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検証\"/>
    </mc:Choice>
  </mc:AlternateContent>
  <bookViews>
    <workbookView xWindow="0" yWindow="0" windowWidth="12705" windowHeight="12375" activeTab="2"/>
  </bookViews>
  <sheets>
    <sheet name="ルール＆合計" sheetId="1" r:id="rId1"/>
    <sheet name="検証データ" sheetId="6" r:id="rId2"/>
    <sheet name="画像" sheetId="7" r:id="rId3"/>
    <sheet name="気づき" sheetId="9" r:id="rId4"/>
    <sheet name="検証終了通貨" sheetId="10" r:id="rId5"/>
  </sheets>
  <externalReferences>
    <externalReference r:id="rId6"/>
  </externalReferences>
  <definedNames>
    <definedName name="direction">[1]List!$C$10:$C$11</definedName>
    <definedName name="exit">[1]List!$G$10:$G$36</definedName>
  </definedNames>
  <calcPr calcId="152511"/>
</workbook>
</file>

<file path=xl/calcChain.xml><?xml version="1.0" encoding="utf-8"?>
<calcChain xmlns="http://schemas.openxmlformats.org/spreadsheetml/2006/main">
  <c r="F17" i="1" l="1"/>
  <c r="E17" i="1"/>
  <c r="C17" i="1"/>
  <c r="B17" i="1"/>
  <c r="L16" i="1"/>
  <c r="J16" i="1"/>
  <c r="I16" i="1"/>
  <c r="K16" i="1" s="1"/>
  <c r="G16" i="1"/>
  <c r="H16" i="1" s="1"/>
  <c r="D16" i="1"/>
  <c r="L15" i="1"/>
  <c r="J15" i="1"/>
  <c r="I15" i="1"/>
  <c r="K15" i="1" s="1"/>
  <c r="H15" i="1"/>
  <c r="G15" i="1"/>
  <c r="D15" i="1"/>
  <c r="L14" i="1"/>
  <c r="J14" i="1"/>
  <c r="I14" i="1"/>
  <c r="K14" i="1" s="1"/>
  <c r="G14" i="1"/>
  <c r="H14" i="1" s="1"/>
  <c r="D14" i="1"/>
  <c r="L13" i="1"/>
  <c r="J13" i="1"/>
  <c r="I13" i="1"/>
  <c r="K13" i="1" s="1"/>
  <c r="H13" i="1"/>
  <c r="G13" i="1"/>
  <c r="D13" i="1"/>
  <c r="L12" i="1"/>
  <c r="K12" i="1"/>
  <c r="J12" i="1"/>
  <c r="I12" i="1"/>
  <c r="G12" i="1"/>
  <c r="H12" i="1" s="1"/>
  <c r="D12" i="1"/>
  <c r="L11" i="1"/>
  <c r="J11" i="1"/>
  <c r="I11" i="1"/>
  <c r="K11" i="1" s="1"/>
  <c r="H11" i="1"/>
  <c r="G11" i="1"/>
  <c r="D11" i="1"/>
  <c r="L10" i="1"/>
  <c r="K10" i="1"/>
  <c r="J10" i="1"/>
  <c r="I10" i="1"/>
  <c r="G10" i="1"/>
  <c r="H10" i="1" s="1"/>
  <c r="D10" i="1"/>
  <c r="L9" i="1"/>
  <c r="J9" i="1"/>
  <c r="K9" i="1" s="1"/>
  <c r="I9" i="1"/>
  <c r="H9" i="1"/>
  <c r="G9" i="1"/>
  <c r="D9" i="1"/>
  <c r="L8" i="1"/>
  <c r="L17" i="1" s="1"/>
  <c r="J8" i="1"/>
  <c r="J17" i="1" s="1"/>
  <c r="I8" i="1"/>
  <c r="K8" i="1" s="1"/>
  <c r="K17" i="1" s="1"/>
  <c r="G8" i="1"/>
  <c r="G17" i="1" s="1"/>
  <c r="D8" i="1"/>
  <c r="D17" i="1" s="1"/>
  <c r="B3" i="1" s="1"/>
  <c r="O10" i="6"/>
  <c r="N9" i="6"/>
  <c r="O8" i="6"/>
  <c r="P6" i="6"/>
  <c r="P7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3" i="6"/>
  <c r="P4" i="6"/>
  <c r="P5" i="6"/>
  <c r="P2" i="6"/>
  <c r="Q3" i="6" s="1"/>
  <c r="Q4" i="6" s="1"/>
  <c r="T2" i="6"/>
  <c r="I3" i="1" l="1"/>
  <c r="G3" i="1"/>
  <c r="H8" i="1"/>
  <c r="H17" i="1" s="1"/>
  <c r="I17" i="1"/>
  <c r="P9" i="6"/>
  <c r="P8" i="6"/>
  <c r="Q5" i="6"/>
  <c r="Q6" i="6" s="1"/>
  <c r="Q7" i="6" s="1"/>
  <c r="Q8" i="6" s="1"/>
  <c r="N5" i="6"/>
  <c r="N4" i="6"/>
  <c r="O3" i="6"/>
  <c r="Q9" i="6" l="1"/>
  <c r="Q10" i="6" s="1"/>
  <c r="Q11" i="6" s="1"/>
  <c r="Q12" i="6" s="1"/>
  <c r="Q13" i="6" s="1"/>
  <c r="Q14" i="6" s="1"/>
  <c r="Q15" i="6" s="1"/>
  <c r="Q16" i="6" s="1"/>
  <c r="Q17" i="6" s="1"/>
  <c r="Q18" i="6" s="1"/>
  <c r="Q19" i="6" s="1"/>
  <c r="Q20" i="6" s="1"/>
  <c r="Q21" i="6" s="1"/>
  <c r="Q22" i="6" s="1"/>
  <c r="Q23" i="6" s="1"/>
  <c r="Q24" i="6" s="1"/>
  <c r="Q25" i="6" s="1"/>
  <c r="Q26" i="6" s="1"/>
  <c r="P27" i="6"/>
  <c r="O2" i="6" l="1"/>
  <c r="O27" i="6"/>
  <c r="N27" i="6"/>
  <c r="H54" i="6" l="1"/>
  <c r="I54" i="6"/>
  <c r="J54" i="6"/>
  <c r="K63" i="6"/>
  <c r="T3" i="6" l="1"/>
  <c r="T4" i="6" l="1"/>
  <c r="T5" i="6" l="1"/>
  <c r="T6" i="6" l="1"/>
  <c r="T7" i="6" l="1"/>
  <c r="T8" i="6" l="1"/>
  <c r="T9" i="6" l="1"/>
  <c r="T10" i="6" l="1"/>
  <c r="T11" i="6" l="1"/>
  <c r="T12" i="6" l="1"/>
  <c r="T13" i="6" l="1"/>
  <c r="T14" i="6" l="1"/>
  <c r="T15" i="6" l="1"/>
  <c r="T16" i="6" l="1"/>
  <c r="T17" i="6" l="1"/>
  <c r="T18" i="6" l="1"/>
  <c r="T19" i="6" l="1"/>
  <c r="T20" i="6" l="1"/>
  <c r="T21" i="6" l="1"/>
  <c r="T22" i="6" l="1"/>
  <c r="T23" i="6" l="1"/>
  <c r="T24" i="6" l="1"/>
  <c r="T26" i="6" l="1"/>
  <c r="T25" i="6"/>
</calcChain>
</file>

<file path=xl/sharedStrings.xml><?xml version="1.0" encoding="utf-8"?>
<sst xmlns="http://schemas.openxmlformats.org/spreadsheetml/2006/main" count="176" uniqueCount="125">
  <si>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</si>
  <si>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</si>
  <si>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</si>
  <si>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</si>
  <si>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</si>
  <si>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</si>
  <si>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</si>
  <si>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</si>
  <si>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</si>
  <si>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</si>
  <si>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</si>
  <si>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</si>
  <si>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</si>
  <si>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</si>
  <si>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</si>
  <si>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</si>
  <si>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</si>
  <si>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</si>
  <si>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</si>
  <si>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</si>
  <si>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</si>
  <si>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</si>
  <si>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</si>
  <si>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</si>
  <si>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</si>
  <si>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</si>
  <si>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</si>
  <si>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</si>
  <si>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</si>
  <si>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</si>
  <si>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</si>
  <si>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</si>
  <si>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</si>
  <si>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</si>
  <si>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</si>
  <si>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</si>
  <si>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</si>
  <si>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</si>
  <si>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</si>
  <si>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</si>
  <si>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</si>
  <si>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</si>
  <si>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</si>
  <si>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</si>
  <si>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</si>
  <si>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</si>
  <si>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</si>
  <si>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</si>
  <si>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</si>
  <si>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</si>
  <si>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</si>
  <si>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</si>
  <si>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</si>
  <si>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</si>
  <si>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</si>
  <si>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</si>
  <si>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</si>
  <si>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</si>
  <si>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</si>
  <si>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</si>
  <si>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</si>
  <si>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</si>
  <si>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</si>
  <si>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</si>
  <si>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</si>
  <si>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</si>
  <si>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</si>
  <si>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</si>
  <si>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</si>
  <si>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</si>
  <si>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</si>
  <si>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</si>
  <si>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</si>
  <si>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</si>
  <si>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</si>
  <si>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</si>
  <si>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日足</t>
  </si>
  <si>
    <t>日足</t>
    <rPh sb="0" eb="2">
      <t>ヒアシ</t>
    </rPh>
    <phoneticPr fontId="13"/>
  </si>
  <si>
    <r>
      <t>2</t>
    </r>
    <r>
      <rPr>
        <sz val="11"/>
        <color indexed="8"/>
        <rFont val="ＭＳ Ｐゴシック"/>
        <family val="3"/>
        <charset val="128"/>
      </rPr>
      <t>010.1.4</t>
    </r>
    <phoneticPr fontId="13"/>
  </si>
  <si>
    <t>負け</t>
    <rPh sb="0" eb="1">
      <t>マ</t>
    </rPh>
    <phoneticPr fontId="13"/>
  </si>
  <si>
    <t>売り</t>
    <rPh sb="0" eb="1">
      <t>ウ</t>
    </rPh>
    <phoneticPr fontId="12"/>
  </si>
  <si>
    <t>EUR/USD</t>
    <phoneticPr fontId="13"/>
  </si>
  <si>
    <t>1分足</t>
    <rPh sb="1" eb="2">
      <t>フン</t>
    </rPh>
    <rPh sb="2" eb="3">
      <t>アシ</t>
    </rPh>
    <phoneticPr fontId="13"/>
  </si>
  <si>
    <t>買い</t>
    <rPh sb="0" eb="1">
      <t>カ</t>
    </rPh>
    <phoneticPr fontId="13"/>
  </si>
  <si>
    <t>USD/JPY</t>
    <phoneticPr fontId="13"/>
  </si>
  <si>
    <t>5分足</t>
    <rPh sb="1" eb="2">
      <t>フン</t>
    </rPh>
    <rPh sb="2" eb="3">
      <t>アシ</t>
    </rPh>
    <phoneticPr fontId="13"/>
  </si>
  <si>
    <t>売り</t>
    <rPh sb="0" eb="1">
      <t>ウ</t>
    </rPh>
    <phoneticPr fontId="13"/>
  </si>
  <si>
    <t>EUR/JPY</t>
    <phoneticPr fontId="13"/>
  </si>
  <si>
    <t>15分足</t>
    <rPh sb="2" eb="3">
      <t>フン</t>
    </rPh>
    <rPh sb="3" eb="4">
      <t>アシ</t>
    </rPh>
    <phoneticPr fontId="13"/>
  </si>
  <si>
    <t>GBP/JPY</t>
    <phoneticPr fontId="13"/>
  </si>
  <si>
    <t>30分足</t>
    <rPh sb="2" eb="3">
      <t>フン</t>
    </rPh>
    <rPh sb="3" eb="4">
      <t>アシ</t>
    </rPh>
    <phoneticPr fontId="13"/>
  </si>
  <si>
    <t>AUD/JPY</t>
    <phoneticPr fontId="13"/>
  </si>
  <si>
    <t>1時間足</t>
    <rPh sb="1" eb="3">
      <t>ジカン</t>
    </rPh>
    <rPh sb="3" eb="4">
      <t>アシ</t>
    </rPh>
    <phoneticPr fontId="13"/>
  </si>
  <si>
    <t>NZD/JPY</t>
    <phoneticPr fontId="13"/>
  </si>
  <si>
    <t>4時間足</t>
    <rPh sb="1" eb="3">
      <t>ジカン</t>
    </rPh>
    <rPh sb="3" eb="4">
      <t>アシ</t>
    </rPh>
    <phoneticPr fontId="13"/>
  </si>
  <si>
    <t>CAD/JPY</t>
    <phoneticPr fontId="13"/>
  </si>
  <si>
    <t>CHF/JPY</t>
    <phoneticPr fontId="13"/>
  </si>
  <si>
    <t>週足</t>
    <rPh sb="0" eb="2">
      <t>シュウアシ</t>
    </rPh>
    <phoneticPr fontId="13"/>
  </si>
  <si>
    <t>GBP/USD</t>
    <phoneticPr fontId="13"/>
  </si>
  <si>
    <t>AUD/USD</t>
    <phoneticPr fontId="13"/>
  </si>
  <si>
    <t>EUR/GBP</t>
    <phoneticPr fontId="13"/>
  </si>
  <si>
    <t>EUR/CHF</t>
    <phoneticPr fontId="13"/>
  </si>
  <si>
    <t>USD/CHF</t>
    <phoneticPr fontId="13"/>
  </si>
  <si>
    <t>勝ち</t>
    <rPh sb="0" eb="1">
      <t>カ</t>
    </rPh>
    <phoneticPr fontId="13"/>
  </si>
  <si>
    <t>仕掛け1　PB</t>
    <rPh sb="0" eb="2">
      <t>シカ</t>
    </rPh>
    <phoneticPr fontId="13"/>
  </si>
  <si>
    <r>
      <t>S</t>
    </r>
    <r>
      <rPr>
        <sz val="11"/>
        <color indexed="8"/>
        <rFont val="ＭＳ Ｐゴシック"/>
        <family val="3"/>
        <charset val="128"/>
      </rPr>
      <t>/R</t>
    </r>
    <phoneticPr fontId="13"/>
  </si>
  <si>
    <t>ダウ</t>
    <phoneticPr fontId="13"/>
  </si>
  <si>
    <r>
      <t>F</t>
    </r>
    <r>
      <rPr>
        <sz val="11"/>
        <color indexed="8"/>
        <rFont val="ＭＳ Ｐゴシック"/>
        <family val="3"/>
        <charset val="128"/>
      </rPr>
      <t>IB</t>
    </r>
    <phoneticPr fontId="13"/>
  </si>
  <si>
    <t>損切</t>
    <rPh sb="0" eb="2">
      <t>ソンギリ</t>
    </rPh>
    <phoneticPr fontId="13"/>
  </si>
  <si>
    <t>裁量</t>
    <rPh sb="0" eb="2">
      <t>サイリョウ</t>
    </rPh>
    <phoneticPr fontId="13"/>
  </si>
  <si>
    <t xml:space="preserve">2010.1.4 </t>
    <phoneticPr fontId="13"/>
  </si>
  <si>
    <t>S/R</t>
  </si>
  <si>
    <t>レジサポの判断が難しい。</t>
    <rPh sb="5" eb="7">
      <t>ハンダン</t>
    </rPh>
    <rPh sb="8" eb="9">
      <t>ムズカ</t>
    </rPh>
    <phoneticPr fontId="13"/>
  </si>
  <si>
    <t>あとから見てレジサポに反応していたのはわかるけれど、リアルでやるとなるとこうはいかない。</t>
    <rPh sb="4" eb="5">
      <t>ミ</t>
    </rPh>
    <rPh sb="11" eb="13">
      <t>ハンノウ</t>
    </rPh>
    <phoneticPr fontId="13"/>
  </si>
  <si>
    <t>テスターだと結果を見てからこの決済方法にしようと考えられる。</t>
    <rPh sb="6" eb="8">
      <t>ケッカ</t>
    </rPh>
    <rPh sb="9" eb="10">
      <t>ミ</t>
    </rPh>
    <rPh sb="15" eb="17">
      <t>ケッサイ</t>
    </rPh>
    <rPh sb="17" eb="19">
      <t>ホウホウ</t>
    </rPh>
    <rPh sb="24" eb="25">
      <t>カンガ</t>
    </rPh>
    <phoneticPr fontId="13"/>
  </si>
  <si>
    <t>今までレジサポが破られるのを期待していたことに気が付いた。破るのが難しいからレジサポなのだということなんだ。これがわかっていなかったのかなと思う。</t>
    <rPh sb="0" eb="1">
      <t>イマ</t>
    </rPh>
    <rPh sb="8" eb="9">
      <t>ヤブ</t>
    </rPh>
    <rPh sb="14" eb="16">
      <t>キタイ</t>
    </rPh>
    <rPh sb="23" eb="24">
      <t>キ</t>
    </rPh>
    <rPh sb="25" eb="26">
      <t>ツ</t>
    </rPh>
    <rPh sb="29" eb="30">
      <t>ヤブ</t>
    </rPh>
    <rPh sb="33" eb="34">
      <t>ムズカ</t>
    </rPh>
    <rPh sb="70" eb="71">
      <t>オモ</t>
    </rPh>
    <phoneticPr fontId="13"/>
  </si>
  <si>
    <t>後から週足を見たら流れは下落だった。状況が見れていなかった。</t>
    <rPh sb="0" eb="1">
      <t>アト</t>
    </rPh>
    <rPh sb="3" eb="5">
      <t>シュウアシ</t>
    </rPh>
    <rPh sb="6" eb="7">
      <t>ミ</t>
    </rPh>
    <rPh sb="9" eb="10">
      <t>ナガ</t>
    </rPh>
    <rPh sb="12" eb="14">
      <t>ゲラク</t>
    </rPh>
    <rPh sb="18" eb="20">
      <t>ジョウキョウ</t>
    </rPh>
    <rPh sb="21" eb="22">
      <t>ミ</t>
    </rPh>
    <phoneticPr fontId="13"/>
  </si>
  <si>
    <t>引分</t>
    <rPh sb="0" eb="2">
      <t>ヒキワケ</t>
    </rPh>
    <phoneticPr fontId="13"/>
  </si>
  <si>
    <t>建値</t>
    <rPh sb="0" eb="2">
      <t>タテネ</t>
    </rPh>
    <phoneticPr fontId="13"/>
  </si>
  <si>
    <t>損切pips</t>
    <rPh sb="0" eb="2">
      <t>ソンギリ</t>
    </rPh>
    <phoneticPr fontId="13"/>
  </si>
  <si>
    <t>資金量</t>
    <rPh sb="0" eb="3">
      <t>シキンリョウ</t>
    </rPh>
    <phoneticPr fontId="13"/>
  </si>
  <si>
    <t>リスク</t>
    <phoneticPr fontId="13"/>
  </si>
  <si>
    <t>枚数</t>
    <rPh sb="0" eb="2">
      <t>マイスウ</t>
    </rPh>
    <phoneticPr fontId="13"/>
  </si>
  <si>
    <t>換算レート</t>
    <rPh sb="0" eb="2">
      <t>カンサン</t>
    </rPh>
    <phoneticPr fontId="13"/>
  </si>
  <si>
    <t>取消</t>
    <rPh sb="0" eb="2">
      <t>トリケシ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</si>
</sst>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¥&quot;#,##0;&quot;¥&quot;\-#,##0"/>
    <numFmt numFmtId="6" formatCode="&quot;¥&quot;#,##0;[Red]&quot;¥&quot;\-#,##0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  <numFmt numFmtId="185" formatCode="0.0000"/>
    <numFmt numFmtId="186" formatCode="0.0000_ "/>
    <numFmt numFmtId="187" formatCode="#,##0.0000"/>
    <numFmt numFmtId="194" formatCode="0.00000_);[Red]\(0.00000\)"/>
  </numFmts>
  <fonts count="15">
    <font>
      <sz val="11"/>
      <color indexed="8"/>
      <name val="ＭＳ Ｐゴシック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MS P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9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3" borderId="27" xfId="0" applyNumberFormat="1" applyFont="1" applyFill="1" applyBorder="1" applyAlignment="1" applyProtection="1">
      <alignment vertical="center"/>
    </xf>
    <xf numFmtId="0" fontId="0" fillId="3" borderId="19" xfId="0" applyNumberFormat="1" applyFont="1" applyFill="1" applyBorder="1" applyAlignment="1" applyProtection="1">
      <alignment vertical="center"/>
    </xf>
    <xf numFmtId="0" fontId="0" fillId="3" borderId="21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0" borderId="0" xfId="3" applyNumberFormat="1" applyFont="1" applyFill="1" applyBorder="1" applyAlignment="1" applyProtection="1">
      <alignment vertical="center"/>
    </xf>
    <xf numFmtId="0" fontId="6" fillId="4" borderId="29" xfId="3" applyNumberFormat="1" applyFont="1" applyFill="1" applyBorder="1" applyAlignment="1" applyProtection="1">
      <alignment vertical="center"/>
    </xf>
    <xf numFmtId="178" fontId="6" fillId="4" borderId="27" xfId="3" applyNumberFormat="1" applyFont="1" applyFill="1" applyBorder="1" applyAlignment="1" applyProtection="1">
      <alignment vertical="center"/>
    </xf>
    <xf numFmtId="9" fontId="6" fillId="0" borderId="30" xfId="3" applyNumberFormat="1" applyFont="1" applyFill="1" applyBorder="1" applyAlignment="1" applyProtection="1">
      <alignment horizontal="center" vertical="center"/>
    </xf>
    <xf numFmtId="5" fontId="6" fillId="0" borderId="22" xfId="3" applyNumberFormat="1" applyFont="1" applyFill="1" applyBorder="1" applyAlignment="1" applyProtection="1">
      <alignment horizontal="center" vertical="center"/>
    </xf>
    <xf numFmtId="5" fontId="6" fillId="0" borderId="0" xfId="3" applyNumberFormat="1" applyFont="1" applyFill="1" applyBorder="1" applyAlignment="1" applyProtection="1">
      <alignment horizontal="center" vertical="center"/>
    </xf>
    <xf numFmtId="6" fontId="6" fillId="4" borderId="27" xfId="3" applyNumberFormat="1" applyFont="1" applyFill="1" applyBorder="1" applyAlignment="1" applyProtection="1">
      <alignment vertical="center"/>
    </xf>
    <xf numFmtId="6" fontId="6" fillId="0" borderId="31" xfId="3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7" fillId="0" borderId="13" xfId="3" applyNumberFormat="1" applyFont="1" applyFill="1" applyBorder="1" applyAlignment="1" applyProtection="1">
      <alignment horizontal="center" vertical="center"/>
    </xf>
    <xf numFmtId="55" fontId="0" fillId="0" borderId="13" xfId="0" applyNumberFormat="1" applyFont="1" applyFill="1" applyBorder="1" applyAlignment="1" applyProtection="1">
      <alignment horizontal="center" vertical="center"/>
    </xf>
    <xf numFmtId="55" fontId="7" fillId="0" borderId="32" xfId="3" applyNumberFormat="1" applyFont="1" applyFill="1" applyBorder="1" applyAlignment="1" applyProtection="1">
      <alignment horizontal="center" vertical="center"/>
    </xf>
    <xf numFmtId="0" fontId="6" fillId="4" borderId="33" xfId="3" applyNumberFormat="1" applyFont="1" applyFill="1" applyBorder="1" applyAlignment="1" applyProtection="1">
      <alignment horizontal="center" vertical="center"/>
    </xf>
    <xf numFmtId="0" fontId="6" fillId="4" borderId="34" xfId="3" applyNumberFormat="1" applyFont="1" applyFill="1" applyBorder="1" applyAlignment="1" applyProtection="1">
      <alignment horizontal="center" vertical="center" wrapText="1"/>
    </xf>
    <xf numFmtId="0" fontId="6" fillId="4" borderId="35" xfId="3" applyNumberFormat="1" applyFont="1" applyFill="1" applyBorder="1" applyAlignment="1" applyProtection="1">
      <alignment horizontal="center" vertical="center"/>
    </xf>
    <xf numFmtId="178" fontId="6" fillId="4" borderId="34" xfId="3" applyNumberFormat="1" applyFont="1" applyFill="1" applyBorder="1" applyAlignment="1" applyProtection="1">
      <alignment horizontal="center" vertical="center" wrapText="1"/>
    </xf>
    <xf numFmtId="179" fontId="6" fillId="4" borderId="34" xfId="3" applyNumberFormat="1" applyFont="1" applyFill="1" applyBorder="1" applyAlignment="1" applyProtection="1">
      <alignment horizontal="center" vertical="center"/>
    </xf>
    <xf numFmtId="0" fontId="6" fillId="4" borderId="36" xfId="3" applyNumberFormat="1" applyFont="1" applyFill="1" applyBorder="1" applyAlignment="1" applyProtection="1">
      <alignment horizontal="center" vertical="center" wrapText="1"/>
    </xf>
    <xf numFmtId="178" fontId="6" fillId="4" borderId="37" xfId="3" applyNumberFormat="1" applyFont="1" applyFill="1" applyBorder="1" applyAlignment="1" applyProtection="1">
      <alignment vertical="center"/>
    </xf>
    <xf numFmtId="180" fontId="6" fillId="4" borderId="38" xfId="3" applyNumberFormat="1" applyFont="1" applyFill="1" applyBorder="1" applyAlignment="1" applyProtection="1">
      <alignment horizontal="center" vertical="center"/>
    </xf>
    <xf numFmtId="180" fontId="7" fillId="0" borderId="39" xfId="3" applyNumberFormat="1" applyFont="1" applyFill="1" applyBorder="1" applyAlignment="1" applyProtection="1">
      <alignment horizontal="right" vertical="center"/>
    </xf>
    <xf numFmtId="180" fontId="7" fillId="0" borderId="40" xfId="3" applyNumberFormat="1" applyFont="1" applyFill="1" applyBorder="1" applyAlignment="1" applyProtection="1">
      <alignment horizontal="right" vertical="center"/>
    </xf>
    <xf numFmtId="181" fontId="7" fillId="0" borderId="40" xfId="3" applyNumberFormat="1" applyFont="1" applyFill="1" applyBorder="1" applyAlignment="1" applyProtection="1">
      <alignment horizontal="right" vertical="center"/>
    </xf>
    <xf numFmtId="182" fontId="7" fillId="0" borderId="40" xfId="3" applyNumberFormat="1" applyFont="1" applyFill="1" applyBorder="1" applyAlignment="1" applyProtection="1">
      <alignment horizontal="right" vertical="center"/>
    </xf>
    <xf numFmtId="183" fontId="7" fillId="0" borderId="40" xfId="3" applyNumberFormat="1" applyFont="1" applyFill="1" applyBorder="1" applyAlignment="1" applyProtection="1">
      <alignment vertical="center"/>
    </xf>
    <xf numFmtId="180" fontId="7" fillId="0" borderId="40" xfId="3" applyNumberFormat="1" applyFont="1" applyFill="1" applyBorder="1" applyAlignment="1" applyProtection="1">
      <alignment vertical="center"/>
    </xf>
    <xf numFmtId="177" fontId="7" fillId="0" borderId="40" xfId="3" applyNumberFormat="1" applyFont="1" applyFill="1" applyBorder="1" applyAlignment="1" applyProtection="1">
      <alignment vertical="center"/>
    </xf>
    <xf numFmtId="177" fontId="7" fillId="0" borderId="41" xfId="3" applyNumberFormat="1" applyFont="1" applyFill="1" applyBorder="1" applyAlignment="1" applyProtection="1">
      <alignment vertical="center"/>
    </xf>
    <xf numFmtId="180" fontId="0" fillId="0" borderId="39" xfId="0" applyNumberFormat="1" applyFont="1" applyFill="1" applyBorder="1" applyAlignment="1" applyProtection="1">
      <alignment vertical="center"/>
    </xf>
    <xf numFmtId="180" fontId="0" fillId="0" borderId="40" xfId="0" applyNumberFormat="1" applyFont="1" applyFill="1" applyBorder="1" applyAlignment="1" applyProtection="1">
      <alignment vertical="center"/>
    </xf>
    <xf numFmtId="0" fontId="0" fillId="0" borderId="40" xfId="0" applyNumberFormat="1" applyFont="1" applyFill="1" applyBorder="1" applyAlignment="1" applyProtection="1">
      <alignment vertical="center"/>
    </xf>
    <xf numFmtId="180" fontId="0" fillId="0" borderId="42" xfId="0" applyNumberFormat="1" applyFont="1" applyFill="1" applyBorder="1" applyAlignment="1" applyProtection="1">
      <alignment vertical="center"/>
    </xf>
    <xf numFmtId="180" fontId="0" fillId="0" borderId="43" xfId="0" applyNumberFormat="1" applyFont="1" applyFill="1" applyBorder="1" applyAlignment="1" applyProtection="1">
      <alignment vertical="center"/>
    </xf>
    <xf numFmtId="0" fontId="0" fillId="0" borderId="43" xfId="0" applyNumberFormat="1" applyFont="1" applyFill="1" applyBorder="1" applyAlignment="1" applyProtection="1">
      <alignment vertical="center"/>
    </xf>
    <xf numFmtId="181" fontId="7" fillId="0" borderId="43" xfId="3" applyNumberFormat="1" applyFont="1" applyFill="1" applyBorder="1" applyAlignment="1" applyProtection="1">
      <alignment horizontal="right" vertical="center"/>
    </xf>
    <xf numFmtId="183" fontId="7" fillId="0" borderId="43" xfId="3" applyNumberFormat="1" applyFont="1" applyFill="1" applyBorder="1" applyAlignment="1" applyProtection="1">
      <alignment vertical="center"/>
    </xf>
    <xf numFmtId="180" fontId="7" fillId="0" borderId="43" xfId="3" applyNumberFormat="1" applyFont="1" applyFill="1" applyBorder="1" applyAlignment="1" applyProtection="1">
      <alignment vertical="center"/>
    </xf>
    <xf numFmtId="177" fontId="7" fillId="0" borderId="43" xfId="3" applyNumberFormat="1" applyFont="1" applyFill="1" applyBorder="1" applyAlignment="1" applyProtection="1">
      <alignment vertical="center"/>
    </xf>
    <xf numFmtId="177" fontId="7" fillId="0" borderId="44" xfId="3" applyNumberFormat="1" applyFont="1" applyFill="1" applyBorder="1" applyAlignment="1" applyProtection="1">
      <alignment vertical="center"/>
    </xf>
    <xf numFmtId="6" fontId="7" fillId="0" borderId="40" xfId="3" applyNumberFormat="1" applyFont="1" applyFill="1" applyBorder="1" applyAlignment="1" applyProtection="1">
      <alignment horizontal="right" vertical="center"/>
    </xf>
    <xf numFmtId="6" fontId="7" fillId="0" borderId="43" xfId="3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1" fillId="0" borderId="45" xfId="0" applyNumberFormat="1" applyFont="1" applyFill="1" applyBorder="1" applyAlignment="1" applyProtection="1">
      <alignment vertical="center"/>
    </xf>
    <xf numFmtId="180" fontId="1" fillId="0" borderId="46" xfId="0" applyNumberFormat="1" applyFont="1" applyFill="1" applyBorder="1" applyAlignment="1" applyProtection="1">
      <alignment vertical="center"/>
    </xf>
    <xf numFmtId="6" fontId="1" fillId="0" borderId="46" xfId="0" applyNumberFormat="1" applyFont="1" applyFill="1" applyBorder="1" applyAlignment="1" applyProtection="1">
      <alignment vertical="center"/>
    </xf>
    <xf numFmtId="182" fontId="1" fillId="0" borderId="46" xfId="0" applyNumberFormat="1" applyFont="1" applyFill="1" applyBorder="1" applyAlignment="1" applyProtection="1">
      <alignment vertical="center"/>
    </xf>
    <xf numFmtId="181" fontId="1" fillId="0" borderId="46" xfId="0" applyNumberFormat="1" applyFont="1" applyFill="1" applyBorder="1" applyAlignment="1" applyProtection="1">
      <alignment vertical="center"/>
    </xf>
    <xf numFmtId="177" fontId="1" fillId="0" borderId="47" xfId="0" applyNumberFormat="1" applyFont="1" applyFill="1" applyBorder="1" applyAlignment="1" applyProtection="1">
      <alignment vertical="center"/>
    </xf>
    <xf numFmtId="177" fontId="1" fillId="0" borderId="48" xfId="0" applyNumberFormat="1" applyFont="1" applyFill="1" applyBorder="1" applyAlignment="1" applyProtection="1">
      <alignment vertical="center"/>
    </xf>
    <xf numFmtId="0" fontId="0" fillId="0" borderId="49" xfId="0" applyNumberFormat="1" applyFont="1" applyFill="1" applyBorder="1" applyAlignment="1" applyProtection="1">
      <alignment vertical="center"/>
    </xf>
    <xf numFmtId="0" fontId="8" fillId="0" borderId="41" xfId="0" applyNumberFormat="1" applyFont="1" applyFill="1" applyBorder="1" applyAlignment="1" applyProtection="1">
      <alignment vertical="center"/>
    </xf>
    <xf numFmtId="0" fontId="6" fillId="5" borderId="0" xfId="3" applyNumberFormat="1" applyFont="1" applyFill="1" applyBorder="1" applyAlignment="1" applyProtection="1">
      <alignment vertical="center"/>
    </xf>
    <xf numFmtId="5" fontId="6" fillId="5" borderId="0" xfId="3" applyNumberFormat="1" applyFont="1" applyFill="1" applyBorder="1" applyAlignment="1" applyProtection="1">
      <alignment horizontal="center" vertical="center"/>
    </xf>
    <xf numFmtId="178" fontId="6" fillId="5" borderId="0" xfId="3" applyNumberFormat="1" applyFont="1" applyFill="1" applyBorder="1" applyAlignment="1" applyProtection="1">
      <alignment vertical="center"/>
    </xf>
    <xf numFmtId="6" fontId="6" fillId="5" borderId="0" xfId="3" applyNumberFormat="1" applyFont="1" applyFill="1" applyBorder="1" applyAlignment="1" applyProtection="1">
      <alignment vertical="center"/>
    </xf>
    <xf numFmtId="6" fontId="6" fillId="5" borderId="0" xfId="3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6" fillId="5" borderId="53" xfId="3" applyNumberFormat="1" applyFont="1" applyFill="1" applyBorder="1" applyAlignment="1" applyProtection="1">
      <alignment vertical="center"/>
    </xf>
    <xf numFmtId="5" fontId="6" fillId="5" borderId="53" xfId="3" applyNumberFormat="1" applyFont="1" applyFill="1" applyBorder="1" applyAlignment="1" applyProtection="1">
      <alignment horizontal="center" vertical="center"/>
    </xf>
    <xf numFmtId="178" fontId="6" fillId="5" borderId="53" xfId="3" applyNumberFormat="1" applyFont="1" applyFill="1" applyBorder="1" applyAlignment="1" applyProtection="1">
      <alignment vertical="center"/>
    </xf>
    <xf numFmtId="6" fontId="6" fillId="5" borderId="53" xfId="3" applyNumberFormat="1" applyFont="1" applyFill="1" applyBorder="1" applyAlignment="1" applyProtection="1">
      <alignment vertical="center"/>
    </xf>
    <xf numFmtId="6" fontId="6" fillId="5" borderId="53" xfId="3" applyNumberFormat="1" applyFont="1" applyFill="1" applyBorder="1" applyAlignment="1" applyProtection="1">
      <alignment horizontal="center" vertical="center"/>
    </xf>
    <xf numFmtId="0" fontId="0" fillId="5" borderId="53" xfId="0" applyNumberFormat="1" applyFont="1" applyFill="1" applyBorder="1" applyAlignment="1" applyProtection="1">
      <alignment vertical="center"/>
    </xf>
    <xf numFmtId="0" fontId="0" fillId="0" borderId="53" xfId="0" applyNumberFormat="1" applyFont="1" applyFill="1" applyBorder="1" applyAlignment="1" applyProtection="1">
      <alignment vertical="center"/>
    </xf>
    <xf numFmtId="0" fontId="0" fillId="0" borderId="54" xfId="0" applyNumberFormat="1" applyFont="1" applyFill="1" applyBorder="1" applyAlignment="1" applyProtection="1">
      <alignment vertical="center"/>
    </xf>
    <xf numFmtId="5" fontId="7" fillId="6" borderId="54" xfId="3" applyNumberFormat="1" applyFont="1" applyFill="1" applyBorder="1" applyAlignment="1" applyProtection="1">
      <alignment horizontal="center"/>
    </xf>
    <xf numFmtId="5" fontId="6" fillId="0" borderId="54" xfId="3" applyNumberFormat="1" applyFont="1" applyFill="1" applyBorder="1" applyAlignment="1" applyProtection="1">
      <alignment horizontal="center" vertical="center"/>
    </xf>
    <xf numFmtId="0" fontId="6" fillId="0" borderId="54" xfId="3" applyNumberFormat="1" applyFont="1" applyFill="1" applyBorder="1" applyAlignment="1" applyProtection="1"/>
    <xf numFmtId="5" fontId="7" fillId="6" borderId="11" xfId="3" applyNumberFormat="1" applyFont="1" applyFill="1" applyBorder="1" applyAlignment="1" applyProtection="1">
      <alignment horizontal="center"/>
    </xf>
    <xf numFmtId="0" fontId="9" fillId="4" borderId="55" xfId="3" applyNumberFormat="1" applyFont="1" applyFill="1" applyBorder="1" applyAlignment="1" applyProtection="1">
      <alignment horizontal="center" vertical="center"/>
    </xf>
    <xf numFmtId="5" fontId="9" fillId="5" borderId="53" xfId="3" applyNumberFormat="1" applyFont="1" applyFill="1" applyBorder="1" applyAlignment="1" applyProtection="1">
      <alignment horizontal="center" vertical="center"/>
    </xf>
    <xf numFmtId="9" fontId="6" fillId="5" borderId="56" xfId="3" applyNumberFormat="1" applyFont="1" applyFill="1" applyBorder="1" applyAlignment="1" applyProtection="1">
      <alignment horizontal="center" vertical="center"/>
    </xf>
    <xf numFmtId="5" fontId="7" fillId="6" borderId="57" xfId="3" applyNumberFormat="1" applyFont="1" applyFill="1" applyBorder="1" applyAlignment="1" applyProtection="1">
      <alignment horizontal="center"/>
    </xf>
    <xf numFmtId="0" fontId="0" fillId="0" borderId="58" xfId="0" applyNumberFormat="1" applyFont="1" applyFill="1" applyBorder="1" applyAlignment="1" applyProtection="1">
      <alignment vertical="center"/>
    </xf>
    <xf numFmtId="0" fontId="0" fillId="0" borderId="59" xfId="0" applyNumberFormat="1" applyFont="1" applyFill="1" applyBorder="1" applyAlignment="1" applyProtection="1">
      <alignment vertical="center"/>
    </xf>
    <xf numFmtId="0" fontId="0" fillId="0" borderId="60" xfId="0" applyNumberFormat="1" applyFont="1" applyFill="1" applyBorder="1" applyAlignment="1" applyProtection="1">
      <alignment vertical="center"/>
    </xf>
    <xf numFmtId="0" fontId="6" fillId="4" borderId="27" xfId="3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61" xfId="0" applyNumberFormat="1" applyFont="1" applyFill="1" applyBorder="1" applyAlignment="1" applyProtection="1">
      <alignment vertical="center"/>
    </xf>
    <xf numFmtId="0" fontId="0" fillId="3" borderId="31" xfId="0" applyNumberFormat="1" applyFont="1" applyFill="1" applyBorder="1" applyAlignment="1" applyProtection="1">
      <alignment vertical="center"/>
    </xf>
    <xf numFmtId="0" fontId="1" fillId="0" borderId="0" xfId="1">
      <alignment vertical="center"/>
    </xf>
    <xf numFmtId="0" fontId="1" fillId="0" borderId="62" xfId="1" applyBorder="1">
      <alignment vertical="center"/>
    </xf>
    <xf numFmtId="0" fontId="1" fillId="0" borderId="63" xfId="1" applyBorder="1">
      <alignment vertical="center"/>
    </xf>
    <xf numFmtId="0" fontId="1" fillId="0" borderId="64" xfId="1" applyBorder="1">
      <alignment vertical="center"/>
    </xf>
    <xf numFmtId="0" fontId="1" fillId="0" borderId="28" xfId="1" applyBorder="1">
      <alignment vertical="center"/>
    </xf>
    <xf numFmtId="0" fontId="1" fillId="0" borderId="0" xfId="1" applyBorder="1">
      <alignment vertical="center"/>
    </xf>
    <xf numFmtId="0" fontId="11" fillId="0" borderId="0" xfId="0" applyFont="1">
      <alignment vertical="center"/>
    </xf>
    <xf numFmtId="0" fontId="0" fillId="3" borderId="65" xfId="0" applyNumberFormat="1" applyFont="1" applyFill="1" applyBorder="1" applyAlignment="1" applyProtection="1">
      <alignment vertical="center"/>
    </xf>
    <xf numFmtId="0" fontId="11" fillId="0" borderId="0" xfId="4" applyFill="1" applyBorder="1">
      <alignment vertical="center"/>
    </xf>
    <xf numFmtId="0" fontId="11" fillId="0" borderId="66" xfId="5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11" fillId="0" borderId="0" xfId="5" applyBorder="1" applyProtection="1">
      <alignment vertical="center"/>
      <protection locked="0"/>
    </xf>
    <xf numFmtId="0" fontId="11" fillId="0" borderId="0" xfId="5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1" fillId="0" borderId="0" xfId="5" applyBorder="1" applyProtection="1">
      <alignment vertical="center"/>
      <protection locked="0"/>
    </xf>
    <xf numFmtId="0" fontId="4" fillId="0" borderId="0" xfId="4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0" xfId="0" applyFont="1" applyFill="1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11" fillId="0" borderId="0" xfId="5" applyFill="1" applyBorder="1" applyProtection="1">
      <alignment vertical="center"/>
      <protection locked="0"/>
    </xf>
    <xf numFmtId="0" fontId="4" fillId="2" borderId="52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185" fontId="0" fillId="0" borderId="0" xfId="0" applyNumberFormat="1">
      <alignment vertical="center"/>
    </xf>
    <xf numFmtId="185" fontId="0" fillId="0" borderId="0" xfId="0" applyNumberFormat="1" applyFont="1" applyFill="1" applyBorder="1" applyAlignment="1" applyProtection="1">
      <alignment vertical="center"/>
    </xf>
    <xf numFmtId="185" fontId="0" fillId="0" borderId="28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horizontal="right" vertical="center"/>
    </xf>
    <xf numFmtId="187" fontId="0" fillId="0" borderId="0" xfId="0" applyNumberFormat="1">
      <alignment vertical="center"/>
    </xf>
    <xf numFmtId="186" fontId="0" fillId="0" borderId="0" xfId="0" applyNumberFormat="1">
      <alignment vertical="center"/>
    </xf>
    <xf numFmtId="0" fontId="11" fillId="0" borderId="0" xfId="0" applyFont="1" applyFill="1" applyBorder="1">
      <alignment vertical="center"/>
    </xf>
    <xf numFmtId="5" fontId="7" fillId="6" borderId="13" xfId="3" applyNumberFormat="1" applyFont="1" applyFill="1" applyBorder="1" applyAlignment="1" applyProtection="1">
      <alignment horizontal="center"/>
    </xf>
    <xf numFmtId="5" fontId="7" fillId="6" borderId="56" xfId="3" applyNumberFormat="1" applyFont="1" applyFill="1" applyBorder="1" applyAlignment="1" applyProtection="1">
      <alignment horizontal="center"/>
    </xf>
    <xf numFmtId="5" fontId="7" fillId="6" borderId="41" xfId="3" applyNumberFormat="1" applyFont="1" applyFill="1" applyBorder="1" applyAlignment="1" applyProtection="1">
      <alignment horizontal="center"/>
    </xf>
    <xf numFmtId="5" fontId="7" fillId="6" borderId="58" xfId="3" applyNumberFormat="1" applyFont="1" applyFill="1" applyBorder="1" applyAlignment="1" applyProtection="1">
      <alignment horizontal="center"/>
    </xf>
    <xf numFmtId="5" fontId="7" fillId="6" borderId="50" xfId="3" applyNumberFormat="1" applyFont="1" applyFill="1" applyBorder="1" applyAlignment="1" applyProtection="1">
      <alignment horizontal="center"/>
    </xf>
    <xf numFmtId="5" fontId="10" fillId="0" borderId="11" xfId="3" applyNumberFormat="1" applyFont="1" applyFill="1" applyBorder="1" applyAlignment="1" applyProtection="1">
      <alignment horizontal="center" vertical="center"/>
    </xf>
    <xf numFmtId="184" fontId="6" fillId="0" borderId="20" xfId="3" applyNumberFormat="1" applyFont="1" applyFill="1" applyBorder="1" applyAlignment="1" applyProtection="1">
      <alignment horizontal="center" vertical="center"/>
    </xf>
    <xf numFmtId="184" fontId="6" fillId="0" borderId="31" xfId="3" applyNumberFormat="1" applyFont="1" applyFill="1" applyBorder="1" applyAlignment="1" applyProtection="1">
      <alignment horizontal="center" vertical="center"/>
    </xf>
    <xf numFmtId="5" fontId="6" fillId="0" borderId="50" xfId="3" applyNumberFormat="1" applyFont="1" applyFill="1" applyBorder="1" applyAlignment="1" applyProtection="1">
      <alignment horizontal="center" vertical="center"/>
    </xf>
    <xf numFmtId="5" fontId="6" fillId="0" borderId="51" xfId="3" applyNumberFormat="1" applyFont="1" applyFill="1" applyBorder="1" applyAlignment="1" applyProtection="1">
      <alignment horizontal="center" vertical="center"/>
    </xf>
    <xf numFmtId="0" fontId="0" fillId="0" borderId="0" xfId="0" applyNumberFormat="1">
      <alignment vertical="center"/>
    </xf>
    <xf numFmtId="0" fontId="0" fillId="3" borderId="0" xfId="0" applyNumberFormat="1" applyFont="1" applyFill="1" applyBorder="1" applyAlignment="1" applyProtection="1">
      <alignment vertical="center"/>
    </xf>
    <xf numFmtId="9" fontId="0" fillId="0" borderId="0" xfId="0" applyNumberFormat="1">
      <alignment vertical="center"/>
    </xf>
    <xf numFmtId="0" fontId="11" fillId="3" borderId="0" xfId="0" applyNumberFormat="1" applyFont="1" applyFill="1" applyBorder="1" applyAlignment="1" applyProtection="1">
      <alignment vertical="center"/>
    </xf>
    <xf numFmtId="194" fontId="0" fillId="0" borderId="0" xfId="0" applyNumberFormat="1">
      <alignment vertical="center"/>
    </xf>
    <xf numFmtId="183" fontId="14" fillId="0" borderId="46" xfId="0" applyNumberFormat="1" applyFont="1" applyFill="1" applyBorder="1" applyAlignment="1" applyProtection="1">
      <alignment vertical="center"/>
    </xf>
  </cellXfs>
  <cellStyles count="6">
    <cellStyle name="標準" xfId="0" builtinId="0"/>
    <cellStyle name="標準 2" xfId="2"/>
    <cellStyle name="標準 3" xfId="3"/>
    <cellStyle name="標準_List" xfId="5"/>
    <cellStyle name="標準_Sheet1" xfId="4"/>
    <cellStyle name="標準_気づき" xfId="1"/>
  </cellStyles>
  <dxfs count="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24</xdr:col>
      <xdr:colOff>626627</xdr:colOff>
      <xdr:row>43</xdr:row>
      <xdr:rowOff>75269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180952" cy="74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24</xdr:col>
      <xdr:colOff>626627</xdr:colOff>
      <xdr:row>88</xdr:row>
      <xdr:rowOff>75269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" y="7715250"/>
          <a:ext cx="16180952" cy="74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24</xdr:col>
      <xdr:colOff>626627</xdr:colOff>
      <xdr:row>133</xdr:row>
      <xdr:rowOff>75269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7175" y="15430500"/>
          <a:ext cx="16180952" cy="74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24</xdr:col>
      <xdr:colOff>626627</xdr:colOff>
      <xdr:row>178</xdr:row>
      <xdr:rowOff>75269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7175" y="23145750"/>
          <a:ext cx="16180952" cy="74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24</xdr:col>
      <xdr:colOff>626627</xdr:colOff>
      <xdr:row>228</xdr:row>
      <xdr:rowOff>75269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7175" y="31718250"/>
          <a:ext cx="16180952" cy="74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319</xdr:row>
      <xdr:rowOff>0</xdr:rowOff>
    </xdr:from>
    <xdr:to>
      <xdr:col>24</xdr:col>
      <xdr:colOff>626627</xdr:colOff>
      <xdr:row>362</xdr:row>
      <xdr:rowOff>75269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7175" y="39433500"/>
          <a:ext cx="16180952" cy="74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24</xdr:col>
      <xdr:colOff>626627</xdr:colOff>
      <xdr:row>407</xdr:row>
      <xdr:rowOff>75269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57175" y="47148750"/>
          <a:ext cx="16180952" cy="74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274</xdr:row>
      <xdr:rowOff>85725</xdr:rowOff>
    </xdr:from>
    <xdr:to>
      <xdr:col>24</xdr:col>
      <xdr:colOff>636152</xdr:colOff>
      <xdr:row>317</xdr:row>
      <xdr:rowOff>160994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66700" y="40205025"/>
          <a:ext cx="16180952" cy="74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24</xdr:col>
      <xdr:colOff>626627</xdr:colOff>
      <xdr:row>272</xdr:row>
      <xdr:rowOff>75269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57175" y="39262050"/>
          <a:ext cx="16180952" cy="7447619"/>
        </a:xfrm>
        <a:prstGeom prst="rect">
          <a:avLst/>
        </a:prstGeom>
      </xdr:spPr>
    </xdr:pic>
    <xdr:clientData/>
  </xdr:twoCellAnchor>
  <xdr:twoCellAnchor>
    <xdr:from>
      <xdr:col>18</xdr:col>
      <xdr:colOff>323850</xdr:colOff>
      <xdr:row>17</xdr:row>
      <xdr:rowOff>133350</xdr:rowOff>
    </xdr:from>
    <xdr:to>
      <xdr:col>20</xdr:col>
      <xdr:colOff>114300</xdr:colOff>
      <xdr:row>26</xdr:row>
      <xdr:rowOff>152400</xdr:rowOff>
    </xdr:to>
    <xdr:sp macro="" textlink="">
      <xdr:nvSpPr>
        <xdr:cNvPr id="15" name="円/楕円 14"/>
        <xdr:cNvSpPr/>
      </xdr:nvSpPr>
      <xdr:spPr>
        <a:xfrm>
          <a:off x="12077700" y="3048000"/>
          <a:ext cx="1143000" cy="15621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457200</xdr:colOff>
      <xdr:row>72</xdr:row>
      <xdr:rowOff>38100</xdr:rowOff>
    </xdr:from>
    <xdr:to>
      <xdr:col>20</xdr:col>
      <xdr:colOff>219075</xdr:colOff>
      <xdr:row>81</xdr:row>
      <xdr:rowOff>123825</xdr:rowOff>
    </xdr:to>
    <xdr:sp macro="" textlink="">
      <xdr:nvSpPr>
        <xdr:cNvPr id="16" name="円/楕円 15"/>
        <xdr:cNvSpPr/>
      </xdr:nvSpPr>
      <xdr:spPr>
        <a:xfrm>
          <a:off x="12211050" y="12382500"/>
          <a:ext cx="1114425" cy="1628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247650</xdr:colOff>
      <xdr:row>110</xdr:row>
      <xdr:rowOff>133350</xdr:rowOff>
    </xdr:from>
    <xdr:to>
      <xdr:col>17</xdr:col>
      <xdr:colOff>152400</xdr:colOff>
      <xdr:row>120</xdr:row>
      <xdr:rowOff>9525</xdr:rowOff>
    </xdr:to>
    <xdr:sp macro="" textlink="">
      <xdr:nvSpPr>
        <xdr:cNvPr id="17" name="円/楕円 16"/>
        <xdr:cNvSpPr/>
      </xdr:nvSpPr>
      <xdr:spPr>
        <a:xfrm>
          <a:off x="9972675" y="18992850"/>
          <a:ext cx="1257300" cy="15906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504825</xdr:colOff>
      <xdr:row>152</xdr:row>
      <xdr:rowOff>38100</xdr:rowOff>
    </xdr:from>
    <xdr:to>
      <xdr:col>18</xdr:col>
      <xdr:colOff>571500</xdr:colOff>
      <xdr:row>162</xdr:row>
      <xdr:rowOff>47625</xdr:rowOff>
    </xdr:to>
    <xdr:sp macro="" textlink="">
      <xdr:nvSpPr>
        <xdr:cNvPr id="18" name="円/楕円 17"/>
        <xdr:cNvSpPr/>
      </xdr:nvSpPr>
      <xdr:spPr>
        <a:xfrm>
          <a:off x="10906125" y="26098500"/>
          <a:ext cx="1419225" cy="17240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171450</xdr:colOff>
      <xdr:row>201</xdr:row>
      <xdr:rowOff>76199</xdr:rowOff>
    </xdr:from>
    <xdr:to>
      <xdr:col>18</xdr:col>
      <xdr:colOff>371475</xdr:colOff>
      <xdr:row>205</xdr:row>
      <xdr:rowOff>54482</xdr:rowOff>
    </xdr:to>
    <xdr:sp macro="" textlink="">
      <xdr:nvSpPr>
        <xdr:cNvPr id="19" name="下矢印 18"/>
        <xdr:cNvSpPr/>
      </xdr:nvSpPr>
      <xdr:spPr>
        <a:xfrm>
          <a:off x="11925300" y="34537649"/>
          <a:ext cx="200025" cy="6640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352425</xdr:colOff>
      <xdr:row>201</xdr:row>
      <xdr:rowOff>85725</xdr:rowOff>
    </xdr:from>
    <xdr:to>
      <xdr:col>19</xdr:col>
      <xdr:colOff>371475</xdr:colOff>
      <xdr:row>213</xdr:row>
      <xdr:rowOff>28575</xdr:rowOff>
    </xdr:to>
    <xdr:sp macro="" textlink="">
      <xdr:nvSpPr>
        <xdr:cNvPr id="20" name="円/楕円 19"/>
        <xdr:cNvSpPr/>
      </xdr:nvSpPr>
      <xdr:spPr>
        <a:xfrm>
          <a:off x="11430000" y="34547175"/>
          <a:ext cx="1371600" cy="20002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161925</xdr:colOff>
      <xdr:row>249</xdr:row>
      <xdr:rowOff>104775</xdr:rowOff>
    </xdr:from>
    <xdr:to>
      <xdr:col>20</xdr:col>
      <xdr:colOff>285750</xdr:colOff>
      <xdr:row>261</xdr:row>
      <xdr:rowOff>57150</xdr:rowOff>
    </xdr:to>
    <xdr:sp macro="" textlink="">
      <xdr:nvSpPr>
        <xdr:cNvPr id="21" name="円/楕円 20"/>
        <xdr:cNvSpPr/>
      </xdr:nvSpPr>
      <xdr:spPr>
        <a:xfrm>
          <a:off x="11915775" y="42795825"/>
          <a:ext cx="1476375" cy="2009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28575</xdr:colOff>
      <xdr:row>280</xdr:row>
      <xdr:rowOff>0</xdr:rowOff>
    </xdr:from>
    <xdr:to>
      <xdr:col>20</xdr:col>
      <xdr:colOff>228600</xdr:colOff>
      <xdr:row>291</xdr:row>
      <xdr:rowOff>9525</xdr:rowOff>
    </xdr:to>
    <xdr:sp macro="" textlink="">
      <xdr:nvSpPr>
        <xdr:cNvPr id="22" name="円/楕円 21"/>
        <xdr:cNvSpPr/>
      </xdr:nvSpPr>
      <xdr:spPr>
        <a:xfrm>
          <a:off x="11782425" y="48006000"/>
          <a:ext cx="1552575" cy="18954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314325</xdr:colOff>
      <xdr:row>323</xdr:row>
      <xdr:rowOff>133350</xdr:rowOff>
    </xdr:from>
    <xdr:to>
      <xdr:col>20</xdr:col>
      <xdr:colOff>228600</xdr:colOff>
      <xdr:row>335</xdr:row>
      <xdr:rowOff>9525</xdr:rowOff>
    </xdr:to>
    <xdr:sp macro="" textlink="">
      <xdr:nvSpPr>
        <xdr:cNvPr id="23" name="円/楕円 22"/>
        <xdr:cNvSpPr/>
      </xdr:nvSpPr>
      <xdr:spPr>
        <a:xfrm>
          <a:off x="12068175" y="55511700"/>
          <a:ext cx="1266825" cy="19335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619125</xdr:colOff>
      <xdr:row>376</xdr:row>
      <xdr:rowOff>133350</xdr:rowOff>
    </xdr:from>
    <xdr:to>
      <xdr:col>20</xdr:col>
      <xdr:colOff>171450</xdr:colOff>
      <xdr:row>387</xdr:row>
      <xdr:rowOff>161925</xdr:rowOff>
    </xdr:to>
    <xdr:sp macro="" textlink="">
      <xdr:nvSpPr>
        <xdr:cNvPr id="24" name="円/楕円 23"/>
        <xdr:cNvSpPr/>
      </xdr:nvSpPr>
      <xdr:spPr>
        <a:xfrm>
          <a:off x="11696700" y="64598550"/>
          <a:ext cx="1581150" cy="19145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69;&#12531;&#12481;&#12515;&#12468;/&#25915;&#12417;&#12398;&#12488;&#12524;&#12540;&#12489;&#26085;&#35468;1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List"/>
    </sheetNames>
    <sheetDataSet>
      <sheetData sheetId="0" refreshError="1"/>
      <sheetData sheetId="1">
        <row r="10">
          <cell r="C10" t="str">
            <v>買い</v>
          </cell>
          <cell r="G10" t="str">
            <v>目標到達</v>
          </cell>
        </row>
        <row r="11">
          <cell r="C11" t="str">
            <v>売り</v>
          </cell>
          <cell r="G11" t="str">
            <v>時間切れ</v>
          </cell>
        </row>
        <row r="12">
          <cell r="G12" t="str">
            <v>勘</v>
          </cell>
        </row>
        <row r="13">
          <cell r="G13" t="str">
            <v>理由なし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SheetLayoutView="100" workbookViewId="0">
      <selection activeCell="A4" sqref="A4"/>
    </sheetView>
  </sheetViews>
  <sheetFormatPr defaultColWidth="10" defaultRowHeight="13.5" customHeight="1"/>
  <cols>
    <col min="1" max="1" width="22.75" customWidth="1"/>
    <col min="2" max="2" width="13.625" customWidth="1"/>
    <col min="3" max="3" width="13.875" customWidth="1"/>
    <col min="4" max="4" width="15.625" customWidth="1"/>
    <col min="5" max="5" width="12.375" customWidth="1"/>
    <col min="6" max="6" width="12.25" customWidth="1"/>
    <col min="7" max="7" width="13.25" customWidth="1"/>
    <col min="9" max="9" width="15.75" customWidth="1"/>
    <col min="10" max="10" width="13.125" customWidth="1"/>
    <col min="11" max="11" width="15.5" customWidth="1"/>
    <col min="12" max="12" width="17.625" customWidth="1"/>
    <col min="257" max="257" width="22.75" customWidth="1"/>
    <col min="258" max="258" width="13.625" customWidth="1"/>
    <col min="259" max="259" width="13.875" customWidth="1"/>
    <col min="260" max="260" width="15.625" customWidth="1"/>
    <col min="261" max="261" width="12.375" customWidth="1"/>
    <col min="262" max="262" width="12.25" customWidth="1"/>
    <col min="263" max="263" width="13.25" customWidth="1"/>
    <col min="265" max="265" width="15.75" customWidth="1"/>
    <col min="266" max="266" width="13.125" customWidth="1"/>
    <col min="267" max="267" width="15.5" customWidth="1"/>
    <col min="268" max="268" width="17.625" customWidth="1"/>
    <col min="513" max="513" width="22.75" customWidth="1"/>
    <col min="514" max="514" width="13.625" customWidth="1"/>
    <col min="515" max="515" width="13.875" customWidth="1"/>
    <col min="516" max="516" width="15.625" customWidth="1"/>
    <col min="517" max="517" width="12.375" customWidth="1"/>
    <col min="518" max="518" width="12.25" customWidth="1"/>
    <col min="519" max="519" width="13.25" customWidth="1"/>
    <col min="521" max="521" width="15.75" customWidth="1"/>
    <col min="522" max="522" width="13.125" customWidth="1"/>
    <col min="523" max="523" width="15.5" customWidth="1"/>
    <col min="524" max="524" width="17.625" customWidth="1"/>
    <col min="769" max="769" width="22.75" customWidth="1"/>
    <col min="770" max="770" width="13.625" customWidth="1"/>
    <col min="771" max="771" width="13.875" customWidth="1"/>
    <col min="772" max="772" width="15.625" customWidth="1"/>
    <col min="773" max="773" width="12.375" customWidth="1"/>
    <col min="774" max="774" width="12.25" customWidth="1"/>
    <col min="775" max="775" width="13.25" customWidth="1"/>
    <col min="777" max="777" width="15.75" customWidth="1"/>
    <col min="778" max="778" width="13.125" customWidth="1"/>
    <col min="779" max="779" width="15.5" customWidth="1"/>
    <col min="780" max="780" width="17.625" customWidth="1"/>
    <col min="1025" max="1025" width="22.75" customWidth="1"/>
    <col min="1026" max="1026" width="13.625" customWidth="1"/>
    <col min="1027" max="1027" width="13.875" customWidth="1"/>
    <col min="1028" max="1028" width="15.625" customWidth="1"/>
    <col min="1029" max="1029" width="12.375" customWidth="1"/>
    <col min="1030" max="1030" width="12.25" customWidth="1"/>
    <col min="1031" max="1031" width="13.25" customWidth="1"/>
    <col min="1033" max="1033" width="15.75" customWidth="1"/>
    <col min="1034" max="1034" width="13.125" customWidth="1"/>
    <col min="1035" max="1035" width="15.5" customWidth="1"/>
    <col min="1036" max="1036" width="17.625" customWidth="1"/>
    <col min="1281" max="1281" width="22.75" customWidth="1"/>
    <col min="1282" max="1282" width="13.625" customWidth="1"/>
    <col min="1283" max="1283" width="13.875" customWidth="1"/>
    <col min="1284" max="1284" width="15.625" customWidth="1"/>
    <col min="1285" max="1285" width="12.375" customWidth="1"/>
    <col min="1286" max="1286" width="12.25" customWidth="1"/>
    <col min="1287" max="1287" width="13.25" customWidth="1"/>
    <col min="1289" max="1289" width="15.75" customWidth="1"/>
    <col min="1290" max="1290" width="13.125" customWidth="1"/>
    <col min="1291" max="1291" width="15.5" customWidth="1"/>
    <col min="1292" max="1292" width="17.625" customWidth="1"/>
    <col min="1537" max="1537" width="22.75" customWidth="1"/>
    <col min="1538" max="1538" width="13.625" customWidth="1"/>
    <col min="1539" max="1539" width="13.875" customWidth="1"/>
    <col min="1540" max="1540" width="15.625" customWidth="1"/>
    <col min="1541" max="1541" width="12.375" customWidth="1"/>
    <col min="1542" max="1542" width="12.25" customWidth="1"/>
    <col min="1543" max="1543" width="13.25" customWidth="1"/>
    <col min="1545" max="1545" width="15.75" customWidth="1"/>
    <col min="1546" max="1546" width="13.125" customWidth="1"/>
    <col min="1547" max="1547" width="15.5" customWidth="1"/>
    <col min="1548" max="1548" width="17.625" customWidth="1"/>
    <col min="1793" max="1793" width="22.75" customWidth="1"/>
    <col min="1794" max="1794" width="13.625" customWidth="1"/>
    <col min="1795" max="1795" width="13.875" customWidth="1"/>
    <col min="1796" max="1796" width="15.625" customWidth="1"/>
    <col min="1797" max="1797" width="12.375" customWidth="1"/>
    <col min="1798" max="1798" width="12.25" customWidth="1"/>
    <col min="1799" max="1799" width="13.25" customWidth="1"/>
    <col min="1801" max="1801" width="15.75" customWidth="1"/>
    <col min="1802" max="1802" width="13.125" customWidth="1"/>
    <col min="1803" max="1803" width="15.5" customWidth="1"/>
    <col min="1804" max="1804" width="17.625" customWidth="1"/>
    <col min="2049" max="2049" width="22.75" customWidth="1"/>
    <col min="2050" max="2050" width="13.625" customWidth="1"/>
    <col min="2051" max="2051" width="13.875" customWidth="1"/>
    <col min="2052" max="2052" width="15.625" customWidth="1"/>
    <col min="2053" max="2053" width="12.375" customWidth="1"/>
    <col min="2054" max="2054" width="12.25" customWidth="1"/>
    <col min="2055" max="2055" width="13.25" customWidth="1"/>
    <col min="2057" max="2057" width="15.75" customWidth="1"/>
    <col min="2058" max="2058" width="13.125" customWidth="1"/>
    <col min="2059" max="2059" width="15.5" customWidth="1"/>
    <col min="2060" max="2060" width="17.625" customWidth="1"/>
    <col min="2305" max="2305" width="22.75" customWidth="1"/>
    <col min="2306" max="2306" width="13.625" customWidth="1"/>
    <col min="2307" max="2307" width="13.875" customWidth="1"/>
    <col min="2308" max="2308" width="15.625" customWidth="1"/>
    <col min="2309" max="2309" width="12.375" customWidth="1"/>
    <col min="2310" max="2310" width="12.25" customWidth="1"/>
    <col min="2311" max="2311" width="13.25" customWidth="1"/>
    <col min="2313" max="2313" width="15.75" customWidth="1"/>
    <col min="2314" max="2314" width="13.125" customWidth="1"/>
    <col min="2315" max="2315" width="15.5" customWidth="1"/>
    <col min="2316" max="2316" width="17.625" customWidth="1"/>
    <col min="2561" max="2561" width="22.75" customWidth="1"/>
    <col min="2562" max="2562" width="13.625" customWidth="1"/>
    <col min="2563" max="2563" width="13.875" customWidth="1"/>
    <col min="2564" max="2564" width="15.625" customWidth="1"/>
    <col min="2565" max="2565" width="12.375" customWidth="1"/>
    <col min="2566" max="2566" width="12.25" customWidth="1"/>
    <col min="2567" max="2567" width="13.25" customWidth="1"/>
    <col min="2569" max="2569" width="15.75" customWidth="1"/>
    <col min="2570" max="2570" width="13.125" customWidth="1"/>
    <col min="2571" max="2571" width="15.5" customWidth="1"/>
    <col min="2572" max="2572" width="17.625" customWidth="1"/>
    <col min="2817" max="2817" width="22.75" customWidth="1"/>
    <col min="2818" max="2818" width="13.625" customWidth="1"/>
    <col min="2819" max="2819" width="13.875" customWidth="1"/>
    <col min="2820" max="2820" width="15.625" customWidth="1"/>
    <col min="2821" max="2821" width="12.375" customWidth="1"/>
    <col min="2822" max="2822" width="12.25" customWidth="1"/>
    <col min="2823" max="2823" width="13.25" customWidth="1"/>
    <col min="2825" max="2825" width="15.75" customWidth="1"/>
    <col min="2826" max="2826" width="13.125" customWidth="1"/>
    <col min="2827" max="2827" width="15.5" customWidth="1"/>
    <col min="2828" max="2828" width="17.625" customWidth="1"/>
    <col min="3073" max="3073" width="22.75" customWidth="1"/>
    <col min="3074" max="3074" width="13.625" customWidth="1"/>
    <col min="3075" max="3075" width="13.875" customWidth="1"/>
    <col min="3076" max="3076" width="15.625" customWidth="1"/>
    <col min="3077" max="3077" width="12.375" customWidth="1"/>
    <col min="3078" max="3078" width="12.25" customWidth="1"/>
    <col min="3079" max="3079" width="13.25" customWidth="1"/>
    <col min="3081" max="3081" width="15.75" customWidth="1"/>
    <col min="3082" max="3082" width="13.125" customWidth="1"/>
    <col min="3083" max="3083" width="15.5" customWidth="1"/>
    <col min="3084" max="3084" width="17.625" customWidth="1"/>
    <col min="3329" max="3329" width="22.75" customWidth="1"/>
    <col min="3330" max="3330" width="13.625" customWidth="1"/>
    <col min="3331" max="3331" width="13.875" customWidth="1"/>
    <col min="3332" max="3332" width="15.625" customWidth="1"/>
    <col min="3333" max="3333" width="12.375" customWidth="1"/>
    <col min="3334" max="3334" width="12.25" customWidth="1"/>
    <col min="3335" max="3335" width="13.25" customWidth="1"/>
    <col min="3337" max="3337" width="15.75" customWidth="1"/>
    <col min="3338" max="3338" width="13.125" customWidth="1"/>
    <col min="3339" max="3339" width="15.5" customWidth="1"/>
    <col min="3340" max="3340" width="17.625" customWidth="1"/>
    <col min="3585" max="3585" width="22.75" customWidth="1"/>
    <col min="3586" max="3586" width="13.625" customWidth="1"/>
    <col min="3587" max="3587" width="13.875" customWidth="1"/>
    <col min="3588" max="3588" width="15.625" customWidth="1"/>
    <col min="3589" max="3589" width="12.375" customWidth="1"/>
    <col min="3590" max="3590" width="12.25" customWidth="1"/>
    <col min="3591" max="3591" width="13.25" customWidth="1"/>
    <col min="3593" max="3593" width="15.75" customWidth="1"/>
    <col min="3594" max="3594" width="13.125" customWidth="1"/>
    <col min="3595" max="3595" width="15.5" customWidth="1"/>
    <col min="3596" max="3596" width="17.625" customWidth="1"/>
    <col min="3841" max="3841" width="22.75" customWidth="1"/>
    <col min="3842" max="3842" width="13.625" customWidth="1"/>
    <col min="3843" max="3843" width="13.875" customWidth="1"/>
    <col min="3844" max="3844" width="15.625" customWidth="1"/>
    <col min="3845" max="3845" width="12.375" customWidth="1"/>
    <col min="3846" max="3846" width="12.25" customWidth="1"/>
    <col min="3847" max="3847" width="13.25" customWidth="1"/>
    <col min="3849" max="3849" width="15.75" customWidth="1"/>
    <col min="3850" max="3850" width="13.125" customWidth="1"/>
    <col min="3851" max="3851" width="15.5" customWidth="1"/>
    <col min="3852" max="3852" width="17.625" customWidth="1"/>
    <col min="4097" max="4097" width="22.75" customWidth="1"/>
    <col min="4098" max="4098" width="13.625" customWidth="1"/>
    <col min="4099" max="4099" width="13.875" customWidth="1"/>
    <col min="4100" max="4100" width="15.625" customWidth="1"/>
    <col min="4101" max="4101" width="12.375" customWidth="1"/>
    <col min="4102" max="4102" width="12.25" customWidth="1"/>
    <col min="4103" max="4103" width="13.25" customWidth="1"/>
    <col min="4105" max="4105" width="15.75" customWidth="1"/>
    <col min="4106" max="4106" width="13.125" customWidth="1"/>
    <col min="4107" max="4107" width="15.5" customWidth="1"/>
    <col min="4108" max="4108" width="17.625" customWidth="1"/>
    <col min="4353" max="4353" width="22.75" customWidth="1"/>
    <col min="4354" max="4354" width="13.625" customWidth="1"/>
    <col min="4355" max="4355" width="13.875" customWidth="1"/>
    <col min="4356" max="4356" width="15.625" customWidth="1"/>
    <col min="4357" max="4357" width="12.375" customWidth="1"/>
    <col min="4358" max="4358" width="12.25" customWidth="1"/>
    <col min="4359" max="4359" width="13.25" customWidth="1"/>
    <col min="4361" max="4361" width="15.75" customWidth="1"/>
    <col min="4362" max="4362" width="13.125" customWidth="1"/>
    <col min="4363" max="4363" width="15.5" customWidth="1"/>
    <col min="4364" max="4364" width="17.625" customWidth="1"/>
    <col min="4609" max="4609" width="22.75" customWidth="1"/>
    <col min="4610" max="4610" width="13.625" customWidth="1"/>
    <col min="4611" max="4611" width="13.875" customWidth="1"/>
    <col min="4612" max="4612" width="15.625" customWidth="1"/>
    <col min="4613" max="4613" width="12.375" customWidth="1"/>
    <col min="4614" max="4614" width="12.25" customWidth="1"/>
    <col min="4615" max="4615" width="13.25" customWidth="1"/>
    <col min="4617" max="4617" width="15.75" customWidth="1"/>
    <col min="4618" max="4618" width="13.125" customWidth="1"/>
    <col min="4619" max="4619" width="15.5" customWidth="1"/>
    <col min="4620" max="4620" width="17.625" customWidth="1"/>
    <col min="4865" max="4865" width="22.75" customWidth="1"/>
    <col min="4866" max="4866" width="13.625" customWidth="1"/>
    <col min="4867" max="4867" width="13.875" customWidth="1"/>
    <col min="4868" max="4868" width="15.625" customWidth="1"/>
    <col min="4869" max="4869" width="12.375" customWidth="1"/>
    <col min="4870" max="4870" width="12.25" customWidth="1"/>
    <col min="4871" max="4871" width="13.25" customWidth="1"/>
    <col min="4873" max="4873" width="15.75" customWidth="1"/>
    <col min="4874" max="4874" width="13.125" customWidth="1"/>
    <col min="4875" max="4875" width="15.5" customWidth="1"/>
    <col min="4876" max="4876" width="17.625" customWidth="1"/>
    <col min="5121" max="5121" width="22.75" customWidth="1"/>
    <col min="5122" max="5122" width="13.625" customWidth="1"/>
    <col min="5123" max="5123" width="13.875" customWidth="1"/>
    <col min="5124" max="5124" width="15.625" customWidth="1"/>
    <col min="5125" max="5125" width="12.375" customWidth="1"/>
    <col min="5126" max="5126" width="12.25" customWidth="1"/>
    <col min="5127" max="5127" width="13.25" customWidth="1"/>
    <col min="5129" max="5129" width="15.75" customWidth="1"/>
    <col min="5130" max="5130" width="13.125" customWidth="1"/>
    <col min="5131" max="5131" width="15.5" customWidth="1"/>
    <col min="5132" max="5132" width="17.625" customWidth="1"/>
    <col min="5377" max="5377" width="22.75" customWidth="1"/>
    <col min="5378" max="5378" width="13.625" customWidth="1"/>
    <col min="5379" max="5379" width="13.875" customWidth="1"/>
    <col min="5380" max="5380" width="15.625" customWidth="1"/>
    <col min="5381" max="5381" width="12.375" customWidth="1"/>
    <col min="5382" max="5382" width="12.25" customWidth="1"/>
    <col min="5383" max="5383" width="13.25" customWidth="1"/>
    <col min="5385" max="5385" width="15.75" customWidth="1"/>
    <col min="5386" max="5386" width="13.125" customWidth="1"/>
    <col min="5387" max="5387" width="15.5" customWidth="1"/>
    <col min="5388" max="5388" width="17.625" customWidth="1"/>
    <col min="5633" max="5633" width="22.75" customWidth="1"/>
    <col min="5634" max="5634" width="13.625" customWidth="1"/>
    <col min="5635" max="5635" width="13.875" customWidth="1"/>
    <col min="5636" max="5636" width="15.625" customWidth="1"/>
    <col min="5637" max="5637" width="12.375" customWidth="1"/>
    <col min="5638" max="5638" width="12.25" customWidth="1"/>
    <col min="5639" max="5639" width="13.25" customWidth="1"/>
    <col min="5641" max="5641" width="15.75" customWidth="1"/>
    <col min="5642" max="5642" width="13.125" customWidth="1"/>
    <col min="5643" max="5643" width="15.5" customWidth="1"/>
    <col min="5644" max="5644" width="17.625" customWidth="1"/>
    <col min="5889" max="5889" width="22.75" customWidth="1"/>
    <col min="5890" max="5890" width="13.625" customWidth="1"/>
    <col min="5891" max="5891" width="13.875" customWidth="1"/>
    <col min="5892" max="5892" width="15.625" customWidth="1"/>
    <col min="5893" max="5893" width="12.375" customWidth="1"/>
    <col min="5894" max="5894" width="12.25" customWidth="1"/>
    <col min="5895" max="5895" width="13.25" customWidth="1"/>
    <col min="5897" max="5897" width="15.75" customWidth="1"/>
    <col min="5898" max="5898" width="13.125" customWidth="1"/>
    <col min="5899" max="5899" width="15.5" customWidth="1"/>
    <col min="5900" max="5900" width="17.625" customWidth="1"/>
    <col min="6145" max="6145" width="22.75" customWidth="1"/>
    <col min="6146" max="6146" width="13.625" customWidth="1"/>
    <col min="6147" max="6147" width="13.875" customWidth="1"/>
    <col min="6148" max="6148" width="15.625" customWidth="1"/>
    <col min="6149" max="6149" width="12.375" customWidth="1"/>
    <col min="6150" max="6150" width="12.25" customWidth="1"/>
    <col min="6151" max="6151" width="13.25" customWidth="1"/>
    <col min="6153" max="6153" width="15.75" customWidth="1"/>
    <col min="6154" max="6154" width="13.125" customWidth="1"/>
    <col min="6155" max="6155" width="15.5" customWidth="1"/>
    <col min="6156" max="6156" width="17.625" customWidth="1"/>
    <col min="6401" max="6401" width="22.75" customWidth="1"/>
    <col min="6402" max="6402" width="13.625" customWidth="1"/>
    <col min="6403" max="6403" width="13.875" customWidth="1"/>
    <col min="6404" max="6404" width="15.625" customWidth="1"/>
    <col min="6405" max="6405" width="12.375" customWidth="1"/>
    <col min="6406" max="6406" width="12.25" customWidth="1"/>
    <col min="6407" max="6407" width="13.25" customWidth="1"/>
    <col min="6409" max="6409" width="15.75" customWidth="1"/>
    <col min="6410" max="6410" width="13.125" customWidth="1"/>
    <col min="6411" max="6411" width="15.5" customWidth="1"/>
    <col min="6412" max="6412" width="17.625" customWidth="1"/>
    <col min="6657" max="6657" width="22.75" customWidth="1"/>
    <col min="6658" max="6658" width="13.625" customWidth="1"/>
    <col min="6659" max="6659" width="13.875" customWidth="1"/>
    <col min="6660" max="6660" width="15.625" customWidth="1"/>
    <col min="6661" max="6661" width="12.375" customWidth="1"/>
    <col min="6662" max="6662" width="12.25" customWidth="1"/>
    <col min="6663" max="6663" width="13.25" customWidth="1"/>
    <col min="6665" max="6665" width="15.75" customWidth="1"/>
    <col min="6666" max="6666" width="13.125" customWidth="1"/>
    <col min="6667" max="6667" width="15.5" customWidth="1"/>
    <col min="6668" max="6668" width="17.625" customWidth="1"/>
    <col min="6913" max="6913" width="22.75" customWidth="1"/>
    <col min="6914" max="6914" width="13.625" customWidth="1"/>
    <col min="6915" max="6915" width="13.875" customWidth="1"/>
    <col min="6916" max="6916" width="15.625" customWidth="1"/>
    <col min="6917" max="6917" width="12.375" customWidth="1"/>
    <col min="6918" max="6918" width="12.25" customWidth="1"/>
    <col min="6919" max="6919" width="13.25" customWidth="1"/>
    <col min="6921" max="6921" width="15.75" customWidth="1"/>
    <col min="6922" max="6922" width="13.125" customWidth="1"/>
    <col min="6923" max="6923" width="15.5" customWidth="1"/>
    <col min="6924" max="6924" width="17.625" customWidth="1"/>
    <col min="7169" max="7169" width="22.75" customWidth="1"/>
    <col min="7170" max="7170" width="13.625" customWidth="1"/>
    <col min="7171" max="7171" width="13.875" customWidth="1"/>
    <col min="7172" max="7172" width="15.625" customWidth="1"/>
    <col min="7173" max="7173" width="12.375" customWidth="1"/>
    <col min="7174" max="7174" width="12.25" customWidth="1"/>
    <col min="7175" max="7175" width="13.25" customWidth="1"/>
    <col min="7177" max="7177" width="15.75" customWidth="1"/>
    <col min="7178" max="7178" width="13.125" customWidth="1"/>
    <col min="7179" max="7179" width="15.5" customWidth="1"/>
    <col min="7180" max="7180" width="17.625" customWidth="1"/>
    <col min="7425" max="7425" width="22.75" customWidth="1"/>
    <col min="7426" max="7426" width="13.625" customWidth="1"/>
    <col min="7427" max="7427" width="13.875" customWidth="1"/>
    <col min="7428" max="7428" width="15.625" customWidth="1"/>
    <col min="7429" max="7429" width="12.375" customWidth="1"/>
    <col min="7430" max="7430" width="12.25" customWidth="1"/>
    <col min="7431" max="7431" width="13.25" customWidth="1"/>
    <col min="7433" max="7433" width="15.75" customWidth="1"/>
    <col min="7434" max="7434" width="13.125" customWidth="1"/>
    <col min="7435" max="7435" width="15.5" customWidth="1"/>
    <col min="7436" max="7436" width="17.625" customWidth="1"/>
    <col min="7681" max="7681" width="22.75" customWidth="1"/>
    <col min="7682" max="7682" width="13.625" customWidth="1"/>
    <col min="7683" max="7683" width="13.875" customWidth="1"/>
    <col min="7684" max="7684" width="15.625" customWidth="1"/>
    <col min="7685" max="7685" width="12.375" customWidth="1"/>
    <col min="7686" max="7686" width="12.25" customWidth="1"/>
    <col min="7687" max="7687" width="13.25" customWidth="1"/>
    <col min="7689" max="7689" width="15.75" customWidth="1"/>
    <col min="7690" max="7690" width="13.125" customWidth="1"/>
    <col min="7691" max="7691" width="15.5" customWidth="1"/>
    <col min="7692" max="7692" width="17.625" customWidth="1"/>
    <col min="7937" max="7937" width="22.75" customWidth="1"/>
    <col min="7938" max="7938" width="13.625" customWidth="1"/>
    <col min="7939" max="7939" width="13.875" customWidth="1"/>
    <col min="7940" max="7940" width="15.625" customWidth="1"/>
    <col min="7941" max="7941" width="12.375" customWidth="1"/>
    <col min="7942" max="7942" width="12.25" customWidth="1"/>
    <col min="7943" max="7943" width="13.25" customWidth="1"/>
    <col min="7945" max="7945" width="15.75" customWidth="1"/>
    <col min="7946" max="7946" width="13.125" customWidth="1"/>
    <col min="7947" max="7947" width="15.5" customWidth="1"/>
    <col min="7948" max="7948" width="17.625" customWidth="1"/>
    <col min="8193" max="8193" width="22.75" customWidth="1"/>
    <col min="8194" max="8194" width="13.625" customWidth="1"/>
    <col min="8195" max="8195" width="13.875" customWidth="1"/>
    <col min="8196" max="8196" width="15.625" customWidth="1"/>
    <col min="8197" max="8197" width="12.375" customWidth="1"/>
    <col min="8198" max="8198" width="12.25" customWidth="1"/>
    <col min="8199" max="8199" width="13.25" customWidth="1"/>
    <col min="8201" max="8201" width="15.75" customWidth="1"/>
    <col min="8202" max="8202" width="13.125" customWidth="1"/>
    <col min="8203" max="8203" width="15.5" customWidth="1"/>
    <col min="8204" max="8204" width="17.625" customWidth="1"/>
    <col min="8449" max="8449" width="22.75" customWidth="1"/>
    <col min="8450" max="8450" width="13.625" customWidth="1"/>
    <col min="8451" max="8451" width="13.875" customWidth="1"/>
    <col min="8452" max="8452" width="15.625" customWidth="1"/>
    <col min="8453" max="8453" width="12.375" customWidth="1"/>
    <col min="8454" max="8454" width="12.25" customWidth="1"/>
    <col min="8455" max="8455" width="13.25" customWidth="1"/>
    <col min="8457" max="8457" width="15.75" customWidth="1"/>
    <col min="8458" max="8458" width="13.125" customWidth="1"/>
    <col min="8459" max="8459" width="15.5" customWidth="1"/>
    <col min="8460" max="8460" width="17.625" customWidth="1"/>
    <col min="8705" max="8705" width="22.75" customWidth="1"/>
    <col min="8706" max="8706" width="13.625" customWidth="1"/>
    <col min="8707" max="8707" width="13.875" customWidth="1"/>
    <col min="8708" max="8708" width="15.625" customWidth="1"/>
    <col min="8709" max="8709" width="12.375" customWidth="1"/>
    <col min="8710" max="8710" width="12.25" customWidth="1"/>
    <col min="8711" max="8711" width="13.25" customWidth="1"/>
    <col min="8713" max="8713" width="15.75" customWidth="1"/>
    <col min="8714" max="8714" width="13.125" customWidth="1"/>
    <col min="8715" max="8715" width="15.5" customWidth="1"/>
    <col min="8716" max="8716" width="17.625" customWidth="1"/>
    <col min="8961" max="8961" width="22.75" customWidth="1"/>
    <col min="8962" max="8962" width="13.625" customWidth="1"/>
    <col min="8963" max="8963" width="13.875" customWidth="1"/>
    <col min="8964" max="8964" width="15.625" customWidth="1"/>
    <col min="8965" max="8965" width="12.375" customWidth="1"/>
    <col min="8966" max="8966" width="12.25" customWidth="1"/>
    <col min="8967" max="8967" width="13.25" customWidth="1"/>
    <col min="8969" max="8969" width="15.75" customWidth="1"/>
    <col min="8970" max="8970" width="13.125" customWidth="1"/>
    <col min="8971" max="8971" width="15.5" customWidth="1"/>
    <col min="8972" max="8972" width="17.625" customWidth="1"/>
    <col min="9217" max="9217" width="22.75" customWidth="1"/>
    <col min="9218" max="9218" width="13.625" customWidth="1"/>
    <col min="9219" max="9219" width="13.875" customWidth="1"/>
    <col min="9220" max="9220" width="15.625" customWidth="1"/>
    <col min="9221" max="9221" width="12.375" customWidth="1"/>
    <col min="9222" max="9222" width="12.25" customWidth="1"/>
    <col min="9223" max="9223" width="13.25" customWidth="1"/>
    <col min="9225" max="9225" width="15.75" customWidth="1"/>
    <col min="9226" max="9226" width="13.125" customWidth="1"/>
    <col min="9227" max="9227" width="15.5" customWidth="1"/>
    <col min="9228" max="9228" width="17.625" customWidth="1"/>
    <col min="9473" max="9473" width="22.75" customWidth="1"/>
    <col min="9474" max="9474" width="13.625" customWidth="1"/>
    <col min="9475" max="9475" width="13.875" customWidth="1"/>
    <col min="9476" max="9476" width="15.625" customWidth="1"/>
    <col min="9477" max="9477" width="12.375" customWidth="1"/>
    <col min="9478" max="9478" width="12.25" customWidth="1"/>
    <col min="9479" max="9479" width="13.25" customWidth="1"/>
    <col min="9481" max="9481" width="15.75" customWidth="1"/>
    <col min="9482" max="9482" width="13.125" customWidth="1"/>
    <col min="9483" max="9483" width="15.5" customWidth="1"/>
    <col min="9484" max="9484" width="17.625" customWidth="1"/>
    <col min="9729" max="9729" width="22.75" customWidth="1"/>
    <col min="9730" max="9730" width="13.625" customWidth="1"/>
    <col min="9731" max="9731" width="13.875" customWidth="1"/>
    <col min="9732" max="9732" width="15.625" customWidth="1"/>
    <col min="9733" max="9733" width="12.375" customWidth="1"/>
    <col min="9734" max="9734" width="12.25" customWidth="1"/>
    <col min="9735" max="9735" width="13.25" customWidth="1"/>
    <col min="9737" max="9737" width="15.75" customWidth="1"/>
    <col min="9738" max="9738" width="13.125" customWidth="1"/>
    <col min="9739" max="9739" width="15.5" customWidth="1"/>
    <col min="9740" max="9740" width="17.625" customWidth="1"/>
    <col min="9985" max="9985" width="22.75" customWidth="1"/>
    <col min="9986" max="9986" width="13.625" customWidth="1"/>
    <col min="9987" max="9987" width="13.875" customWidth="1"/>
    <col min="9988" max="9988" width="15.625" customWidth="1"/>
    <col min="9989" max="9989" width="12.375" customWidth="1"/>
    <col min="9990" max="9990" width="12.25" customWidth="1"/>
    <col min="9991" max="9991" width="13.25" customWidth="1"/>
    <col min="9993" max="9993" width="15.75" customWidth="1"/>
    <col min="9994" max="9994" width="13.125" customWidth="1"/>
    <col min="9995" max="9995" width="15.5" customWidth="1"/>
    <col min="9996" max="9996" width="17.625" customWidth="1"/>
    <col min="10241" max="10241" width="22.75" customWidth="1"/>
    <col min="10242" max="10242" width="13.625" customWidth="1"/>
    <col min="10243" max="10243" width="13.875" customWidth="1"/>
    <col min="10244" max="10244" width="15.625" customWidth="1"/>
    <col min="10245" max="10245" width="12.375" customWidth="1"/>
    <col min="10246" max="10246" width="12.25" customWidth="1"/>
    <col min="10247" max="10247" width="13.25" customWidth="1"/>
    <col min="10249" max="10249" width="15.75" customWidth="1"/>
    <col min="10250" max="10250" width="13.125" customWidth="1"/>
    <col min="10251" max="10251" width="15.5" customWidth="1"/>
    <col min="10252" max="10252" width="17.625" customWidth="1"/>
    <col min="10497" max="10497" width="22.75" customWidth="1"/>
    <col min="10498" max="10498" width="13.625" customWidth="1"/>
    <col min="10499" max="10499" width="13.875" customWidth="1"/>
    <col min="10500" max="10500" width="15.625" customWidth="1"/>
    <col min="10501" max="10501" width="12.375" customWidth="1"/>
    <col min="10502" max="10502" width="12.25" customWidth="1"/>
    <col min="10503" max="10503" width="13.25" customWidth="1"/>
    <col min="10505" max="10505" width="15.75" customWidth="1"/>
    <col min="10506" max="10506" width="13.125" customWidth="1"/>
    <col min="10507" max="10507" width="15.5" customWidth="1"/>
    <col min="10508" max="10508" width="17.625" customWidth="1"/>
    <col min="10753" max="10753" width="22.75" customWidth="1"/>
    <col min="10754" max="10754" width="13.625" customWidth="1"/>
    <col min="10755" max="10755" width="13.875" customWidth="1"/>
    <col min="10756" max="10756" width="15.625" customWidth="1"/>
    <col min="10757" max="10757" width="12.375" customWidth="1"/>
    <col min="10758" max="10758" width="12.25" customWidth="1"/>
    <col min="10759" max="10759" width="13.25" customWidth="1"/>
    <col min="10761" max="10761" width="15.75" customWidth="1"/>
    <col min="10762" max="10762" width="13.125" customWidth="1"/>
    <col min="10763" max="10763" width="15.5" customWidth="1"/>
    <col min="10764" max="10764" width="17.625" customWidth="1"/>
    <col min="11009" max="11009" width="22.75" customWidth="1"/>
    <col min="11010" max="11010" width="13.625" customWidth="1"/>
    <col min="11011" max="11011" width="13.875" customWidth="1"/>
    <col min="11012" max="11012" width="15.625" customWidth="1"/>
    <col min="11013" max="11013" width="12.375" customWidth="1"/>
    <col min="11014" max="11014" width="12.25" customWidth="1"/>
    <col min="11015" max="11015" width="13.25" customWidth="1"/>
    <col min="11017" max="11017" width="15.75" customWidth="1"/>
    <col min="11018" max="11018" width="13.125" customWidth="1"/>
    <col min="11019" max="11019" width="15.5" customWidth="1"/>
    <col min="11020" max="11020" width="17.625" customWidth="1"/>
    <col min="11265" max="11265" width="22.75" customWidth="1"/>
    <col min="11266" max="11266" width="13.625" customWidth="1"/>
    <col min="11267" max="11267" width="13.875" customWidth="1"/>
    <col min="11268" max="11268" width="15.625" customWidth="1"/>
    <col min="11269" max="11269" width="12.375" customWidth="1"/>
    <col min="11270" max="11270" width="12.25" customWidth="1"/>
    <col min="11271" max="11271" width="13.25" customWidth="1"/>
    <col min="11273" max="11273" width="15.75" customWidth="1"/>
    <col min="11274" max="11274" width="13.125" customWidth="1"/>
    <col min="11275" max="11275" width="15.5" customWidth="1"/>
    <col min="11276" max="11276" width="17.625" customWidth="1"/>
    <col min="11521" max="11521" width="22.75" customWidth="1"/>
    <col min="11522" max="11522" width="13.625" customWidth="1"/>
    <col min="11523" max="11523" width="13.875" customWidth="1"/>
    <col min="11524" max="11524" width="15.625" customWidth="1"/>
    <col min="11525" max="11525" width="12.375" customWidth="1"/>
    <col min="11526" max="11526" width="12.25" customWidth="1"/>
    <col min="11527" max="11527" width="13.25" customWidth="1"/>
    <col min="11529" max="11529" width="15.75" customWidth="1"/>
    <col min="11530" max="11530" width="13.125" customWidth="1"/>
    <col min="11531" max="11531" width="15.5" customWidth="1"/>
    <col min="11532" max="11532" width="17.625" customWidth="1"/>
    <col min="11777" max="11777" width="22.75" customWidth="1"/>
    <col min="11778" max="11778" width="13.625" customWidth="1"/>
    <col min="11779" max="11779" width="13.875" customWidth="1"/>
    <col min="11780" max="11780" width="15.625" customWidth="1"/>
    <col min="11781" max="11781" width="12.375" customWidth="1"/>
    <col min="11782" max="11782" width="12.25" customWidth="1"/>
    <col min="11783" max="11783" width="13.25" customWidth="1"/>
    <col min="11785" max="11785" width="15.75" customWidth="1"/>
    <col min="11786" max="11786" width="13.125" customWidth="1"/>
    <col min="11787" max="11787" width="15.5" customWidth="1"/>
    <col min="11788" max="11788" width="17.625" customWidth="1"/>
    <col min="12033" max="12033" width="22.75" customWidth="1"/>
    <col min="12034" max="12034" width="13.625" customWidth="1"/>
    <col min="12035" max="12035" width="13.875" customWidth="1"/>
    <col min="12036" max="12036" width="15.625" customWidth="1"/>
    <col min="12037" max="12037" width="12.375" customWidth="1"/>
    <col min="12038" max="12038" width="12.25" customWidth="1"/>
    <col min="12039" max="12039" width="13.25" customWidth="1"/>
    <col min="12041" max="12041" width="15.75" customWidth="1"/>
    <col min="12042" max="12042" width="13.125" customWidth="1"/>
    <col min="12043" max="12043" width="15.5" customWidth="1"/>
    <col min="12044" max="12044" width="17.625" customWidth="1"/>
    <col min="12289" max="12289" width="22.75" customWidth="1"/>
    <col min="12290" max="12290" width="13.625" customWidth="1"/>
    <col min="12291" max="12291" width="13.875" customWidth="1"/>
    <col min="12292" max="12292" width="15.625" customWidth="1"/>
    <col min="12293" max="12293" width="12.375" customWidth="1"/>
    <col min="12294" max="12294" width="12.25" customWidth="1"/>
    <col min="12295" max="12295" width="13.25" customWidth="1"/>
    <col min="12297" max="12297" width="15.75" customWidth="1"/>
    <col min="12298" max="12298" width="13.125" customWidth="1"/>
    <col min="12299" max="12299" width="15.5" customWidth="1"/>
    <col min="12300" max="12300" width="17.625" customWidth="1"/>
    <col min="12545" max="12545" width="22.75" customWidth="1"/>
    <col min="12546" max="12546" width="13.625" customWidth="1"/>
    <col min="12547" max="12547" width="13.875" customWidth="1"/>
    <col min="12548" max="12548" width="15.625" customWidth="1"/>
    <col min="12549" max="12549" width="12.375" customWidth="1"/>
    <col min="12550" max="12550" width="12.25" customWidth="1"/>
    <col min="12551" max="12551" width="13.25" customWidth="1"/>
    <col min="12553" max="12553" width="15.75" customWidth="1"/>
    <col min="12554" max="12554" width="13.125" customWidth="1"/>
    <col min="12555" max="12555" width="15.5" customWidth="1"/>
    <col min="12556" max="12556" width="17.625" customWidth="1"/>
    <col min="12801" max="12801" width="22.75" customWidth="1"/>
    <col min="12802" max="12802" width="13.625" customWidth="1"/>
    <col min="12803" max="12803" width="13.875" customWidth="1"/>
    <col min="12804" max="12804" width="15.625" customWidth="1"/>
    <col min="12805" max="12805" width="12.375" customWidth="1"/>
    <col min="12806" max="12806" width="12.25" customWidth="1"/>
    <col min="12807" max="12807" width="13.25" customWidth="1"/>
    <col min="12809" max="12809" width="15.75" customWidth="1"/>
    <col min="12810" max="12810" width="13.125" customWidth="1"/>
    <col min="12811" max="12811" width="15.5" customWidth="1"/>
    <col min="12812" max="12812" width="17.625" customWidth="1"/>
    <col min="13057" max="13057" width="22.75" customWidth="1"/>
    <col min="13058" max="13058" width="13.625" customWidth="1"/>
    <col min="13059" max="13059" width="13.875" customWidth="1"/>
    <col min="13060" max="13060" width="15.625" customWidth="1"/>
    <col min="13061" max="13061" width="12.375" customWidth="1"/>
    <col min="13062" max="13062" width="12.25" customWidth="1"/>
    <col min="13063" max="13063" width="13.25" customWidth="1"/>
    <col min="13065" max="13065" width="15.75" customWidth="1"/>
    <col min="13066" max="13066" width="13.125" customWidth="1"/>
    <col min="13067" max="13067" width="15.5" customWidth="1"/>
    <col min="13068" max="13068" width="17.625" customWidth="1"/>
    <col min="13313" max="13313" width="22.75" customWidth="1"/>
    <col min="13314" max="13314" width="13.625" customWidth="1"/>
    <col min="13315" max="13315" width="13.875" customWidth="1"/>
    <col min="13316" max="13316" width="15.625" customWidth="1"/>
    <col min="13317" max="13317" width="12.375" customWidth="1"/>
    <col min="13318" max="13318" width="12.25" customWidth="1"/>
    <col min="13319" max="13319" width="13.25" customWidth="1"/>
    <col min="13321" max="13321" width="15.75" customWidth="1"/>
    <col min="13322" max="13322" width="13.125" customWidth="1"/>
    <col min="13323" max="13323" width="15.5" customWidth="1"/>
    <col min="13324" max="13324" width="17.625" customWidth="1"/>
    <col min="13569" max="13569" width="22.75" customWidth="1"/>
    <col min="13570" max="13570" width="13.625" customWidth="1"/>
    <col min="13571" max="13571" width="13.875" customWidth="1"/>
    <col min="13572" max="13572" width="15.625" customWidth="1"/>
    <col min="13573" max="13573" width="12.375" customWidth="1"/>
    <col min="13574" max="13574" width="12.25" customWidth="1"/>
    <col min="13575" max="13575" width="13.25" customWidth="1"/>
    <col min="13577" max="13577" width="15.75" customWidth="1"/>
    <col min="13578" max="13578" width="13.125" customWidth="1"/>
    <col min="13579" max="13579" width="15.5" customWidth="1"/>
    <col min="13580" max="13580" width="17.625" customWidth="1"/>
    <col min="13825" max="13825" width="22.75" customWidth="1"/>
    <col min="13826" max="13826" width="13.625" customWidth="1"/>
    <col min="13827" max="13827" width="13.875" customWidth="1"/>
    <col min="13828" max="13828" width="15.625" customWidth="1"/>
    <col min="13829" max="13829" width="12.375" customWidth="1"/>
    <col min="13830" max="13830" width="12.25" customWidth="1"/>
    <col min="13831" max="13831" width="13.25" customWidth="1"/>
    <col min="13833" max="13833" width="15.75" customWidth="1"/>
    <col min="13834" max="13834" width="13.125" customWidth="1"/>
    <col min="13835" max="13835" width="15.5" customWidth="1"/>
    <col min="13836" max="13836" width="17.625" customWidth="1"/>
    <col min="14081" max="14081" width="22.75" customWidth="1"/>
    <col min="14082" max="14082" width="13.625" customWidth="1"/>
    <col min="14083" max="14083" width="13.875" customWidth="1"/>
    <col min="14084" max="14084" width="15.625" customWidth="1"/>
    <col min="14085" max="14085" width="12.375" customWidth="1"/>
    <col min="14086" max="14086" width="12.25" customWidth="1"/>
    <col min="14087" max="14087" width="13.25" customWidth="1"/>
    <col min="14089" max="14089" width="15.75" customWidth="1"/>
    <col min="14090" max="14090" width="13.125" customWidth="1"/>
    <col min="14091" max="14091" width="15.5" customWidth="1"/>
    <col min="14092" max="14092" width="17.625" customWidth="1"/>
    <col min="14337" max="14337" width="22.75" customWidth="1"/>
    <col min="14338" max="14338" width="13.625" customWidth="1"/>
    <col min="14339" max="14339" width="13.875" customWidth="1"/>
    <col min="14340" max="14340" width="15.625" customWidth="1"/>
    <col min="14341" max="14341" width="12.375" customWidth="1"/>
    <col min="14342" max="14342" width="12.25" customWidth="1"/>
    <col min="14343" max="14343" width="13.25" customWidth="1"/>
    <col min="14345" max="14345" width="15.75" customWidth="1"/>
    <col min="14346" max="14346" width="13.125" customWidth="1"/>
    <col min="14347" max="14347" width="15.5" customWidth="1"/>
    <col min="14348" max="14348" width="17.625" customWidth="1"/>
    <col min="14593" max="14593" width="22.75" customWidth="1"/>
    <col min="14594" max="14594" width="13.625" customWidth="1"/>
    <col min="14595" max="14595" width="13.875" customWidth="1"/>
    <col min="14596" max="14596" width="15.625" customWidth="1"/>
    <col min="14597" max="14597" width="12.375" customWidth="1"/>
    <col min="14598" max="14598" width="12.25" customWidth="1"/>
    <col min="14599" max="14599" width="13.25" customWidth="1"/>
    <col min="14601" max="14601" width="15.75" customWidth="1"/>
    <col min="14602" max="14602" width="13.125" customWidth="1"/>
    <col min="14603" max="14603" width="15.5" customWidth="1"/>
    <col min="14604" max="14604" width="17.625" customWidth="1"/>
    <col min="14849" max="14849" width="22.75" customWidth="1"/>
    <col min="14850" max="14850" width="13.625" customWidth="1"/>
    <col min="14851" max="14851" width="13.875" customWidth="1"/>
    <col min="14852" max="14852" width="15.625" customWidth="1"/>
    <col min="14853" max="14853" width="12.375" customWidth="1"/>
    <col min="14854" max="14854" width="12.25" customWidth="1"/>
    <col min="14855" max="14855" width="13.25" customWidth="1"/>
    <col min="14857" max="14857" width="15.75" customWidth="1"/>
    <col min="14858" max="14858" width="13.125" customWidth="1"/>
    <col min="14859" max="14859" width="15.5" customWidth="1"/>
    <col min="14860" max="14860" width="17.625" customWidth="1"/>
    <col min="15105" max="15105" width="22.75" customWidth="1"/>
    <col min="15106" max="15106" width="13.625" customWidth="1"/>
    <col min="15107" max="15107" width="13.875" customWidth="1"/>
    <col min="15108" max="15108" width="15.625" customWidth="1"/>
    <col min="15109" max="15109" width="12.375" customWidth="1"/>
    <col min="15110" max="15110" width="12.25" customWidth="1"/>
    <col min="15111" max="15111" width="13.25" customWidth="1"/>
    <col min="15113" max="15113" width="15.75" customWidth="1"/>
    <col min="15114" max="15114" width="13.125" customWidth="1"/>
    <col min="15115" max="15115" width="15.5" customWidth="1"/>
    <col min="15116" max="15116" width="17.625" customWidth="1"/>
    <col min="15361" max="15361" width="22.75" customWidth="1"/>
    <col min="15362" max="15362" width="13.625" customWidth="1"/>
    <col min="15363" max="15363" width="13.875" customWidth="1"/>
    <col min="15364" max="15364" width="15.625" customWidth="1"/>
    <col min="15365" max="15365" width="12.375" customWidth="1"/>
    <col min="15366" max="15366" width="12.25" customWidth="1"/>
    <col min="15367" max="15367" width="13.25" customWidth="1"/>
    <col min="15369" max="15369" width="15.75" customWidth="1"/>
    <col min="15370" max="15370" width="13.125" customWidth="1"/>
    <col min="15371" max="15371" width="15.5" customWidth="1"/>
    <col min="15372" max="15372" width="17.625" customWidth="1"/>
    <col min="15617" max="15617" width="22.75" customWidth="1"/>
    <col min="15618" max="15618" width="13.625" customWidth="1"/>
    <col min="15619" max="15619" width="13.875" customWidth="1"/>
    <col min="15620" max="15620" width="15.625" customWidth="1"/>
    <col min="15621" max="15621" width="12.375" customWidth="1"/>
    <col min="15622" max="15622" width="12.25" customWidth="1"/>
    <col min="15623" max="15623" width="13.25" customWidth="1"/>
    <col min="15625" max="15625" width="15.75" customWidth="1"/>
    <col min="15626" max="15626" width="13.125" customWidth="1"/>
    <col min="15627" max="15627" width="15.5" customWidth="1"/>
    <col min="15628" max="15628" width="17.625" customWidth="1"/>
    <col min="15873" max="15873" width="22.75" customWidth="1"/>
    <col min="15874" max="15874" width="13.625" customWidth="1"/>
    <col min="15875" max="15875" width="13.875" customWidth="1"/>
    <col min="15876" max="15876" width="15.625" customWidth="1"/>
    <col min="15877" max="15877" width="12.375" customWidth="1"/>
    <col min="15878" max="15878" width="12.25" customWidth="1"/>
    <col min="15879" max="15879" width="13.25" customWidth="1"/>
    <col min="15881" max="15881" width="15.75" customWidth="1"/>
    <col min="15882" max="15882" width="13.125" customWidth="1"/>
    <col min="15883" max="15883" width="15.5" customWidth="1"/>
    <col min="15884" max="15884" width="17.625" customWidth="1"/>
    <col min="16129" max="16129" width="22.75" customWidth="1"/>
    <col min="16130" max="16130" width="13.625" customWidth="1"/>
    <col min="16131" max="16131" width="13.875" customWidth="1"/>
    <col min="16132" max="16132" width="15.625" customWidth="1"/>
    <col min="16133" max="16133" width="12.375" customWidth="1"/>
    <col min="16134" max="16134" width="12.25" customWidth="1"/>
    <col min="16135" max="16135" width="13.25" customWidth="1"/>
    <col min="16137" max="16137" width="15.75" customWidth="1"/>
    <col min="16138" max="16138" width="13.125" customWidth="1"/>
    <col min="16139" max="16139" width="15.5" customWidth="1"/>
    <col min="16140" max="16140" width="17.625" customWidth="1"/>
  </cols>
  <sheetData>
    <row r="1" spans="1:12" ht="19.5" customHeight="1" thickBot="1">
      <c r="A1" s="119"/>
      <c r="B1" s="156" t="s">
        <v>0</v>
      </c>
      <c r="C1" s="157"/>
      <c r="D1" s="158"/>
      <c r="E1" s="118"/>
      <c r="F1" s="159" t="s">
        <v>0</v>
      </c>
      <c r="G1" s="160"/>
      <c r="H1" s="120"/>
    </row>
    <row r="2" spans="1:12" ht="25.5" customHeight="1" thickBot="1">
      <c r="A2" s="121" t="s">
        <v>1</v>
      </c>
      <c r="B2" s="161">
        <v>3000000</v>
      </c>
      <c r="C2" s="161"/>
      <c r="D2" s="161"/>
      <c r="E2" s="63" t="s">
        <v>2</v>
      </c>
      <c r="F2" s="162">
        <v>41609</v>
      </c>
      <c r="G2" s="163"/>
      <c r="H2" s="45"/>
      <c r="I2" s="45"/>
    </row>
    <row r="3" spans="1:12" ht="27" customHeight="1" thickBot="1">
      <c r="A3" s="46" t="s">
        <v>3</v>
      </c>
      <c r="B3" s="164">
        <f>SUM(B2+D17)</f>
        <v>3020000</v>
      </c>
      <c r="C3" s="164"/>
      <c r="D3" s="165"/>
      <c r="E3" s="47" t="s">
        <v>4</v>
      </c>
      <c r="F3" s="48">
        <v>0.02</v>
      </c>
      <c r="G3" s="49">
        <f>B3*F3</f>
        <v>60400</v>
      </c>
      <c r="H3" s="51" t="s">
        <v>5</v>
      </c>
      <c r="I3" s="52">
        <f>(B3-B2)</f>
        <v>20000</v>
      </c>
      <c r="K3" s="122"/>
    </row>
    <row r="4" spans="1:12" s="101" customFormat="1" ht="17.25" customHeight="1">
      <c r="A4" s="96"/>
      <c r="B4" s="97"/>
      <c r="C4" s="97"/>
      <c r="D4" s="97"/>
      <c r="E4" s="98"/>
      <c r="F4" s="117" t="s">
        <v>0</v>
      </c>
      <c r="G4" s="97"/>
      <c r="H4" s="99"/>
      <c r="I4" s="100"/>
    </row>
    <row r="5" spans="1:12" ht="39" customHeight="1">
      <c r="A5" s="102"/>
      <c r="B5" s="103"/>
      <c r="C5" s="103"/>
      <c r="D5" s="115"/>
      <c r="E5" s="104"/>
      <c r="F5" s="116"/>
      <c r="G5" s="103"/>
      <c r="H5" s="105"/>
      <c r="I5" s="106"/>
      <c r="J5" s="107"/>
      <c r="K5" s="108"/>
      <c r="L5" s="108"/>
    </row>
    <row r="6" spans="1:12" ht="21" customHeight="1" thickBot="1">
      <c r="A6" s="112" t="s">
        <v>6</v>
      </c>
      <c r="B6" s="110" t="s">
        <v>0</v>
      </c>
      <c r="C6" s="110" t="s">
        <v>0</v>
      </c>
      <c r="D6" s="111"/>
      <c r="E6" s="110" t="s">
        <v>0</v>
      </c>
      <c r="F6" s="113" t="s">
        <v>0</v>
      </c>
      <c r="G6" s="50"/>
      <c r="H6" s="45"/>
      <c r="I6" s="45"/>
      <c r="L6" s="109"/>
    </row>
    <row r="7" spans="1:12" ht="28.5">
      <c r="A7" s="114" t="s">
        <v>7</v>
      </c>
      <c r="B7" s="57" t="s">
        <v>8</v>
      </c>
      <c r="C7" s="58" t="s">
        <v>9</v>
      </c>
      <c r="D7" s="59" t="s">
        <v>10</v>
      </c>
      <c r="E7" s="60" t="s">
        <v>11</v>
      </c>
      <c r="F7" s="58" t="s">
        <v>12</v>
      </c>
      <c r="G7" s="60" t="s">
        <v>13</v>
      </c>
      <c r="H7" s="59" t="s">
        <v>14</v>
      </c>
      <c r="I7" s="61" t="s">
        <v>15</v>
      </c>
      <c r="J7" s="64" t="s">
        <v>16</v>
      </c>
      <c r="K7" s="58" t="s">
        <v>17</v>
      </c>
      <c r="L7" s="62" t="s">
        <v>18</v>
      </c>
    </row>
    <row r="8" spans="1:12" ht="24.95" customHeight="1">
      <c r="A8" s="54">
        <v>42095</v>
      </c>
      <c r="B8" s="65">
        <v>20000</v>
      </c>
      <c r="C8" s="66"/>
      <c r="D8" s="84">
        <f t="shared" ref="D8:D16" si="0">SUM(B8-C8)</f>
        <v>20000</v>
      </c>
      <c r="E8" s="67"/>
      <c r="F8" s="68"/>
      <c r="G8" s="67">
        <f t="shared" ref="G8:G16" si="1">SUM(E8+F8)</f>
        <v>0</v>
      </c>
      <c r="H8" s="69" t="e">
        <f t="shared" ref="H8:H16" si="2">E8/G8</f>
        <v>#DIV/0!</v>
      </c>
      <c r="I8" s="70" t="e">
        <f t="shared" ref="I8:J16" si="3">B8/E8</f>
        <v>#DIV/0!</v>
      </c>
      <c r="J8" s="70" t="e">
        <f t="shared" si="3"/>
        <v>#DIV/0!</v>
      </c>
      <c r="K8" s="71" t="e">
        <f t="shared" ref="K8:K16" si="4">I8/J8</f>
        <v>#DIV/0!</v>
      </c>
      <c r="L8" s="72" t="e">
        <f t="shared" ref="L8:L16" si="5">B8/C8</f>
        <v>#DIV/0!</v>
      </c>
    </row>
    <row r="9" spans="1:12" ht="24.95" customHeight="1">
      <c r="A9" s="55">
        <v>42125</v>
      </c>
      <c r="B9" s="73"/>
      <c r="C9" s="74"/>
      <c r="D9" s="84">
        <f t="shared" si="0"/>
        <v>0</v>
      </c>
      <c r="E9" s="75"/>
      <c r="F9" s="75"/>
      <c r="G9" s="67">
        <f t="shared" si="1"/>
        <v>0</v>
      </c>
      <c r="H9" s="69" t="e">
        <f t="shared" si="2"/>
        <v>#DIV/0!</v>
      </c>
      <c r="I9" s="70" t="e">
        <f t="shared" si="3"/>
        <v>#DIV/0!</v>
      </c>
      <c r="J9" s="70" t="e">
        <f t="shared" si="3"/>
        <v>#DIV/0!</v>
      </c>
      <c r="K9" s="71" t="e">
        <f t="shared" si="4"/>
        <v>#DIV/0!</v>
      </c>
      <c r="L9" s="72" t="e">
        <f t="shared" si="5"/>
        <v>#DIV/0!</v>
      </c>
    </row>
    <row r="10" spans="1:12" ht="24.95" customHeight="1">
      <c r="A10" s="54">
        <v>42156</v>
      </c>
      <c r="B10" s="73"/>
      <c r="C10" s="74"/>
      <c r="D10" s="84">
        <f t="shared" si="0"/>
        <v>0</v>
      </c>
      <c r="E10" s="75"/>
      <c r="F10" s="75"/>
      <c r="G10" s="67">
        <f t="shared" si="1"/>
        <v>0</v>
      </c>
      <c r="H10" s="69" t="e">
        <f t="shared" si="2"/>
        <v>#DIV/0!</v>
      </c>
      <c r="I10" s="70" t="e">
        <f t="shared" si="3"/>
        <v>#DIV/0!</v>
      </c>
      <c r="J10" s="70" t="e">
        <f t="shared" si="3"/>
        <v>#DIV/0!</v>
      </c>
      <c r="K10" s="71" t="e">
        <f t="shared" si="4"/>
        <v>#DIV/0!</v>
      </c>
      <c r="L10" s="72" t="e">
        <f t="shared" si="5"/>
        <v>#DIV/0!</v>
      </c>
    </row>
    <row r="11" spans="1:12" ht="24.95" customHeight="1">
      <c r="A11" s="55">
        <v>42186</v>
      </c>
      <c r="B11" s="73"/>
      <c r="C11" s="74"/>
      <c r="D11" s="84">
        <f t="shared" si="0"/>
        <v>0</v>
      </c>
      <c r="E11" s="75"/>
      <c r="F11" s="75"/>
      <c r="G11" s="67">
        <f t="shared" si="1"/>
        <v>0</v>
      </c>
      <c r="H11" s="69" t="e">
        <f t="shared" si="2"/>
        <v>#DIV/0!</v>
      </c>
      <c r="I11" s="70" t="e">
        <f t="shared" si="3"/>
        <v>#DIV/0!</v>
      </c>
      <c r="J11" s="70" t="e">
        <f t="shared" si="3"/>
        <v>#DIV/0!</v>
      </c>
      <c r="K11" s="71" t="e">
        <f t="shared" si="4"/>
        <v>#DIV/0!</v>
      </c>
      <c r="L11" s="72" t="e">
        <f t="shared" si="5"/>
        <v>#DIV/0!</v>
      </c>
    </row>
    <row r="12" spans="1:12" ht="24.95" customHeight="1">
      <c r="A12" s="54">
        <v>42217</v>
      </c>
      <c r="B12" s="73"/>
      <c r="C12" s="66"/>
      <c r="D12" s="84">
        <f t="shared" si="0"/>
        <v>0</v>
      </c>
      <c r="E12" s="75"/>
      <c r="F12" s="75"/>
      <c r="G12" s="67">
        <f t="shared" si="1"/>
        <v>0</v>
      </c>
      <c r="H12" s="69" t="e">
        <f t="shared" si="2"/>
        <v>#DIV/0!</v>
      </c>
      <c r="I12" s="70" t="e">
        <f t="shared" si="3"/>
        <v>#DIV/0!</v>
      </c>
      <c r="J12" s="70" t="e">
        <f t="shared" si="3"/>
        <v>#DIV/0!</v>
      </c>
      <c r="K12" s="71" t="e">
        <f t="shared" si="4"/>
        <v>#DIV/0!</v>
      </c>
      <c r="L12" s="72" t="e">
        <f t="shared" si="5"/>
        <v>#DIV/0!</v>
      </c>
    </row>
    <row r="13" spans="1:12" ht="24.95" customHeight="1">
      <c r="A13" s="55">
        <v>42248</v>
      </c>
      <c r="B13" s="73"/>
      <c r="C13" s="74"/>
      <c r="D13" s="84">
        <f t="shared" si="0"/>
        <v>0</v>
      </c>
      <c r="E13" s="75"/>
      <c r="F13" s="75"/>
      <c r="G13" s="67">
        <f t="shared" si="1"/>
        <v>0</v>
      </c>
      <c r="H13" s="69" t="e">
        <f t="shared" si="2"/>
        <v>#DIV/0!</v>
      </c>
      <c r="I13" s="70" t="e">
        <f t="shared" si="3"/>
        <v>#DIV/0!</v>
      </c>
      <c r="J13" s="70" t="e">
        <f t="shared" si="3"/>
        <v>#DIV/0!</v>
      </c>
      <c r="K13" s="71" t="e">
        <f t="shared" si="4"/>
        <v>#DIV/0!</v>
      </c>
      <c r="L13" s="72" t="e">
        <f t="shared" si="5"/>
        <v>#DIV/0!</v>
      </c>
    </row>
    <row r="14" spans="1:12" ht="24.95" customHeight="1">
      <c r="A14" s="54">
        <v>42278</v>
      </c>
      <c r="B14" s="73"/>
      <c r="C14" s="66"/>
      <c r="D14" s="84">
        <f t="shared" si="0"/>
        <v>0</v>
      </c>
      <c r="E14" s="75"/>
      <c r="F14" s="75"/>
      <c r="G14" s="67">
        <f t="shared" si="1"/>
        <v>0</v>
      </c>
      <c r="H14" s="69" t="e">
        <f t="shared" si="2"/>
        <v>#DIV/0!</v>
      </c>
      <c r="I14" s="70" t="e">
        <f t="shared" si="3"/>
        <v>#DIV/0!</v>
      </c>
      <c r="J14" s="70" t="e">
        <f t="shared" si="3"/>
        <v>#DIV/0!</v>
      </c>
      <c r="K14" s="71" t="e">
        <f t="shared" si="4"/>
        <v>#DIV/0!</v>
      </c>
      <c r="L14" s="72" t="e">
        <f t="shared" si="5"/>
        <v>#DIV/0!</v>
      </c>
    </row>
    <row r="15" spans="1:12" ht="24.95" customHeight="1">
      <c r="A15" s="55">
        <v>42309</v>
      </c>
      <c r="B15" s="73"/>
      <c r="C15" s="66"/>
      <c r="D15" s="84">
        <f t="shared" si="0"/>
        <v>0</v>
      </c>
      <c r="E15" s="75"/>
      <c r="F15" s="75"/>
      <c r="G15" s="67">
        <f t="shared" si="1"/>
        <v>0</v>
      </c>
      <c r="H15" s="69" t="e">
        <f t="shared" si="2"/>
        <v>#DIV/0!</v>
      </c>
      <c r="I15" s="70" t="e">
        <f t="shared" si="3"/>
        <v>#DIV/0!</v>
      </c>
      <c r="J15" s="70" t="e">
        <f t="shared" si="3"/>
        <v>#DIV/0!</v>
      </c>
      <c r="K15" s="71" t="e">
        <f t="shared" si="4"/>
        <v>#DIV/0!</v>
      </c>
      <c r="L15" s="72" t="e">
        <f t="shared" si="5"/>
        <v>#DIV/0!</v>
      </c>
    </row>
    <row r="16" spans="1:12" ht="24.95" customHeight="1" thickBot="1">
      <c r="A16" s="56">
        <v>42339</v>
      </c>
      <c r="B16" s="76"/>
      <c r="C16" s="77"/>
      <c r="D16" s="85">
        <f t="shared" si="0"/>
        <v>0</v>
      </c>
      <c r="E16" s="78"/>
      <c r="F16" s="78"/>
      <c r="G16" s="79">
        <f t="shared" si="1"/>
        <v>0</v>
      </c>
      <c r="H16" s="80" t="e">
        <f t="shared" si="2"/>
        <v>#DIV/0!</v>
      </c>
      <c r="I16" s="81" t="e">
        <f t="shared" si="3"/>
        <v>#DIV/0!</v>
      </c>
      <c r="J16" s="81" t="e">
        <f t="shared" si="3"/>
        <v>#DIV/0!</v>
      </c>
      <c r="K16" s="82" t="e">
        <f t="shared" si="4"/>
        <v>#DIV/0!</v>
      </c>
      <c r="L16" s="83" t="e">
        <f t="shared" si="5"/>
        <v>#DIV/0!</v>
      </c>
    </row>
    <row r="17" spans="1:12" ht="24.95" customHeight="1" thickTop="1">
      <c r="A17" s="86" t="s">
        <v>19</v>
      </c>
      <c r="B17" s="87">
        <f t="shared" ref="B17:G17" si="6">SUM(B8:B16)</f>
        <v>20000</v>
      </c>
      <c r="C17" s="88">
        <f t="shared" si="6"/>
        <v>0</v>
      </c>
      <c r="D17" s="89">
        <f t="shared" si="6"/>
        <v>20000</v>
      </c>
      <c r="E17" s="90">
        <f t="shared" si="6"/>
        <v>0</v>
      </c>
      <c r="F17" s="91">
        <f t="shared" si="6"/>
        <v>0</v>
      </c>
      <c r="G17" s="90">
        <f t="shared" si="6"/>
        <v>0</v>
      </c>
      <c r="H17" s="171" t="e">
        <f>AVERAGE(H8:H16)</f>
        <v>#DIV/0!</v>
      </c>
      <c r="I17" s="88" t="e">
        <f>AVERAGE(I8:I16)</f>
        <v>#DIV/0!</v>
      </c>
      <c r="J17" s="88" t="e">
        <f>AVERAGE(J8:J16)</f>
        <v>#DIV/0!</v>
      </c>
      <c r="K17" s="92" t="e">
        <f>AVERAGE(K8:K16)</f>
        <v>#DIV/0!</v>
      </c>
      <c r="L17" s="93" t="e">
        <f>AVERAGE(L8:L16)</f>
        <v>#DIV/0!</v>
      </c>
    </row>
    <row r="18" spans="1:12">
      <c r="A18" s="53"/>
      <c r="J18" s="94"/>
      <c r="K18" s="95" t="s">
        <v>20</v>
      </c>
      <c r="L18" s="95" t="s">
        <v>21</v>
      </c>
    </row>
    <row r="19" spans="1:12">
      <c r="A19" s="53"/>
    </row>
  </sheetData>
  <mergeCells count="5">
    <mergeCell ref="B1:D1"/>
    <mergeCell ref="F1:G1"/>
    <mergeCell ref="B2:D2"/>
    <mergeCell ref="F2:G2"/>
    <mergeCell ref="B3:D3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zoomScaleSheetLayoutView="100" workbookViewId="0">
      <pane ySplit="1" topLeftCell="A2" activePane="bottomLeft" state="frozen"/>
      <selection pane="bottomLeft" activeCell="V21" sqref="V21"/>
    </sheetView>
  </sheetViews>
  <sheetFormatPr defaultColWidth="10" defaultRowHeight="13.5" customHeight="1"/>
  <cols>
    <col min="1" max="1" width="3.5" bestFit="1" customWidth="1"/>
    <col min="2" max="2" width="8.625" bestFit="1" customWidth="1"/>
    <col min="3" max="3" width="5.25" bestFit="1" customWidth="1"/>
    <col min="4" max="4" width="5.875" customWidth="1"/>
    <col min="5" max="5" width="13.125" bestFit="1" customWidth="1"/>
    <col min="6" max="6" width="7.125" bestFit="1" customWidth="1"/>
    <col min="7" max="7" width="12.75" customWidth="1"/>
    <col min="8" max="8" width="13.125" customWidth="1"/>
    <col min="9" max="9" width="11" bestFit="1" customWidth="1"/>
    <col min="10" max="12" width="9" bestFit="1" customWidth="1"/>
    <col min="13" max="13" width="5.25" bestFit="1" customWidth="1"/>
    <col min="14" max="14" width="8" customWidth="1"/>
    <col min="15" max="15" width="8.625" bestFit="1" customWidth="1"/>
    <col min="16" max="16" width="9.875" bestFit="1" customWidth="1"/>
    <col min="17" max="17" width="12.75" bestFit="1" customWidth="1"/>
    <col min="18" max="18" width="7.5" bestFit="1" customWidth="1"/>
    <col min="19" max="20" width="9.5" bestFit="1" customWidth="1"/>
    <col min="21" max="21" width="9.875" bestFit="1" customWidth="1"/>
    <col min="23" max="23" width="5.25" bestFit="1" customWidth="1"/>
    <col min="24" max="24" width="13.125" bestFit="1" customWidth="1"/>
    <col min="25" max="25" width="8.125" bestFit="1" customWidth="1"/>
    <col min="26" max="26" width="9" bestFit="1" customWidth="1"/>
    <col min="27" max="27" width="5.25" bestFit="1" customWidth="1"/>
  </cols>
  <sheetData>
    <row r="1" spans="1:27" ht="14.25" thickBot="1">
      <c r="B1" s="39" t="s">
        <v>22</v>
      </c>
      <c r="C1" s="132" t="s">
        <v>23</v>
      </c>
      <c r="D1" s="40" t="s">
        <v>24</v>
      </c>
      <c r="E1" s="40" t="s">
        <v>25</v>
      </c>
      <c r="F1" s="40" t="s">
        <v>26</v>
      </c>
      <c r="G1" s="40" t="s">
        <v>27</v>
      </c>
      <c r="H1" s="40" t="s">
        <v>28</v>
      </c>
      <c r="I1" s="40" t="s">
        <v>29</v>
      </c>
      <c r="J1" s="40" t="s">
        <v>30</v>
      </c>
      <c r="K1" s="40" t="s">
        <v>31</v>
      </c>
      <c r="L1" s="40" t="s">
        <v>32</v>
      </c>
      <c r="M1" s="40" t="s">
        <v>33</v>
      </c>
      <c r="N1" s="40" t="s">
        <v>34</v>
      </c>
      <c r="O1" s="124" t="s">
        <v>35</v>
      </c>
      <c r="P1" s="41" t="s">
        <v>36</v>
      </c>
      <c r="Q1" s="167" t="s">
        <v>120</v>
      </c>
      <c r="R1" s="167" t="s">
        <v>121</v>
      </c>
      <c r="S1" s="167" t="s">
        <v>119</v>
      </c>
      <c r="T1" s="169" t="s">
        <v>122</v>
      </c>
      <c r="U1" s="167" t="s">
        <v>123</v>
      </c>
      <c r="V1" s="39" t="s">
        <v>22</v>
      </c>
      <c r="W1" s="132" t="s">
        <v>23</v>
      </c>
      <c r="X1" s="40" t="s">
        <v>25</v>
      </c>
      <c r="Y1" s="40" t="s">
        <v>26</v>
      </c>
      <c r="Z1" s="40" t="s">
        <v>32</v>
      </c>
      <c r="AA1" s="40" t="s">
        <v>33</v>
      </c>
    </row>
    <row r="2" spans="1:27" ht="13.5" customHeight="1">
      <c r="A2">
        <v>1</v>
      </c>
      <c r="B2" t="s">
        <v>73</v>
      </c>
      <c r="C2" s="133" t="s">
        <v>80</v>
      </c>
      <c r="D2">
        <v>3</v>
      </c>
      <c r="E2" t="s">
        <v>104</v>
      </c>
      <c r="F2" s="131" t="s">
        <v>77</v>
      </c>
      <c r="G2" s="152" t="s">
        <v>110</v>
      </c>
      <c r="H2">
        <v>1.4305000000000001</v>
      </c>
      <c r="I2" s="131" t="s">
        <v>76</v>
      </c>
      <c r="J2" s="152" t="s">
        <v>78</v>
      </c>
      <c r="K2">
        <v>1.4444999999999999</v>
      </c>
      <c r="L2" s="133" t="s">
        <v>108</v>
      </c>
      <c r="M2" s="131" t="s">
        <v>79</v>
      </c>
      <c r="N2" s="149"/>
      <c r="O2" s="149">
        <f>H2-K2</f>
        <v>-1.399999999999979E-2</v>
      </c>
      <c r="P2" s="149">
        <f>D2*((N2)+(O2))*10000</f>
        <v>-419.99999999999369</v>
      </c>
      <c r="Q2" s="170">
        <v>10000</v>
      </c>
      <c r="R2" s="168">
        <v>0.05</v>
      </c>
      <c r="S2" s="166">
        <v>140</v>
      </c>
      <c r="T2" s="154">
        <f>Q2*R2/S2*U2</f>
        <v>3.5714285714285716</v>
      </c>
      <c r="U2">
        <v>1</v>
      </c>
      <c r="V2" s="134" t="s">
        <v>81</v>
      </c>
      <c r="W2" s="135" t="s">
        <v>83</v>
      </c>
      <c r="X2" s="136" t="s">
        <v>104</v>
      </c>
      <c r="Y2" s="135" t="s">
        <v>82</v>
      </c>
      <c r="Z2" s="142" t="s">
        <v>105</v>
      </c>
      <c r="AA2" s="142" t="s">
        <v>103</v>
      </c>
    </row>
    <row r="3" spans="1:27">
      <c r="A3">
        <v>2</v>
      </c>
      <c r="C3" t="s">
        <v>86</v>
      </c>
      <c r="D3">
        <v>3</v>
      </c>
      <c r="G3">
        <v>2.25</v>
      </c>
      <c r="H3">
        <v>1.3492</v>
      </c>
      <c r="J3">
        <v>2.2599999999999998</v>
      </c>
      <c r="K3">
        <v>1.3616999999999999</v>
      </c>
      <c r="L3" t="s">
        <v>108</v>
      </c>
      <c r="M3" t="s">
        <v>79</v>
      </c>
      <c r="N3" s="150"/>
      <c r="O3" s="149">
        <f>H3-K3</f>
        <v>-1.2499999999999956E-2</v>
      </c>
      <c r="P3" s="149">
        <f t="shared" ref="P3:P26" si="0">D3*((N3)+(O3))*10000</f>
        <v>-374.99999999999869</v>
      </c>
      <c r="Q3" s="170">
        <f>Q2+P2</f>
        <v>9580.0000000000055</v>
      </c>
      <c r="R3" s="168">
        <v>0.05</v>
      </c>
      <c r="S3" s="166">
        <v>125</v>
      </c>
      <c r="T3" s="154">
        <f t="shared" ref="T3:T26" si="1">Q3*R3/S3*U3</f>
        <v>3.8320000000000021</v>
      </c>
      <c r="U3">
        <v>1</v>
      </c>
      <c r="V3" s="134" t="s">
        <v>84</v>
      </c>
      <c r="W3" s="135" t="s">
        <v>86</v>
      </c>
      <c r="X3" s="131" t="s">
        <v>109</v>
      </c>
      <c r="Y3" s="135" t="s">
        <v>85</v>
      </c>
      <c r="Z3" s="142" t="s">
        <v>106</v>
      </c>
      <c r="AA3" s="142" t="s">
        <v>79</v>
      </c>
    </row>
    <row r="4" spans="1:27">
      <c r="A4">
        <v>3</v>
      </c>
      <c r="C4" t="s">
        <v>86</v>
      </c>
      <c r="D4">
        <v>1</v>
      </c>
      <c r="G4">
        <v>5.1100000000000003</v>
      </c>
      <c r="H4" s="153">
        <v>1.2721</v>
      </c>
      <c r="J4">
        <v>6.13</v>
      </c>
      <c r="K4">
        <v>1.216</v>
      </c>
      <c r="L4" t="s">
        <v>111</v>
      </c>
      <c r="M4" t="s">
        <v>103</v>
      </c>
      <c r="N4" s="150">
        <f>H4-K4</f>
        <v>5.6100000000000039E-2</v>
      </c>
      <c r="O4" s="150"/>
      <c r="P4" s="149">
        <f t="shared" si="0"/>
        <v>561.00000000000034</v>
      </c>
      <c r="Q4" s="170">
        <f t="shared" ref="Q4:Q26" si="2">Q3+P3</f>
        <v>9205.0000000000073</v>
      </c>
      <c r="R4" s="168">
        <v>0.05</v>
      </c>
      <c r="S4" s="166">
        <v>400</v>
      </c>
      <c r="T4" s="154">
        <f t="shared" si="1"/>
        <v>1.1506250000000009</v>
      </c>
      <c r="U4">
        <v>1</v>
      </c>
      <c r="V4" s="134" t="s">
        <v>87</v>
      </c>
      <c r="Y4" s="135" t="s">
        <v>88</v>
      </c>
      <c r="Z4" s="131" t="s">
        <v>107</v>
      </c>
      <c r="AA4" s="155" t="s">
        <v>117</v>
      </c>
    </row>
    <row r="5" spans="1:27">
      <c r="A5">
        <v>4</v>
      </c>
      <c r="C5" t="s">
        <v>83</v>
      </c>
      <c r="D5">
        <v>2</v>
      </c>
      <c r="G5">
        <v>7.26</v>
      </c>
      <c r="H5">
        <v>1.2968999999999999</v>
      </c>
      <c r="J5">
        <v>8.1</v>
      </c>
      <c r="K5">
        <v>1.3152999999999999</v>
      </c>
      <c r="L5" t="s">
        <v>111</v>
      </c>
      <c r="M5" t="s">
        <v>103</v>
      </c>
      <c r="N5" s="150">
        <f>K5-H5</f>
        <v>1.8399999999999972E-2</v>
      </c>
      <c r="O5" s="150"/>
      <c r="P5" s="149">
        <f t="shared" si="0"/>
        <v>367.99999999999943</v>
      </c>
      <c r="Q5" s="170">
        <f t="shared" si="2"/>
        <v>9766.0000000000073</v>
      </c>
      <c r="R5" s="168">
        <v>0.05</v>
      </c>
      <c r="S5" s="166">
        <v>200</v>
      </c>
      <c r="T5" s="154">
        <f t="shared" si="1"/>
        <v>2.4415000000000022</v>
      </c>
      <c r="U5">
        <v>1</v>
      </c>
      <c r="V5" s="134" t="s">
        <v>89</v>
      </c>
      <c r="Y5" s="135" t="s">
        <v>90</v>
      </c>
      <c r="Z5" s="131" t="s">
        <v>108</v>
      </c>
      <c r="AA5" s="131" t="s">
        <v>124</v>
      </c>
    </row>
    <row r="6" spans="1:27">
      <c r="A6">
        <v>5</v>
      </c>
      <c r="C6" t="s">
        <v>86</v>
      </c>
      <c r="D6">
        <v>3</v>
      </c>
      <c r="G6">
        <v>8.1999999999999993</v>
      </c>
      <c r="H6">
        <v>1.2765</v>
      </c>
      <c r="J6">
        <v>8.26</v>
      </c>
      <c r="K6">
        <v>1.2765</v>
      </c>
      <c r="L6" t="s">
        <v>118</v>
      </c>
      <c r="M6" t="s">
        <v>117</v>
      </c>
      <c r="N6" s="149"/>
      <c r="O6" s="150"/>
      <c r="P6" s="149">
        <f t="shared" si="0"/>
        <v>0</v>
      </c>
      <c r="Q6" s="170">
        <f t="shared" si="2"/>
        <v>10134.000000000007</v>
      </c>
      <c r="R6" s="168">
        <v>0.05</v>
      </c>
      <c r="S6" s="166">
        <v>130</v>
      </c>
      <c r="T6" s="154">
        <f t="shared" si="1"/>
        <v>3.8976923076923105</v>
      </c>
      <c r="U6">
        <v>1</v>
      </c>
      <c r="V6" s="134" t="s">
        <v>91</v>
      </c>
      <c r="Y6" s="135" t="s">
        <v>92</v>
      </c>
      <c r="Z6" s="131" t="s">
        <v>118</v>
      </c>
    </row>
    <row r="7" spans="1:27">
      <c r="A7">
        <v>6</v>
      </c>
      <c r="C7" t="s">
        <v>86</v>
      </c>
      <c r="D7">
        <v>3</v>
      </c>
      <c r="M7" t="s">
        <v>124</v>
      </c>
      <c r="N7" s="149"/>
      <c r="O7" s="150"/>
      <c r="P7" s="149">
        <f t="shared" si="0"/>
        <v>0</v>
      </c>
      <c r="Q7" s="170">
        <f t="shared" si="2"/>
        <v>10134.000000000007</v>
      </c>
      <c r="R7" s="168">
        <v>0.05</v>
      </c>
      <c r="S7" s="166">
        <v>150</v>
      </c>
      <c r="T7" s="154">
        <f t="shared" si="1"/>
        <v>3.3780000000000028</v>
      </c>
      <c r="U7">
        <v>1</v>
      </c>
      <c r="V7" s="134" t="s">
        <v>93</v>
      </c>
      <c r="Y7" s="135" t="s">
        <v>94</v>
      </c>
    </row>
    <row r="8" spans="1:27">
      <c r="A8">
        <v>7</v>
      </c>
      <c r="C8" t="s">
        <v>83</v>
      </c>
      <c r="D8">
        <v>3</v>
      </c>
      <c r="G8">
        <v>10.19</v>
      </c>
      <c r="H8">
        <v>1.3994</v>
      </c>
      <c r="J8">
        <v>10.19</v>
      </c>
      <c r="K8">
        <v>1.3829</v>
      </c>
      <c r="L8" t="s">
        <v>108</v>
      </c>
      <c r="M8" t="s">
        <v>79</v>
      </c>
      <c r="N8" s="150"/>
      <c r="O8" s="150">
        <f>K8-H8</f>
        <v>-1.6499999999999959E-2</v>
      </c>
      <c r="P8" s="149">
        <f t="shared" si="0"/>
        <v>-494.99999999999875</v>
      </c>
      <c r="Q8" s="170">
        <f t="shared" si="2"/>
        <v>10134.000000000007</v>
      </c>
      <c r="R8" s="168">
        <v>0.05</v>
      </c>
      <c r="S8" s="166">
        <v>165</v>
      </c>
      <c r="T8" s="154">
        <f t="shared" si="1"/>
        <v>3.070909090909093</v>
      </c>
      <c r="U8">
        <v>1</v>
      </c>
      <c r="V8" s="134" t="s">
        <v>95</v>
      </c>
      <c r="W8" s="141"/>
      <c r="X8" s="141"/>
      <c r="Y8" s="135" t="s">
        <v>77</v>
      </c>
    </row>
    <row r="9" spans="1:27">
      <c r="A9">
        <v>8</v>
      </c>
      <c r="C9" t="s">
        <v>83</v>
      </c>
      <c r="D9">
        <v>3</v>
      </c>
      <c r="G9">
        <v>10.31</v>
      </c>
      <c r="H9">
        <v>1.395</v>
      </c>
      <c r="J9">
        <v>11.3</v>
      </c>
      <c r="K9">
        <v>1.4119999999999999</v>
      </c>
      <c r="L9" t="s">
        <v>111</v>
      </c>
      <c r="M9" t="s">
        <v>103</v>
      </c>
      <c r="N9" s="150">
        <f>K9-H9</f>
        <v>1.6999999999999904E-2</v>
      </c>
      <c r="O9" s="150"/>
      <c r="P9" s="149">
        <f t="shared" si="0"/>
        <v>509.9999999999971</v>
      </c>
      <c r="Q9" s="170">
        <f t="shared" si="2"/>
        <v>9639.0000000000091</v>
      </c>
      <c r="R9" s="168">
        <v>0.05</v>
      </c>
      <c r="S9" s="166">
        <v>135</v>
      </c>
      <c r="T9" s="154">
        <f t="shared" si="1"/>
        <v>3.5700000000000038</v>
      </c>
      <c r="U9">
        <v>1</v>
      </c>
      <c r="V9" s="134" t="s">
        <v>96</v>
      </c>
      <c r="W9" s="140"/>
      <c r="X9" s="140"/>
      <c r="Y9" s="135" t="s">
        <v>97</v>
      </c>
    </row>
    <row r="10" spans="1:27">
      <c r="A10">
        <v>9</v>
      </c>
      <c r="C10" t="s">
        <v>86</v>
      </c>
      <c r="D10">
        <v>2</v>
      </c>
      <c r="G10">
        <v>12.8</v>
      </c>
      <c r="H10">
        <v>1.3227</v>
      </c>
      <c r="J10">
        <v>12.13</v>
      </c>
      <c r="K10">
        <v>1.3396999999999999</v>
      </c>
      <c r="L10" t="s">
        <v>108</v>
      </c>
      <c r="M10" t="s">
        <v>79</v>
      </c>
      <c r="N10" s="150"/>
      <c r="O10" s="149">
        <f>H10-K10</f>
        <v>-1.6999999999999904E-2</v>
      </c>
      <c r="P10" s="149">
        <f t="shared" si="0"/>
        <v>-339.99999999999807</v>
      </c>
      <c r="Q10" s="170">
        <f t="shared" si="2"/>
        <v>10149.000000000005</v>
      </c>
      <c r="R10" s="168">
        <v>0.05</v>
      </c>
      <c r="S10" s="166">
        <v>170</v>
      </c>
      <c r="T10" s="154">
        <f t="shared" si="1"/>
        <v>2.9850000000000017</v>
      </c>
      <c r="U10">
        <v>1</v>
      </c>
      <c r="V10" s="134" t="s">
        <v>98</v>
      </c>
      <c r="W10" s="141"/>
      <c r="X10" s="139"/>
      <c r="Y10" s="136"/>
    </row>
    <row r="11" spans="1:27">
      <c r="A11">
        <v>10</v>
      </c>
      <c r="N11" s="150"/>
      <c r="O11" s="150"/>
      <c r="P11" s="149">
        <f t="shared" si="0"/>
        <v>0</v>
      </c>
      <c r="Q11" s="170">
        <f t="shared" si="2"/>
        <v>9809.0000000000073</v>
      </c>
      <c r="R11" s="168">
        <v>0.05</v>
      </c>
      <c r="S11" s="166"/>
      <c r="T11" s="154" t="e">
        <f t="shared" si="1"/>
        <v>#DIV/0!</v>
      </c>
      <c r="U11">
        <v>1</v>
      </c>
      <c r="V11" s="134" t="s">
        <v>99</v>
      </c>
      <c r="W11" s="141"/>
      <c r="X11" s="139"/>
    </row>
    <row r="12" spans="1:27">
      <c r="A12">
        <v>11</v>
      </c>
      <c r="N12" s="150"/>
      <c r="O12" s="150"/>
      <c r="P12" s="149">
        <f t="shared" si="0"/>
        <v>0</v>
      </c>
      <c r="Q12" s="170">
        <f t="shared" si="2"/>
        <v>9809.0000000000073</v>
      </c>
      <c r="R12" s="168">
        <v>0.05</v>
      </c>
      <c r="S12" s="166"/>
      <c r="T12" s="154" t="e">
        <f t="shared" si="1"/>
        <v>#DIV/0!</v>
      </c>
      <c r="U12">
        <v>1</v>
      </c>
      <c r="V12" s="134" t="s">
        <v>100</v>
      </c>
      <c r="X12" s="136"/>
      <c r="Y12" s="136"/>
    </row>
    <row r="13" spans="1:27">
      <c r="A13">
        <v>12</v>
      </c>
      <c r="N13" s="150"/>
      <c r="O13" s="150"/>
      <c r="P13" s="149">
        <f t="shared" si="0"/>
        <v>0</v>
      </c>
      <c r="Q13" s="170">
        <f t="shared" si="2"/>
        <v>9809.0000000000073</v>
      </c>
      <c r="R13" s="168">
        <v>0.05</v>
      </c>
      <c r="S13" s="166"/>
      <c r="T13" s="154" t="e">
        <f t="shared" si="1"/>
        <v>#DIV/0!</v>
      </c>
      <c r="U13">
        <v>1</v>
      </c>
      <c r="V13" s="134" t="s">
        <v>101</v>
      </c>
      <c r="X13" s="136"/>
      <c r="Y13" s="136"/>
    </row>
    <row r="14" spans="1:27">
      <c r="A14">
        <v>13</v>
      </c>
      <c r="N14" s="150"/>
      <c r="O14" s="150"/>
      <c r="P14" s="149">
        <f t="shared" si="0"/>
        <v>0</v>
      </c>
      <c r="Q14" s="170">
        <f t="shared" si="2"/>
        <v>9809.0000000000073</v>
      </c>
      <c r="R14" s="168">
        <v>0.05</v>
      </c>
      <c r="S14" s="166"/>
      <c r="T14" s="154" t="e">
        <f t="shared" si="1"/>
        <v>#DIV/0!</v>
      </c>
      <c r="U14">
        <v>1</v>
      </c>
      <c r="V14" s="134" t="s">
        <v>102</v>
      </c>
      <c r="X14" s="137"/>
      <c r="Y14" s="136"/>
    </row>
    <row r="15" spans="1:27">
      <c r="A15">
        <v>14</v>
      </c>
      <c r="N15" s="150"/>
      <c r="O15" s="150"/>
      <c r="P15" s="149">
        <f t="shared" si="0"/>
        <v>0</v>
      </c>
      <c r="Q15" s="170">
        <f t="shared" si="2"/>
        <v>9809.0000000000073</v>
      </c>
      <c r="R15" s="168">
        <v>0.05</v>
      </c>
      <c r="S15" s="166"/>
      <c r="T15" s="154" t="e">
        <f t="shared" si="1"/>
        <v>#DIV/0!</v>
      </c>
      <c r="U15">
        <v>1</v>
      </c>
      <c r="X15" s="136"/>
      <c r="Y15" s="138"/>
    </row>
    <row r="16" spans="1:27">
      <c r="A16">
        <v>15</v>
      </c>
      <c r="N16" s="150"/>
      <c r="O16" s="150"/>
      <c r="P16" s="149">
        <f t="shared" si="0"/>
        <v>0</v>
      </c>
      <c r="Q16" s="170">
        <f t="shared" si="2"/>
        <v>9809.0000000000073</v>
      </c>
      <c r="R16" s="168">
        <v>0.05</v>
      </c>
      <c r="S16" s="166"/>
      <c r="T16" s="154" t="e">
        <f t="shared" si="1"/>
        <v>#DIV/0!</v>
      </c>
      <c r="U16">
        <v>1</v>
      </c>
    </row>
    <row r="17" spans="1:22">
      <c r="A17">
        <v>16</v>
      </c>
      <c r="N17" s="150"/>
      <c r="O17" s="150"/>
      <c r="P17" s="149">
        <f t="shared" si="0"/>
        <v>0</v>
      </c>
      <c r="Q17" s="170">
        <f t="shared" si="2"/>
        <v>9809.0000000000073</v>
      </c>
      <c r="R17" s="168">
        <v>0.05</v>
      </c>
      <c r="S17" s="166"/>
      <c r="T17" s="154" t="e">
        <f t="shared" si="1"/>
        <v>#DIV/0!</v>
      </c>
      <c r="U17">
        <v>1</v>
      </c>
      <c r="V17" s="144"/>
    </row>
    <row r="18" spans="1:22">
      <c r="A18">
        <v>17</v>
      </c>
      <c r="N18" s="150"/>
      <c r="O18" s="150"/>
      <c r="P18" s="149">
        <f t="shared" si="0"/>
        <v>0</v>
      </c>
      <c r="Q18" s="170">
        <f t="shared" si="2"/>
        <v>9809.0000000000073</v>
      </c>
      <c r="R18" s="168">
        <v>0.05</v>
      </c>
      <c r="S18" s="166"/>
      <c r="T18" s="154" t="e">
        <f t="shared" si="1"/>
        <v>#DIV/0!</v>
      </c>
      <c r="U18">
        <v>1</v>
      </c>
    </row>
    <row r="19" spans="1:22">
      <c r="A19">
        <v>18</v>
      </c>
      <c r="N19" s="150"/>
      <c r="O19" s="150"/>
      <c r="P19" s="149">
        <f t="shared" si="0"/>
        <v>0</v>
      </c>
      <c r="Q19" s="170">
        <f t="shared" si="2"/>
        <v>9809.0000000000073</v>
      </c>
      <c r="R19" s="168">
        <v>0.05</v>
      </c>
      <c r="S19" s="166"/>
      <c r="T19" s="154" t="e">
        <f t="shared" si="1"/>
        <v>#DIV/0!</v>
      </c>
      <c r="U19">
        <v>1</v>
      </c>
    </row>
    <row r="20" spans="1:22">
      <c r="A20">
        <v>19</v>
      </c>
      <c r="N20" s="150"/>
      <c r="O20" s="150"/>
      <c r="P20" s="149">
        <f t="shared" si="0"/>
        <v>0</v>
      </c>
      <c r="Q20" s="170">
        <f t="shared" si="2"/>
        <v>9809.0000000000073</v>
      </c>
      <c r="R20" s="168">
        <v>0.05</v>
      </c>
      <c r="S20" s="166"/>
      <c r="T20" s="154" t="e">
        <f t="shared" si="1"/>
        <v>#DIV/0!</v>
      </c>
      <c r="U20">
        <v>1</v>
      </c>
    </row>
    <row r="21" spans="1:22">
      <c r="A21">
        <v>20</v>
      </c>
      <c r="N21" s="150"/>
      <c r="O21" s="150"/>
      <c r="P21" s="149">
        <f t="shared" si="0"/>
        <v>0</v>
      </c>
      <c r="Q21" s="170">
        <f t="shared" si="2"/>
        <v>9809.0000000000073</v>
      </c>
      <c r="R21" s="168">
        <v>0.05</v>
      </c>
      <c r="S21" s="166"/>
      <c r="T21" s="154" t="e">
        <f t="shared" si="1"/>
        <v>#DIV/0!</v>
      </c>
      <c r="U21">
        <v>1</v>
      </c>
    </row>
    <row r="22" spans="1:22">
      <c r="A22">
        <v>21</v>
      </c>
      <c r="N22" s="150"/>
      <c r="O22" s="150"/>
      <c r="P22" s="149">
        <f t="shared" si="0"/>
        <v>0</v>
      </c>
      <c r="Q22" s="170">
        <f t="shared" si="2"/>
        <v>9809.0000000000073</v>
      </c>
      <c r="R22" s="168">
        <v>0.05</v>
      </c>
      <c r="S22" s="166"/>
      <c r="T22" s="154" t="e">
        <f t="shared" si="1"/>
        <v>#DIV/0!</v>
      </c>
      <c r="U22">
        <v>1</v>
      </c>
    </row>
    <row r="23" spans="1:22">
      <c r="A23">
        <v>22</v>
      </c>
      <c r="N23" s="150"/>
      <c r="O23" s="150"/>
      <c r="P23" s="149">
        <f t="shared" si="0"/>
        <v>0</v>
      </c>
      <c r="Q23" s="170">
        <f t="shared" si="2"/>
        <v>9809.0000000000073</v>
      </c>
      <c r="R23" s="168">
        <v>0.05</v>
      </c>
      <c r="S23" s="166"/>
      <c r="T23" s="154" t="e">
        <f t="shared" si="1"/>
        <v>#DIV/0!</v>
      </c>
      <c r="U23">
        <v>1</v>
      </c>
    </row>
    <row r="24" spans="1:22">
      <c r="A24">
        <v>23</v>
      </c>
      <c r="N24" s="150"/>
      <c r="O24" s="150"/>
      <c r="P24" s="149">
        <f t="shared" si="0"/>
        <v>0</v>
      </c>
      <c r="Q24" s="170">
        <f t="shared" si="2"/>
        <v>9809.0000000000073</v>
      </c>
      <c r="R24" s="168">
        <v>0.05</v>
      </c>
      <c r="S24" s="166"/>
      <c r="T24" s="154" t="e">
        <f t="shared" si="1"/>
        <v>#DIV/0!</v>
      </c>
      <c r="U24">
        <v>1</v>
      </c>
    </row>
    <row r="25" spans="1:22">
      <c r="A25">
        <v>24</v>
      </c>
      <c r="N25" s="150"/>
      <c r="O25" s="150"/>
      <c r="P25" s="149">
        <f t="shared" si="0"/>
        <v>0</v>
      </c>
      <c r="Q25" s="170">
        <f t="shared" si="2"/>
        <v>9809.0000000000073</v>
      </c>
      <c r="R25" s="168">
        <v>0.05</v>
      </c>
      <c r="S25" s="166"/>
      <c r="T25" s="154" t="e">
        <f t="shared" si="1"/>
        <v>#DIV/0!</v>
      </c>
      <c r="U25">
        <v>1</v>
      </c>
    </row>
    <row r="26" spans="1:22" ht="14.25" thickBot="1">
      <c r="A26">
        <v>25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51"/>
      <c r="O26" s="151"/>
      <c r="P26" s="149">
        <f t="shared" si="0"/>
        <v>0</v>
      </c>
      <c r="Q26" s="170">
        <f t="shared" si="2"/>
        <v>9809.0000000000073</v>
      </c>
      <c r="R26" s="168">
        <v>0.05</v>
      </c>
      <c r="S26" s="166"/>
      <c r="T26" s="154" t="e">
        <f t="shared" si="1"/>
        <v>#DIV/0!</v>
      </c>
      <c r="U26">
        <v>1</v>
      </c>
    </row>
    <row r="27" spans="1:22" ht="14.25" thickTop="1">
      <c r="M27" s="43" t="s">
        <v>37</v>
      </c>
      <c r="N27" s="150">
        <f>SUM(N2:N26)</f>
        <v>9.1499999999999915E-2</v>
      </c>
      <c r="O27" s="150">
        <f>SUM(O2:O26)</f>
        <v>-5.9999999999999609E-2</v>
      </c>
      <c r="P27" s="149">
        <f>SUM(P2:P26)</f>
        <v>-190.99999999999233</v>
      </c>
      <c r="Q27" s="154"/>
      <c r="R27" s="154"/>
      <c r="S27" s="154"/>
      <c r="T27" s="154"/>
    </row>
    <row r="28" spans="1:22">
      <c r="N28" s="10"/>
      <c r="O28" s="10"/>
    </row>
    <row r="29" spans="1:22">
      <c r="N29" s="10"/>
      <c r="O29" s="10"/>
    </row>
    <row r="31" spans="1:22">
      <c r="M31" s="11"/>
      <c r="N31" s="12"/>
      <c r="O31" s="12"/>
    </row>
    <row r="33" spans="4:10" ht="13.5" customHeight="1" thickBot="1"/>
    <row r="34" spans="4:10" ht="14.25" thickBot="1">
      <c r="D34" s="145" t="s">
        <v>38</v>
      </c>
      <c r="E34" s="146"/>
      <c r="G34" s="147" t="s">
        <v>39</v>
      </c>
      <c r="H34" s="148"/>
      <c r="I34" s="28" t="s">
        <v>40</v>
      </c>
      <c r="J34" s="31" t="s">
        <v>41</v>
      </c>
    </row>
    <row r="35" spans="4:10">
      <c r="D35" s="5" t="s">
        <v>42</v>
      </c>
      <c r="E35" s="6"/>
      <c r="G35" s="5"/>
      <c r="H35" s="15"/>
      <c r="I35" s="21"/>
      <c r="J35" s="24"/>
    </row>
    <row r="36" spans="4:10">
      <c r="D36" s="2" t="s">
        <v>43</v>
      </c>
      <c r="E36" s="1"/>
      <c r="G36" s="2"/>
      <c r="H36" s="17"/>
      <c r="I36" s="22"/>
      <c r="J36" s="18"/>
    </row>
    <row r="37" spans="4:10">
      <c r="D37" s="2" t="s">
        <v>44</v>
      </c>
      <c r="E37" s="1"/>
      <c r="G37" s="2"/>
      <c r="H37" s="17"/>
      <c r="I37" s="22"/>
      <c r="J37" s="18"/>
    </row>
    <row r="38" spans="4:10">
      <c r="D38" s="2" t="s">
        <v>45</v>
      </c>
      <c r="E38" s="1"/>
      <c r="G38" s="2"/>
      <c r="H38" s="17"/>
      <c r="I38" s="22"/>
      <c r="J38" s="18"/>
    </row>
    <row r="39" spans="4:10">
      <c r="D39" s="2" t="s">
        <v>46</v>
      </c>
      <c r="E39" s="1"/>
      <c r="G39" s="2"/>
      <c r="H39" s="17"/>
      <c r="I39" s="22"/>
      <c r="J39" s="18"/>
    </row>
    <row r="40" spans="4:10">
      <c r="D40" s="2" t="s">
        <v>47</v>
      </c>
      <c r="E40" s="4"/>
      <c r="G40" s="2"/>
      <c r="H40" s="17"/>
      <c r="I40" s="22"/>
      <c r="J40" s="18"/>
    </row>
    <row r="41" spans="4:10">
      <c r="D41" s="2" t="s">
        <v>48</v>
      </c>
      <c r="E41" s="1"/>
      <c r="G41" s="2"/>
      <c r="H41" s="17"/>
      <c r="I41" s="22"/>
      <c r="J41" s="18"/>
    </row>
    <row r="42" spans="4:10">
      <c r="D42" s="8" t="s">
        <v>49</v>
      </c>
      <c r="E42" s="9"/>
      <c r="G42" s="2"/>
      <c r="H42" s="17"/>
      <c r="I42" s="22"/>
      <c r="J42" s="18"/>
    </row>
    <row r="43" spans="4:10">
      <c r="D43" s="2" t="s">
        <v>50</v>
      </c>
      <c r="E43" s="1"/>
      <c r="G43" s="2"/>
      <c r="H43" s="17"/>
      <c r="I43" s="22"/>
      <c r="J43" s="18"/>
    </row>
    <row r="44" spans="4:10">
      <c r="D44" s="2" t="s">
        <v>51</v>
      </c>
      <c r="E44" s="4"/>
      <c r="G44" s="2"/>
      <c r="H44" s="17"/>
      <c r="I44" s="22"/>
      <c r="J44" s="18"/>
    </row>
    <row r="45" spans="4:10">
      <c r="D45" s="2" t="s">
        <v>52</v>
      </c>
      <c r="E45" s="1"/>
      <c r="G45" s="5"/>
      <c r="H45" s="15"/>
      <c r="I45" s="21"/>
      <c r="J45" s="16"/>
    </row>
    <row r="46" spans="4:10">
      <c r="D46" s="2" t="s">
        <v>15</v>
      </c>
      <c r="E46" s="13"/>
      <c r="G46" s="2"/>
      <c r="H46" s="17"/>
      <c r="I46" s="22"/>
      <c r="J46" s="18"/>
    </row>
    <row r="47" spans="4:10">
      <c r="D47" s="2" t="s">
        <v>16</v>
      </c>
      <c r="E47" s="13"/>
      <c r="G47" s="2"/>
      <c r="H47" s="17"/>
      <c r="I47" s="22"/>
      <c r="J47" s="18"/>
    </row>
    <row r="48" spans="4:10">
      <c r="D48" s="2" t="s">
        <v>53</v>
      </c>
      <c r="E48" s="1"/>
      <c r="G48" s="2"/>
      <c r="H48" s="17"/>
      <c r="I48" s="22"/>
      <c r="J48" s="18"/>
    </row>
    <row r="49" spans="4:11">
      <c r="D49" s="2" t="s">
        <v>54</v>
      </c>
      <c r="E49" s="1"/>
      <c r="G49" s="2"/>
      <c r="H49" s="17"/>
      <c r="I49" s="22"/>
      <c r="J49" s="18"/>
    </row>
    <row r="50" spans="4:11">
      <c r="D50" s="2" t="s">
        <v>55</v>
      </c>
      <c r="E50" s="14"/>
      <c r="G50" s="2"/>
      <c r="H50" s="17"/>
      <c r="I50" s="22"/>
      <c r="J50" s="18"/>
    </row>
    <row r="51" spans="4:11">
      <c r="D51" s="3" t="s">
        <v>14</v>
      </c>
      <c r="E51" s="7"/>
      <c r="G51" s="2"/>
      <c r="H51" s="17"/>
      <c r="I51" s="22"/>
      <c r="J51" s="18"/>
    </row>
    <row r="52" spans="4:11">
      <c r="G52" s="2"/>
      <c r="H52" s="17"/>
      <c r="I52" s="22"/>
      <c r="J52" s="18"/>
    </row>
    <row r="53" spans="4:11">
      <c r="G53" s="3"/>
      <c r="H53" s="19"/>
      <c r="I53" s="23"/>
      <c r="J53" s="20"/>
    </row>
    <row r="54" spans="4:11">
      <c r="G54" s="38" t="s">
        <v>37</v>
      </c>
      <c r="H54" s="44">
        <f>SUM(H35:H53)</f>
        <v>0</v>
      </c>
      <c r="I54" s="44">
        <f>SUM(I35:I53)</f>
        <v>0</v>
      </c>
      <c r="J54" s="44">
        <f>SUM(J35:J53)</f>
        <v>0</v>
      </c>
    </row>
    <row r="56" spans="4:11" ht="13.5" customHeight="1" thickBot="1"/>
    <row r="57" spans="4:11" ht="14.25" thickBot="1">
      <c r="G57" s="147" t="s">
        <v>56</v>
      </c>
      <c r="H57" s="148"/>
      <c r="I57" s="28" t="s">
        <v>40</v>
      </c>
      <c r="J57" s="29" t="s">
        <v>41</v>
      </c>
      <c r="K57" s="30" t="s">
        <v>57</v>
      </c>
    </row>
    <row r="58" spans="4:11">
      <c r="G58" s="5" t="s">
        <v>58</v>
      </c>
      <c r="H58" s="15">
        <v>0</v>
      </c>
      <c r="I58" s="21">
        <v>0</v>
      </c>
      <c r="J58" s="25">
        <v>0</v>
      </c>
      <c r="K58" s="26">
        <v>0</v>
      </c>
    </row>
    <row r="59" spans="4:11">
      <c r="G59" s="2" t="s">
        <v>59</v>
      </c>
      <c r="H59" s="17">
        <v>0</v>
      </c>
      <c r="I59" s="17">
        <v>0</v>
      </c>
      <c r="J59" s="22">
        <v>0</v>
      </c>
      <c r="K59" s="27">
        <v>0</v>
      </c>
    </row>
    <row r="60" spans="4:11">
      <c r="G60" s="2" t="s">
        <v>60</v>
      </c>
      <c r="H60" s="17">
        <v>0</v>
      </c>
      <c r="I60" s="17">
        <v>0</v>
      </c>
      <c r="J60" s="22">
        <v>0</v>
      </c>
      <c r="K60" s="27">
        <v>0</v>
      </c>
    </row>
    <row r="61" spans="4:11">
      <c r="G61" s="2" t="s">
        <v>61</v>
      </c>
      <c r="H61" s="17">
        <v>0</v>
      </c>
      <c r="I61" s="17">
        <v>0</v>
      </c>
      <c r="J61" s="22">
        <v>0</v>
      </c>
      <c r="K61" s="27">
        <v>0</v>
      </c>
    </row>
    <row r="62" spans="4:11">
      <c r="G62" s="33" t="s">
        <v>62</v>
      </c>
      <c r="H62" s="34">
        <v>0</v>
      </c>
      <c r="I62" s="34">
        <v>0</v>
      </c>
      <c r="J62" s="35">
        <v>0</v>
      </c>
      <c r="K62" s="36">
        <v>0</v>
      </c>
    </row>
    <row r="63" spans="4:11">
      <c r="G63" s="32" t="s">
        <v>37</v>
      </c>
      <c r="H63" s="32"/>
      <c r="I63" s="32"/>
      <c r="J63" s="37"/>
      <c r="K63" s="123">
        <f>SUM(K58:K62)</f>
        <v>0</v>
      </c>
    </row>
  </sheetData>
  <phoneticPr fontId="13"/>
  <conditionalFormatting sqref="C2">
    <cfRule type="cellIs" dxfId="3" priority="3" operator="equal">
      <formula>"買"</formula>
    </cfRule>
    <cfRule type="cellIs" dxfId="2" priority="4" operator="equal">
      <formula>"売"</formula>
    </cfRule>
  </conditionalFormatting>
  <conditionalFormatting sqref="L2">
    <cfRule type="cellIs" dxfId="1" priority="1" operator="equal">
      <formula>"買"</formula>
    </cfRule>
    <cfRule type="cellIs" dxfId="0" priority="2" operator="equal">
      <formula>"売"</formula>
    </cfRule>
  </conditionalFormatting>
  <dataValidations count="5">
    <dataValidation type="list" allowBlank="1" showInputMessage="1" showErrorMessage="1" sqref="B2:B26">
      <formula1>$V$2:$V$14</formula1>
    </dataValidation>
    <dataValidation type="list" allowBlank="1" showInputMessage="1" showErrorMessage="1" sqref="C2:C26">
      <formula1>$W$2:$W$3</formula1>
    </dataValidation>
    <dataValidation type="list" allowBlank="1" showInputMessage="1" showErrorMessage="1" sqref="E2:E26">
      <formula1>$X$2:$X$14</formula1>
    </dataValidation>
    <dataValidation type="list" allowBlank="1" showInputMessage="1" showErrorMessage="1" sqref="M2:M26">
      <formula1>$AA$2:$AA$5</formula1>
    </dataValidation>
    <dataValidation type="list" allowBlank="1" showInputMessage="1" showErrorMessage="1" sqref="L2:L26">
      <formula1>$Z$2:$Z$14</formula1>
    </dataValidation>
  </dataValidations>
  <pageMargins left="0.69861111111111107" right="0.69861111111111107" top="0.75" bottom="0.75" header="0.3" footer="0.3"/>
  <pageSetup paperSize="9" firstPageNumber="4294963191"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5"/>
  <sheetViews>
    <sheetView tabSelected="1" zoomScaleSheetLayoutView="100" workbookViewId="0">
      <selection activeCell="AA8" sqref="AA8"/>
    </sheetView>
  </sheetViews>
  <sheetFormatPr defaultColWidth="8.875" defaultRowHeight="13.5"/>
  <cols>
    <col min="1" max="1" width="3.375" style="143" customWidth="1"/>
  </cols>
  <sheetData>
    <row r="1" spans="1:1">
      <c r="A1" s="143">
        <v>1</v>
      </c>
    </row>
    <row r="47" spans="1:1">
      <c r="A47" s="143">
        <v>2</v>
      </c>
    </row>
    <row r="92" spans="1:1">
      <c r="A92" s="143">
        <v>3</v>
      </c>
    </row>
    <row r="137" spans="1:1">
      <c r="A137" s="143">
        <v>4</v>
      </c>
    </row>
    <row r="180" spans="1:2">
      <c r="B180" s="131" t="s">
        <v>112</v>
      </c>
    </row>
    <row r="181" spans="1:2">
      <c r="B181" s="131" t="s">
        <v>114</v>
      </c>
    </row>
    <row r="182" spans="1:2">
      <c r="B182" s="131" t="s">
        <v>113</v>
      </c>
    </row>
    <row r="183" spans="1:2">
      <c r="B183" s="131" t="s">
        <v>115</v>
      </c>
    </row>
    <row r="184" spans="1:2">
      <c r="B184" s="131" t="s">
        <v>116</v>
      </c>
    </row>
    <row r="187" spans="1:2">
      <c r="A187" s="143">
        <v>5</v>
      </c>
    </row>
    <row r="231" spans="1:1">
      <c r="A231" s="143">
        <v>6</v>
      </c>
    </row>
    <row r="276" spans="1:1">
      <c r="A276" s="143">
        <v>7</v>
      </c>
    </row>
    <row r="320" spans="1:1">
      <c r="A320" s="143">
        <v>8</v>
      </c>
    </row>
    <row r="365" spans="1:1">
      <c r="A365" s="143">
        <v>9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SheetLayoutView="100" workbookViewId="0">
      <selection activeCell="B7" sqref="B7:B10"/>
    </sheetView>
  </sheetViews>
  <sheetFormatPr defaultColWidth="8.875" defaultRowHeight="13.5"/>
  <sheetData>
    <row r="1" spans="1:9">
      <c r="A1" s="126" t="s">
        <v>63</v>
      </c>
      <c r="B1" s="127"/>
      <c r="C1" s="127"/>
      <c r="D1" s="127"/>
      <c r="E1" s="127"/>
      <c r="F1" s="127"/>
      <c r="G1" s="127"/>
      <c r="H1" s="127"/>
      <c r="I1" s="130"/>
    </row>
    <row r="2" spans="1:9">
      <c r="A2" s="128" t="s">
        <v>64</v>
      </c>
      <c r="B2" s="129"/>
      <c r="C2" s="129"/>
      <c r="D2" s="129"/>
      <c r="E2" s="129"/>
      <c r="F2" s="129"/>
      <c r="G2" s="129"/>
      <c r="H2" s="129"/>
      <c r="I2" s="130"/>
    </row>
    <row r="3" spans="1:9">
      <c r="A3" s="125"/>
      <c r="D3" s="125"/>
    </row>
    <row r="7" spans="1:9">
      <c r="A7" t="s">
        <v>65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4"/>
  <sheetViews>
    <sheetView zoomScaleSheetLayoutView="100" workbookViewId="0">
      <selection activeCell="D10" sqref="D10"/>
    </sheetView>
  </sheetViews>
  <sheetFormatPr defaultColWidth="8.875" defaultRowHeight="13.5"/>
  <sheetData>
    <row r="4" spans="2:5">
      <c r="B4" t="s">
        <v>66</v>
      </c>
      <c r="C4" t="s">
        <v>67</v>
      </c>
      <c r="D4" t="s">
        <v>68</v>
      </c>
      <c r="E4" t="s">
        <v>69</v>
      </c>
    </row>
    <row r="5" spans="2:5">
      <c r="C5" t="s">
        <v>70</v>
      </c>
      <c r="D5" t="s">
        <v>68</v>
      </c>
      <c r="E5" t="s">
        <v>69</v>
      </c>
    </row>
    <row r="9" spans="2:5">
      <c r="B9" t="s">
        <v>71</v>
      </c>
      <c r="D9" t="s">
        <v>67</v>
      </c>
      <c r="E9" t="s">
        <v>72</v>
      </c>
    </row>
    <row r="10" spans="2:5">
      <c r="D10" t="s">
        <v>73</v>
      </c>
      <c r="E10" t="s">
        <v>72</v>
      </c>
    </row>
    <row r="13" spans="2:5">
      <c r="B13" t="s">
        <v>74</v>
      </c>
      <c r="E13" t="s">
        <v>67</v>
      </c>
    </row>
    <row r="14" spans="2:5">
      <c r="E14" t="s">
        <v>75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ルール＆合計</vt:lpstr>
      <vt:lpstr>検証データ</vt:lpstr>
      <vt:lpstr>画像</vt:lpstr>
      <vt:lpstr>気づき</vt:lpstr>
      <vt:lpstr>検証終了通貨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J S</cp:lastModifiedBy>
  <cp:revision/>
  <cp:lastPrinted>2015-07-07T11:02:25Z</cp:lastPrinted>
  <dcterms:created xsi:type="dcterms:W3CDTF">2013-10-09T23:04:08Z</dcterms:created>
  <dcterms:modified xsi:type="dcterms:W3CDTF">2015-07-07T13:48:06Z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