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000 CMA\004 DJ検証\"/>
    </mc:Choice>
  </mc:AlternateContent>
  <bookViews>
    <workbookView xWindow="0" yWindow="0" windowWidth="19335" windowHeight="7335" activeTab="1"/>
  </bookViews>
  <sheets>
    <sheet name="画像" sheetId="7" r:id="rId1"/>
    <sheet name="DJ D1H4" sheetId="13" r:id="rId2"/>
  </sheets>
  <definedNames>
    <definedName name="_xlnm.Print_Area" localSheetId="1">'DJ D1H4'!$C$2:$V$89</definedName>
  </definedNames>
  <calcPr calcId="152511"/>
</workbook>
</file>

<file path=xl/calcChain.xml><?xml version="1.0" encoding="utf-8"?>
<calcChain xmlns="http://schemas.openxmlformats.org/spreadsheetml/2006/main">
  <c r="AD23" i="13" l="1"/>
  <c r="AD22" i="13"/>
  <c r="AD21" i="13"/>
  <c r="R92" i="13"/>
  <c r="AD18" i="13"/>
  <c r="AD17" i="13"/>
  <c r="AD15" i="13"/>
  <c r="AD14" i="13"/>
  <c r="Z90" i="13"/>
  <c r="Y91" i="13"/>
  <c r="X91" i="13"/>
  <c r="Y90" i="13"/>
  <c r="X90" i="13"/>
  <c r="B90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3" i="13"/>
  <c r="R91" i="13"/>
  <c r="T91" i="13"/>
  <c r="S91" i="13"/>
  <c r="S90" i="13"/>
  <c r="R90" i="13"/>
  <c r="AD16" i="13"/>
  <c r="T90" i="13"/>
</calcChain>
</file>

<file path=xl/sharedStrings.xml><?xml version="1.0" encoding="utf-8"?>
<sst xmlns="http://schemas.openxmlformats.org/spreadsheetml/2006/main" count="815" uniqueCount="229">
  <si>
    <t>勝率</t>
  </si>
  <si>
    <t>平均利益</t>
  </si>
  <si>
    <t>平均損失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</si>
  <si>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</si>
  <si>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</si>
  <si>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</si>
  <si>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</si>
  <si>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</si>
  <si>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</si>
  <si>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</si>
  <si>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</si>
  <si>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</si>
  <si>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</si>
  <si>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</si>
  <si>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</si>
  <si>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</si>
  <si>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</si>
  <si>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</si>
  <si>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トレード詳細データ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</si>
  <si>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</si>
  <si>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</si>
  <si>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</si>
  <si>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</si>
  <si>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</si>
  <si>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</si>
  <si>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</si>
  <si>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</si>
  <si>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</si>
  <si>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</si>
  <si>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</si>
  <si>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</si>
  <si>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</si>
  <si>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</si>
  <si>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S</t>
    <phoneticPr fontId="4"/>
  </si>
  <si>
    <t>PB</t>
    <phoneticPr fontId="4"/>
  </si>
  <si>
    <t>W</t>
    <phoneticPr fontId="4"/>
  </si>
  <si>
    <t>C</t>
    <phoneticPr fontId="4"/>
  </si>
  <si>
    <t>H4</t>
    <phoneticPr fontId="4"/>
  </si>
  <si>
    <t>L</t>
    <phoneticPr fontId="4"/>
  </si>
  <si>
    <t>USDJPY</t>
    <phoneticPr fontId="4"/>
  </si>
  <si>
    <t>B</t>
    <phoneticPr fontId="4"/>
  </si>
  <si>
    <t>GBPJPY</t>
    <phoneticPr fontId="4"/>
  </si>
  <si>
    <t>EB</t>
    <phoneticPr fontId="4"/>
  </si>
  <si>
    <t>2012.3.6</t>
    <phoneticPr fontId="4"/>
  </si>
  <si>
    <t>#</t>
    <phoneticPr fontId="4"/>
  </si>
  <si>
    <t>備考</t>
    <rPh sb="0" eb="2">
      <t>ビコウ</t>
    </rPh>
    <phoneticPr fontId="4"/>
  </si>
  <si>
    <t>GBPJPY</t>
  </si>
  <si>
    <t>BR</t>
    <phoneticPr fontId="4"/>
  </si>
  <si>
    <t>SHL</t>
    <phoneticPr fontId="4"/>
  </si>
  <si>
    <t>EURJPY</t>
    <phoneticPr fontId="4"/>
  </si>
  <si>
    <t>時間足</t>
    <rPh sb="0" eb="2">
      <t>ジカン</t>
    </rPh>
    <rPh sb="2" eb="3">
      <t>アシ</t>
    </rPh>
    <phoneticPr fontId="4"/>
  </si>
  <si>
    <t>2014.1.10</t>
    <phoneticPr fontId="4"/>
  </si>
  <si>
    <t>2014.12.15</t>
    <phoneticPr fontId="4"/>
  </si>
  <si>
    <t>2015.2.3.</t>
    <phoneticPr fontId="4"/>
  </si>
  <si>
    <t>2015.2.4</t>
    <phoneticPr fontId="4"/>
  </si>
  <si>
    <t>2015.2.5</t>
    <phoneticPr fontId="4"/>
  </si>
  <si>
    <t>2014.1.14</t>
    <phoneticPr fontId="4"/>
  </si>
  <si>
    <t>2014.12.16</t>
    <phoneticPr fontId="4"/>
  </si>
  <si>
    <t>2015.2.12</t>
    <phoneticPr fontId="4"/>
  </si>
  <si>
    <t>2015.2.12.8</t>
    <phoneticPr fontId="4"/>
  </si>
  <si>
    <t>2015.2.12.</t>
    <phoneticPr fontId="4"/>
  </si>
  <si>
    <t>2014.6.24</t>
    <phoneticPr fontId="4"/>
  </si>
  <si>
    <t>2014.6.30</t>
    <phoneticPr fontId="4"/>
  </si>
  <si>
    <t>2014.8.20</t>
    <phoneticPr fontId="4"/>
  </si>
  <si>
    <t>2014.12.30</t>
    <phoneticPr fontId="4"/>
  </si>
  <si>
    <t>2015.3.23</t>
    <phoneticPr fontId="4"/>
  </si>
  <si>
    <t>2015.4.2</t>
    <phoneticPr fontId="4"/>
  </si>
  <si>
    <t>2015.4.21</t>
    <phoneticPr fontId="4"/>
  </si>
  <si>
    <t>2013.11.8</t>
    <phoneticPr fontId="4"/>
  </si>
  <si>
    <t>2014.6.20</t>
    <phoneticPr fontId="4"/>
  </si>
  <si>
    <t>2014.7.2</t>
    <phoneticPr fontId="4"/>
  </si>
  <si>
    <t>2014.8.22</t>
    <phoneticPr fontId="4"/>
  </si>
  <si>
    <t>2015.1.16</t>
    <phoneticPr fontId="4"/>
  </si>
  <si>
    <t>2015.3.24</t>
    <phoneticPr fontId="4"/>
  </si>
  <si>
    <t>2015.4.16</t>
    <phoneticPr fontId="4"/>
  </si>
  <si>
    <t>2015.4.23</t>
    <phoneticPr fontId="4"/>
  </si>
  <si>
    <t>ST</t>
    <phoneticPr fontId="4"/>
  </si>
  <si>
    <t>2015.7.13</t>
    <phoneticPr fontId="4"/>
  </si>
  <si>
    <t>2015.8.6</t>
    <phoneticPr fontId="4"/>
  </si>
  <si>
    <t>2015.8.10</t>
    <phoneticPr fontId="4"/>
  </si>
  <si>
    <t>20.15.5.8</t>
    <phoneticPr fontId="4"/>
  </si>
  <si>
    <t>2015.8.14</t>
    <phoneticPr fontId="4"/>
  </si>
  <si>
    <t>大陽線・デイレイキャンセル</t>
    <rPh sb="0" eb="1">
      <t>ダイ</t>
    </rPh>
    <rPh sb="1" eb="3">
      <t>ヨウセン</t>
    </rPh>
    <phoneticPr fontId="4"/>
  </si>
  <si>
    <t>2013.11.7</t>
    <phoneticPr fontId="4"/>
  </si>
  <si>
    <t>2014.1.9</t>
    <phoneticPr fontId="4"/>
  </si>
  <si>
    <t>一度ＳＲ下抜けたが戻って再びＳＲに戻り終値がＳＲ上で確定したので決済</t>
    <rPh sb="0" eb="2">
      <t>イチド</t>
    </rPh>
    <rPh sb="4" eb="5">
      <t>シタ</t>
    </rPh>
    <rPh sb="5" eb="6">
      <t>ヌ</t>
    </rPh>
    <rPh sb="9" eb="10">
      <t>モド</t>
    </rPh>
    <rPh sb="12" eb="13">
      <t>フタタ</t>
    </rPh>
    <rPh sb="17" eb="18">
      <t>モド</t>
    </rPh>
    <rPh sb="19" eb="21">
      <t>オワリネ</t>
    </rPh>
    <rPh sb="24" eb="25">
      <t>ウエ</t>
    </rPh>
    <rPh sb="26" eb="28">
      <t>カクテイ</t>
    </rPh>
    <rPh sb="32" eb="34">
      <t>ケッサイ</t>
    </rPh>
    <phoneticPr fontId="4"/>
  </si>
  <si>
    <t>EB+SR</t>
    <phoneticPr fontId="4"/>
  </si>
  <si>
    <t>B</t>
    <phoneticPr fontId="4"/>
  </si>
  <si>
    <t>S</t>
    <phoneticPr fontId="4"/>
  </si>
  <si>
    <t>EB</t>
    <phoneticPr fontId="4"/>
  </si>
  <si>
    <t>H4</t>
    <phoneticPr fontId="4"/>
  </si>
  <si>
    <t>2015.4.22</t>
    <phoneticPr fontId="4"/>
  </si>
  <si>
    <t>2015.7.3</t>
    <phoneticPr fontId="4"/>
  </si>
  <si>
    <t>2015.5.1</t>
    <phoneticPr fontId="4"/>
  </si>
  <si>
    <t>2015.7.10</t>
    <phoneticPr fontId="4"/>
  </si>
  <si>
    <t>SHL</t>
    <phoneticPr fontId="4"/>
  </si>
  <si>
    <t>W</t>
    <phoneticPr fontId="4"/>
  </si>
  <si>
    <t>BR+EB</t>
    <phoneticPr fontId="4"/>
  </si>
  <si>
    <t>2010.3.10</t>
    <phoneticPr fontId="4"/>
  </si>
  <si>
    <t>2010.3.12</t>
    <phoneticPr fontId="4"/>
  </si>
  <si>
    <t>2010.5.14</t>
    <phoneticPr fontId="4"/>
  </si>
  <si>
    <t>2010.3.24</t>
    <phoneticPr fontId="4"/>
  </si>
  <si>
    <t>2010.7.27</t>
    <phoneticPr fontId="4"/>
  </si>
  <si>
    <t>2010.8.19</t>
    <phoneticPr fontId="4"/>
  </si>
  <si>
    <t>2010.11.5</t>
    <phoneticPr fontId="4"/>
  </si>
  <si>
    <t>2010.12.23</t>
    <phoneticPr fontId="4"/>
  </si>
  <si>
    <t>2011.8.25</t>
    <phoneticPr fontId="4"/>
  </si>
  <si>
    <t>2011.9.1</t>
    <phoneticPr fontId="4"/>
  </si>
  <si>
    <t>2011.9.6</t>
    <phoneticPr fontId="4"/>
  </si>
  <si>
    <t>2012.2.7</t>
    <phoneticPr fontId="4"/>
  </si>
  <si>
    <t>2012.2.9</t>
    <phoneticPr fontId="4"/>
  </si>
  <si>
    <t>2012.2.14</t>
    <phoneticPr fontId="4"/>
  </si>
  <si>
    <t>2013.5.14</t>
    <phoneticPr fontId="4"/>
  </si>
  <si>
    <t>2010.3.11</t>
    <phoneticPr fontId="4"/>
  </si>
  <si>
    <t>2010.3.30</t>
    <phoneticPr fontId="4"/>
  </si>
  <si>
    <t>2010.5.27</t>
    <phoneticPr fontId="4"/>
  </si>
  <si>
    <t>2010.7.28</t>
    <phoneticPr fontId="4"/>
  </si>
  <si>
    <t>2010.11.12</t>
    <phoneticPr fontId="4"/>
  </si>
  <si>
    <t>2011.1.4</t>
    <phoneticPr fontId="4"/>
  </si>
  <si>
    <t>2011.9.9</t>
    <phoneticPr fontId="4"/>
  </si>
  <si>
    <t>2012.2.8</t>
    <phoneticPr fontId="4"/>
  </si>
  <si>
    <t>2012.5.14</t>
    <phoneticPr fontId="4"/>
  </si>
  <si>
    <t>2012.5.15</t>
    <phoneticPr fontId="4"/>
  </si>
  <si>
    <t>2012.5.24</t>
    <phoneticPr fontId="4"/>
  </si>
  <si>
    <t>2012.6.5</t>
    <phoneticPr fontId="4"/>
  </si>
  <si>
    <t>12.9.19</t>
    <phoneticPr fontId="4"/>
  </si>
  <si>
    <t>2012.9.28</t>
    <phoneticPr fontId="4"/>
  </si>
  <si>
    <t>2013.3.22</t>
    <phoneticPr fontId="4"/>
  </si>
  <si>
    <t>2013.3.25</t>
    <phoneticPr fontId="4"/>
  </si>
  <si>
    <t>2013.4.1</t>
    <phoneticPr fontId="4"/>
  </si>
  <si>
    <t>2014.1.20</t>
    <phoneticPr fontId="4"/>
  </si>
  <si>
    <t>2012.5.16</t>
    <phoneticPr fontId="4"/>
  </si>
  <si>
    <t>2012.5.25</t>
    <phoneticPr fontId="4"/>
  </si>
  <si>
    <t>2012.10.4</t>
    <phoneticPr fontId="4"/>
  </si>
  <si>
    <t>2013.4.4</t>
    <phoneticPr fontId="4"/>
  </si>
  <si>
    <t>2014.1.23</t>
    <phoneticPr fontId="4"/>
  </si>
  <si>
    <t>2014.2.6</t>
    <phoneticPr fontId="4"/>
  </si>
  <si>
    <t>2014.12.17</t>
    <phoneticPr fontId="4"/>
  </si>
  <si>
    <t>EURUSD</t>
    <phoneticPr fontId="4"/>
  </si>
  <si>
    <t>B</t>
    <phoneticPr fontId="4"/>
  </si>
  <si>
    <t>S</t>
    <phoneticPr fontId="4"/>
  </si>
  <si>
    <t>2010.6.14</t>
    <phoneticPr fontId="4"/>
  </si>
  <si>
    <t>2010.11.9</t>
    <phoneticPr fontId="4"/>
  </si>
  <si>
    <t>2010.11.23</t>
    <phoneticPr fontId="4"/>
  </si>
  <si>
    <t>2011.1.18</t>
    <phoneticPr fontId="4"/>
  </si>
  <si>
    <t>2011.2.16</t>
    <phoneticPr fontId="4"/>
  </si>
  <si>
    <t>2011.6.1</t>
    <phoneticPr fontId="4"/>
  </si>
  <si>
    <t>2011.6.2</t>
    <phoneticPr fontId="4"/>
  </si>
  <si>
    <t>2011.10.10</t>
    <phoneticPr fontId="4"/>
  </si>
  <si>
    <t>2011.10.21</t>
    <phoneticPr fontId="4"/>
  </si>
  <si>
    <t>2012.1.23</t>
    <phoneticPr fontId="4"/>
  </si>
  <si>
    <t>2012.1.25</t>
    <phoneticPr fontId="4"/>
  </si>
  <si>
    <t>2012.8.13</t>
    <phoneticPr fontId="4"/>
  </si>
  <si>
    <t>2012.8.16</t>
    <phoneticPr fontId="4"/>
  </si>
  <si>
    <t>2013.4.4</t>
    <phoneticPr fontId="4"/>
  </si>
  <si>
    <t>2013.4.25</t>
    <phoneticPr fontId="4"/>
  </si>
  <si>
    <t>2010.6.21</t>
    <phoneticPr fontId="4"/>
  </si>
  <si>
    <t>2010.11.18</t>
    <phoneticPr fontId="4"/>
  </si>
  <si>
    <t>2012.12.1</t>
    <phoneticPr fontId="4"/>
  </si>
  <si>
    <t>2011.1.7</t>
    <phoneticPr fontId="4"/>
  </si>
  <si>
    <t>2011.2.22</t>
    <phoneticPr fontId="4"/>
  </si>
  <si>
    <t>2011.6.9</t>
    <phoneticPr fontId="4"/>
  </si>
  <si>
    <t>2011.10.17</t>
    <phoneticPr fontId="4"/>
  </si>
  <si>
    <t>2011.10.26</t>
    <phoneticPr fontId="4"/>
  </si>
  <si>
    <t>2012.1.24</t>
    <phoneticPr fontId="4"/>
  </si>
  <si>
    <t>2012.1.31</t>
    <phoneticPr fontId="4"/>
  </si>
  <si>
    <t>2012.8.14</t>
    <phoneticPr fontId="4"/>
  </si>
  <si>
    <t>2012.8.28</t>
    <phoneticPr fontId="4"/>
  </si>
  <si>
    <t>2013.4.13</t>
    <phoneticPr fontId="4"/>
  </si>
  <si>
    <t>W</t>
    <phoneticPr fontId="4"/>
  </si>
  <si>
    <t>L</t>
    <phoneticPr fontId="4"/>
  </si>
  <si>
    <t>2013.4.29</t>
    <phoneticPr fontId="4"/>
  </si>
  <si>
    <t>2013.8.29</t>
    <phoneticPr fontId="4"/>
  </si>
  <si>
    <t>2014.1.8</t>
    <phoneticPr fontId="4"/>
  </si>
  <si>
    <t>2014.1.15</t>
    <phoneticPr fontId="4"/>
  </si>
  <si>
    <t>2014.5.13</t>
    <phoneticPr fontId="4"/>
  </si>
  <si>
    <t>2014.5.20</t>
    <phoneticPr fontId="4"/>
  </si>
  <si>
    <t>2015.3.23</t>
    <phoneticPr fontId="4"/>
  </si>
  <si>
    <t>2015.4.2</t>
    <phoneticPr fontId="4"/>
  </si>
  <si>
    <t>H4</t>
    <phoneticPr fontId="4"/>
  </si>
  <si>
    <t>2013.5.2</t>
    <phoneticPr fontId="4"/>
  </si>
  <si>
    <t>2013.9.4</t>
    <phoneticPr fontId="4"/>
  </si>
  <si>
    <t>2014.1.21</t>
    <phoneticPr fontId="4"/>
  </si>
  <si>
    <t>2014.5.14</t>
    <phoneticPr fontId="4"/>
  </si>
  <si>
    <t>2014.5.26</t>
    <phoneticPr fontId="4"/>
  </si>
  <si>
    <t>2014.3.24</t>
    <phoneticPr fontId="4"/>
  </si>
  <si>
    <t>2014.4.6</t>
    <phoneticPr fontId="4"/>
  </si>
  <si>
    <t>GBPUSD</t>
    <phoneticPr fontId="4"/>
  </si>
  <si>
    <t>B</t>
    <phoneticPr fontId="4"/>
  </si>
  <si>
    <t>S</t>
    <phoneticPr fontId="4"/>
  </si>
  <si>
    <t>2010.3.31</t>
    <phoneticPr fontId="4"/>
  </si>
  <si>
    <t>2010.12.31</t>
    <phoneticPr fontId="4"/>
  </si>
  <si>
    <t>2011.1.10</t>
    <phoneticPr fontId="4"/>
  </si>
  <si>
    <t>2011.7.11</t>
    <phoneticPr fontId="4"/>
  </si>
  <si>
    <t>2011.8.31</t>
    <phoneticPr fontId="4"/>
  </si>
  <si>
    <t>2011.9.9</t>
    <phoneticPr fontId="4"/>
  </si>
  <si>
    <t>2011.10.12</t>
    <phoneticPr fontId="4"/>
  </si>
  <si>
    <t>2011.10.21</t>
    <phoneticPr fontId="4"/>
  </si>
  <si>
    <t>2012.1.17</t>
    <phoneticPr fontId="4"/>
  </si>
  <si>
    <t>2012.3.6</t>
    <phoneticPr fontId="4"/>
  </si>
  <si>
    <t>2013.1.9</t>
    <phoneticPr fontId="4"/>
  </si>
  <si>
    <t>2013.1.16</t>
    <phoneticPr fontId="4"/>
  </si>
  <si>
    <t>2013.3.22</t>
    <phoneticPr fontId="4"/>
  </si>
  <si>
    <t>2013.3.28</t>
    <phoneticPr fontId="4"/>
  </si>
  <si>
    <t>2014.7.22</t>
    <phoneticPr fontId="4"/>
  </si>
  <si>
    <t>2010.4.6</t>
    <phoneticPr fontId="4"/>
  </si>
  <si>
    <t>2011.1.3</t>
    <phoneticPr fontId="4"/>
  </si>
  <si>
    <t>2011.1.20</t>
    <phoneticPr fontId="4"/>
  </si>
  <si>
    <t>2011.7.25</t>
    <phoneticPr fontId="4"/>
  </si>
  <si>
    <t>2011.9.8</t>
    <phoneticPr fontId="4"/>
  </si>
  <si>
    <t>2011.9.20</t>
    <phoneticPr fontId="4"/>
  </si>
  <si>
    <t>2011.10.18</t>
    <phoneticPr fontId="4"/>
  </si>
  <si>
    <t>2011.10.25</t>
    <phoneticPr fontId="4"/>
  </si>
  <si>
    <t>2012.1.27</t>
    <phoneticPr fontId="4"/>
  </si>
  <si>
    <t>2012.3.8</t>
    <phoneticPr fontId="4"/>
  </si>
  <si>
    <t>213.1.10</t>
    <phoneticPr fontId="4"/>
  </si>
  <si>
    <t>2013.1.23</t>
    <phoneticPr fontId="4"/>
  </si>
  <si>
    <t>2013.3.25</t>
    <phoneticPr fontId="4"/>
  </si>
  <si>
    <t>0.13.4.2</t>
    <phoneticPr fontId="4"/>
  </si>
  <si>
    <t>2014.8.12</t>
    <phoneticPr fontId="4"/>
  </si>
  <si>
    <t>W</t>
    <phoneticPr fontId="4"/>
  </si>
  <si>
    <t>L</t>
    <phoneticPr fontId="4"/>
  </si>
  <si>
    <t>2015.2.3</t>
    <phoneticPr fontId="4"/>
  </si>
  <si>
    <t>2015.2.12</t>
    <phoneticPr fontId="4"/>
  </si>
  <si>
    <t>2015.4.22</t>
    <phoneticPr fontId="4"/>
  </si>
  <si>
    <t>2015.2.9</t>
    <phoneticPr fontId="4"/>
  </si>
  <si>
    <t>2015.2.13</t>
    <phoneticPr fontId="4"/>
  </si>
  <si>
    <t>2015.5.1</t>
    <phoneticPr fontId="4"/>
  </si>
  <si>
    <t>RR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</si>
</sst>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0.0"/>
    <numFmt numFmtId="179" formatCode="0_ ;[Red]\-0\ "/>
    <numFmt numFmtId="180" formatCode="0_ "/>
  </numFmts>
  <fonts count="9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179" fontId="1" fillId="0" borderId="9" xfId="0" applyNumberFormat="1" applyFont="1" applyFill="1" applyBorder="1" applyAlignment="1" applyProtection="1">
      <alignment horizontal="center" vertical="center"/>
    </xf>
    <xf numFmtId="38" fontId="1" fillId="0" borderId="9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7" fontId="1" fillId="0" borderId="9" xfId="0" quotePrefix="1" applyNumberFormat="1" applyFont="1" applyBorder="1" applyAlignment="1">
      <alignment horizontal="center" vertical="center"/>
    </xf>
    <xf numFmtId="179" fontId="1" fillId="0" borderId="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20" fontId="1" fillId="0" borderId="17" xfId="0" applyNumberFormat="1" applyFont="1" applyBorder="1" applyAlignment="1">
      <alignment horizontal="center" vertical="center"/>
    </xf>
    <xf numFmtId="179" fontId="1" fillId="0" borderId="17" xfId="0" applyNumberFormat="1" applyFont="1" applyBorder="1" applyAlignment="1">
      <alignment horizontal="center" vertical="center"/>
    </xf>
    <xf numFmtId="38" fontId="1" fillId="0" borderId="17" xfId="1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38" fontId="1" fillId="0" borderId="9" xfId="1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38" fontId="2" fillId="0" borderId="1" xfId="2" applyNumberFormat="1" applyFont="1" applyFill="1" applyBorder="1" applyAlignment="1" applyProtection="1">
      <alignment vertical="center"/>
    </xf>
    <xf numFmtId="38" fontId="8" fillId="0" borderId="1" xfId="2" applyNumberFormat="1" applyFont="1" applyFill="1" applyBorder="1" applyAlignment="1" applyProtection="1">
      <alignment vertical="center"/>
    </xf>
    <xf numFmtId="38" fontId="2" fillId="0" borderId="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180" fontId="2" fillId="0" borderId="1" xfId="0" applyNumberFormat="1" applyFont="1" applyFill="1" applyBorder="1" applyAlignment="1" applyProtection="1">
      <alignment vertical="center"/>
    </xf>
    <xf numFmtId="180" fontId="2" fillId="0" borderId="5" xfId="0" applyNumberFormat="1" applyFont="1" applyFill="1" applyBorder="1" applyAlignment="1" applyProtection="1">
      <alignment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2" borderId="13" xfId="0" applyNumberFormat="1" applyFont="1" applyFill="1" applyBorder="1" applyAlignment="1" applyProtection="1">
      <alignment horizontal="center" vertical="center"/>
    </xf>
    <xf numFmtId="0" fontId="7" fillId="2" borderId="11" xfId="0" applyNumberFormat="1" applyFont="1" applyFill="1" applyBorder="1" applyAlignment="1" applyProtection="1">
      <alignment horizontal="center" vertical="center"/>
    </xf>
  </cellXfs>
  <cellStyles count="5">
    <cellStyle name="桁区切り" xfId="1" builtinId="6"/>
    <cellStyle name="通貨" xfId="2" builtinId="7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28</xdr:col>
      <xdr:colOff>16765</xdr:colOff>
      <xdr:row>54</xdr:row>
      <xdr:rowOff>8388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171450"/>
          <a:ext cx="18276190" cy="90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28</xdr:col>
      <xdr:colOff>21097</xdr:colOff>
      <xdr:row>108</xdr:row>
      <xdr:rowOff>139156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409" y="9871364"/>
          <a:ext cx="18257143" cy="897142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28</xdr:col>
      <xdr:colOff>87763</xdr:colOff>
      <xdr:row>164</xdr:row>
      <xdr:rowOff>32641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5409" y="19396364"/>
          <a:ext cx="18323809" cy="90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zoomScale="55" zoomScaleNormal="55" zoomScaleSheetLayoutView="100" workbookViewId="0">
      <selection activeCell="B113" sqref="B113"/>
    </sheetView>
  </sheetViews>
  <sheetFormatPr defaultColWidth="8.875" defaultRowHeight="13.5" x14ac:dyDescent="0.15"/>
  <sheetData/>
  <phoneticPr fontId="4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09"/>
  <sheetViews>
    <sheetView tabSelected="1" topLeftCell="A37" zoomScale="55" zoomScaleNormal="55" zoomScaleSheetLayoutView="55" workbookViewId="0">
      <selection activeCell="J79" sqref="J79"/>
    </sheetView>
  </sheetViews>
  <sheetFormatPr defaultColWidth="10" defaultRowHeight="30" customHeight="1" x14ac:dyDescent="0.15"/>
  <cols>
    <col min="1" max="2" width="10" style="1"/>
    <col min="3" max="3" width="6.25" style="1" bestFit="1" customWidth="1"/>
    <col min="4" max="4" width="9.875" style="1" bestFit="1" customWidth="1"/>
    <col min="5" max="5" width="10" style="1"/>
    <col min="6" max="6" width="6" style="1" bestFit="1" customWidth="1"/>
    <col min="7" max="7" width="14.375" style="1" bestFit="1" customWidth="1"/>
    <col min="8" max="8" width="6.625" style="1" customWidth="1"/>
    <col min="9" max="9" width="15.875" style="1" customWidth="1"/>
    <col min="10" max="10" width="4.625" style="1" customWidth="1"/>
    <col min="11" max="11" width="13.125" style="1" customWidth="1"/>
    <col min="12" max="12" width="6.625" style="1" customWidth="1"/>
    <col min="13" max="13" width="15.875" style="1" customWidth="1"/>
    <col min="14" max="14" width="4.625" style="1" customWidth="1"/>
    <col min="15" max="15" width="10" style="1"/>
    <col min="16" max="16" width="18.375" style="1" customWidth="1"/>
    <col min="17" max="17" width="5.625" style="1" customWidth="1"/>
    <col min="18" max="19" width="10" style="1"/>
    <col min="20" max="20" width="15.875" style="1" customWidth="1"/>
    <col min="21" max="23" width="10" style="1"/>
    <col min="24" max="25" width="15.875" style="1" customWidth="1"/>
    <col min="28" max="28" width="10" style="1"/>
    <col min="29" max="29" width="19.75" style="1" bestFit="1" customWidth="1"/>
    <col min="30" max="30" width="45.5" style="1" customWidth="1"/>
    <col min="31" max="16384" width="10" style="1"/>
  </cols>
  <sheetData>
    <row r="2" spans="2:30" s="3" customFormat="1" ht="30" customHeight="1" thickBot="1" x14ac:dyDescent="0.2">
      <c r="C2" s="5" t="s">
        <v>44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50</v>
      </c>
      <c r="K2" s="6" t="s">
        <v>9</v>
      </c>
      <c r="L2" s="6" t="s">
        <v>10</v>
      </c>
      <c r="M2" s="6" t="s">
        <v>11</v>
      </c>
      <c r="N2" s="6" t="s">
        <v>50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44" t="s">
        <v>45</v>
      </c>
      <c r="V2" s="45"/>
      <c r="X2" s="6" t="s">
        <v>17</v>
      </c>
      <c r="Y2" s="6" t="s">
        <v>17</v>
      </c>
    </row>
    <row r="3" spans="2:30" ht="35.1" customHeight="1" thickTop="1" x14ac:dyDescent="0.15">
      <c r="B3" s="1">
        <f>IF(E3="S",1,0)</f>
        <v>1</v>
      </c>
      <c r="C3" s="15">
        <v>1</v>
      </c>
      <c r="D3" s="16" t="s">
        <v>41</v>
      </c>
      <c r="E3" s="16" t="s">
        <v>33</v>
      </c>
      <c r="F3" s="17">
        <v>2.6</v>
      </c>
      <c r="G3" s="16" t="s">
        <v>42</v>
      </c>
      <c r="H3" s="16" t="s">
        <v>37</v>
      </c>
      <c r="I3" s="16" t="s">
        <v>51</v>
      </c>
      <c r="J3" s="16">
        <v>16</v>
      </c>
      <c r="K3" s="16">
        <v>171.24</v>
      </c>
      <c r="L3" s="16" t="s">
        <v>37</v>
      </c>
      <c r="M3" s="16" t="s">
        <v>56</v>
      </c>
      <c r="N3" s="16">
        <v>8</v>
      </c>
      <c r="O3" s="16">
        <v>169.98</v>
      </c>
      <c r="P3" s="18" t="s">
        <v>86</v>
      </c>
      <c r="Q3" s="16" t="s">
        <v>35</v>
      </c>
      <c r="R3" s="16">
        <v>126</v>
      </c>
      <c r="S3" s="19"/>
      <c r="T3" s="20">
        <v>32760</v>
      </c>
      <c r="U3" s="21">
        <v>115</v>
      </c>
      <c r="V3" s="22" t="s">
        <v>85</v>
      </c>
      <c r="X3" s="20">
        <v>32760</v>
      </c>
      <c r="Y3" s="20"/>
    </row>
    <row r="4" spans="2:30" ht="35.1" customHeight="1" thickBot="1" x14ac:dyDescent="0.2">
      <c r="B4" s="1">
        <f t="shared" ref="B4:B67" si="0">IF(E4="S",1,0)</f>
        <v>0</v>
      </c>
      <c r="C4" s="4">
        <v>2</v>
      </c>
      <c r="D4" s="7" t="s">
        <v>46</v>
      </c>
      <c r="E4" s="7" t="s">
        <v>40</v>
      </c>
      <c r="F4" s="8">
        <v>3.9</v>
      </c>
      <c r="G4" s="7" t="s">
        <v>34</v>
      </c>
      <c r="H4" s="7" t="s">
        <v>37</v>
      </c>
      <c r="I4" s="7" t="s">
        <v>53</v>
      </c>
      <c r="J4" s="7">
        <v>16</v>
      </c>
      <c r="K4" s="7">
        <v>178.14</v>
      </c>
      <c r="L4" s="7" t="s">
        <v>37</v>
      </c>
      <c r="M4" s="7" t="s">
        <v>58</v>
      </c>
      <c r="N4" s="7">
        <v>8</v>
      </c>
      <c r="O4" s="7">
        <v>182.07</v>
      </c>
      <c r="P4" s="7" t="s">
        <v>48</v>
      </c>
      <c r="Q4" s="7" t="s">
        <v>35</v>
      </c>
      <c r="R4" s="9">
        <v>393</v>
      </c>
      <c r="S4" s="9"/>
      <c r="T4" s="10">
        <v>153270</v>
      </c>
      <c r="U4" s="11">
        <v>76</v>
      </c>
      <c r="V4" s="12"/>
      <c r="X4" s="10">
        <v>153270</v>
      </c>
      <c r="Y4" s="10"/>
    </row>
    <row r="5" spans="2:30" ht="35.1" customHeight="1" thickBot="1" x14ac:dyDescent="0.2">
      <c r="B5" s="1">
        <f t="shared" si="0"/>
        <v>0</v>
      </c>
      <c r="C5" s="4">
        <v>3</v>
      </c>
      <c r="D5" s="7" t="s">
        <v>46</v>
      </c>
      <c r="E5" s="7" t="s">
        <v>40</v>
      </c>
      <c r="F5" s="8">
        <v>2.4</v>
      </c>
      <c r="G5" s="7" t="s">
        <v>42</v>
      </c>
      <c r="H5" s="7" t="s">
        <v>37</v>
      </c>
      <c r="I5" s="7" t="s">
        <v>54</v>
      </c>
      <c r="J5" s="7">
        <v>12</v>
      </c>
      <c r="K5" s="7">
        <v>179.28</v>
      </c>
      <c r="L5" s="7" t="s">
        <v>37</v>
      </c>
      <c r="M5" s="7" t="s">
        <v>59</v>
      </c>
      <c r="N5" s="7">
        <v>8</v>
      </c>
      <c r="O5" s="7">
        <v>182.07</v>
      </c>
      <c r="P5" s="13" t="s">
        <v>48</v>
      </c>
      <c r="Q5" s="7" t="s">
        <v>35</v>
      </c>
      <c r="R5" s="9">
        <v>279</v>
      </c>
      <c r="S5" s="9"/>
      <c r="T5" s="10">
        <v>66960</v>
      </c>
      <c r="U5" s="11">
        <v>124</v>
      </c>
      <c r="V5" s="12"/>
      <c r="X5" s="10">
        <v>66960</v>
      </c>
      <c r="Y5" s="10"/>
      <c r="AC5" s="46" t="s">
        <v>18</v>
      </c>
      <c r="AD5" s="47"/>
    </row>
    <row r="6" spans="2:30" ht="35.1" customHeight="1" x14ac:dyDescent="0.15">
      <c r="B6" s="1">
        <f t="shared" si="0"/>
        <v>0</v>
      </c>
      <c r="C6" s="4">
        <v>4</v>
      </c>
      <c r="D6" s="7" t="s">
        <v>46</v>
      </c>
      <c r="E6" s="7" t="s">
        <v>40</v>
      </c>
      <c r="F6" s="8">
        <v>3.6</v>
      </c>
      <c r="G6" s="7" t="s">
        <v>42</v>
      </c>
      <c r="H6" s="7" t="s">
        <v>37</v>
      </c>
      <c r="I6" s="7" t="s">
        <v>55</v>
      </c>
      <c r="J6" s="7">
        <v>4</v>
      </c>
      <c r="K6" s="7">
        <v>178.54</v>
      </c>
      <c r="L6" s="7" t="s">
        <v>37</v>
      </c>
      <c r="M6" s="7" t="s">
        <v>60</v>
      </c>
      <c r="N6" s="7">
        <v>8</v>
      </c>
      <c r="O6" s="7">
        <v>182.07</v>
      </c>
      <c r="P6" s="7" t="s">
        <v>48</v>
      </c>
      <c r="Q6" s="7" t="s">
        <v>35</v>
      </c>
      <c r="R6" s="14">
        <v>353</v>
      </c>
      <c r="S6" s="9"/>
      <c r="T6" s="10">
        <v>127080</v>
      </c>
      <c r="U6" s="11">
        <v>82</v>
      </c>
      <c r="V6" s="12"/>
      <c r="X6" s="10">
        <v>127080</v>
      </c>
      <c r="Y6" s="10"/>
      <c r="AC6" s="31" t="s">
        <v>19</v>
      </c>
      <c r="AD6" s="32"/>
    </row>
    <row r="7" spans="2:30" ht="35.1" customHeight="1" x14ac:dyDescent="0.15">
      <c r="B7" s="1">
        <f t="shared" si="0"/>
        <v>0</v>
      </c>
      <c r="C7" s="4">
        <v>5</v>
      </c>
      <c r="D7" s="7" t="s">
        <v>46</v>
      </c>
      <c r="E7" s="7" t="s">
        <v>87</v>
      </c>
      <c r="F7" s="8">
        <v>3.4</v>
      </c>
      <c r="G7" s="7" t="s">
        <v>89</v>
      </c>
      <c r="H7" s="7" t="s">
        <v>90</v>
      </c>
      <c r="I7" s="7" t="s">
        <v>91</v>
      </c>
      <c r="J7" s="7">
        <v>8</v>
      </c>
      <c r="K7" s="7">
        <v>179.33</v>
      </c>
      <c r="L7" s="7" t="s">
        <v>90</v>
      </c>
      <c r="M7" s="7" t="s">
        <v>93</v>
      </c>
      <c r="N7" s="7">
        <v>16</v>
      </c>
      <c r="O7" s="7">
        <v>182.55</v>
      </c>
      <c r="P7" s="7" t="s">
        <v>95</v>
      </c>
      <c r="Q7" s="7" t="s">
        <v>96</v>
      </c>
      <c r="R7" s="9">
        <v>322</v>
      </c>
      <c r="S7" s="9"/>
      <c r="T7" s="10">
        <v>109480</v>
      </c>
      <c r="U7" s="11">
        <v>88</v>
      </c>
      <c r="V7" s="12"/>
      <c r="X7" s="10">
        <v>109480</v>
      </c>
      <c r="Y7" s="10"/>
      <c r="AC7" s="33" t="s">
        <v>20</v>
      </c>
      <c r="AD7" s="34">
        <v>60</v>
      </c>
    </row>
    <row r="8" spans="2:30" ht="35.1" customHeight="1" x14ac:dyDescent="0.15">
      <c r="B8" s="1">
        <f t="shared" si="0"/>
        <v>1</v>
      </c>
      <c r="C8" s="4">
        <v>6</v>
      </c>
      <c r="D8" s="7" t="s">
        <v>46</v>
      </c>
      <c r="E8" s="7" t="s">
        <v>88</v>
      </c>
      <c r="F8" s="8">
        <v>4.4000000000000004</v>
      </c>
      <c r="G8" s="7" t="s">
        <v>89</v>
      </c>
      <c r="H8" s="7" t="s">
        <v>90</v>
      </c>
      <c r="I8" s="7" t="s">
        <v>92</v>
      </c>
      <c r="J8" s="7">
        <v>12</v>
      </c>
      <c r="K8" s="7">
        <v>191.65</v>
      </c>
      <c r="L8" s="7" t="s">
        <v>90</v>
      </c>
      <c r="M8" s="7" t="s">
        <v>94</v>
      </c>
      <c r="N8" s="7">
        <v>4</v>
      </c>
      <c r="O8" s="7">
        <v>187.34</v>
      </c>
      <c r="P8" s="7" t="s">
        <v>95</v>
      </c>
      <c r="Q8" s="7" t="s">
        <v>96</v>
      </c>
      <c r="R8" s="9">
        <v>431</v>
      </c>
      <c r="S8" s="9"/>
      <c r="T8" s="10">
        <v>189640</v>
      </c>
      <c r="U8" s="11">
        <v>68</v>
      </c>
      <c r="V8" s="12"/>
      <c r="X8" s="10">
        <v>189640</v>
      </c>
      <c r="Y8" s="10"/>
      <c r="AC8" s="33" t="s">
        <v>21</v>
      </c>
      <c r="AD8" s="34">
        <v>27</v>
      </c>
    </row>
    <row r="9" spans="2:30" ht="35.1" customHeight="1" x14ac:dyDescent="0.15">
      <c r="B9" s="1">
        <f t="shared" si="0"/>
        <v>1</v>
      </c>
      <c r="C9" s="4">
        <v>7</v>
      </c>
      <c r="D9" s="7" t="s">
        <v>49</v>
      </c>
      <c r="E9" s="7" t="s">
        <v>33</v>
      </c>
      <c r="F9" s="8">
        <v>3.6</v>
      </c>
      <c r="G9" s="7" t="s">
        <v>47</v>
      </c>
      <c r="H9" s="7" t="s">
        <v>37</v>
      </c>
      <c r="I9" s="7" t="s">
        <v>83</v>
      </c>
      <c r="J9" s="7">
        <v>16</v>
      </c>
      <c r="K9" s="7">
        <v>131.886</v>
      </c>
      <c r="L9" s="7" t="s">
        <v>37</v>
      </c>
      <c r="M9" s="7" t="s">
        <v>68</v>
      </c>
      <c r="N9" s="7">
        <v>8</v>
      </c>
      <c r="O9" s="7">
        <v>131.91</v>
      </c>
      <c r="P9" s="7" t="s">
        <v>42</v>
      </c>
      <c r="Q9" s="7" t="s">
        <v>38</v>
      </c>
      <c r="R9" s="14"/>
      <c r="S9" s="9">
        <v>2</v>
      </c>
      <c r="T9" s="10">
        <v>-720</v>
      </c>
      <c r="U9" s="11">
        <v>83</v>
      </c>
      <c r="V9" s="12"/>
      <c r="X9" s="10"/>
      <c r="Y9" s="10">
        <v>-720</v>
      </c>
      <c r="AC9" s="33" t="s">
        <v>22</v>
      </c>
      <c r="AD9" s="34">
        <v>87</v>
      </c>
    </row>
    <row r="10" spans="2:30" ht="35.1" customHeight="1" x14ac:dyDescent="0.15">
      <c r="B10" s="1">
        <f t="shared" si="0"/>
        <v>1</v>
      </c>
      <c r="C10" s="4">
        <v>8</v>
      </c>
      <c r="D10" s="7" t="s">
        <v>49</v>
      </c>
      <c r="E10" s="7" t="s">
        <v>33</v>
      </c>
      <c r="F10" s="8">
        <v>3</v>
      </c>
      <c r="G10" s="7" t="s">
        <v>42</v>
      </c>
      <c r="H10" s="7" t="s">
        <v>37</v>
      </c>
      <c r="I10" s="7" t="s">
        <v>84</v>
      </c>
      <c r="J10" s="7">
        <v>12</v>
      </c>
      <c r="K10" s="7">
        <v>142.03</v>
      </c>
      <c r="L10" s="7" t="s">
        <v>37</v>
      </c>
      <c r="M10" s="7" t="s">
        <v>56</v>
      </c>
      <c r="N10" s="7">
        <v>0</v>
      </c>
      <c r="O10" s="7">
        <v>141.30000000000001</v>
      </c>
      <c r="P10" s="7" t="s">
        <v>42</v>
      </c>
      <c r="Q10" s="7" t="s">
        <v>35</v>
      </c>
      <c r="R10" s="9">
        <v>73</v>
      </c>
      <c r="S10" s="9"/>
      <c r="T10" s="10">
        <v>21900</v>
      </c>
      <c r="U10" s="11">
        <v>100</v>
      </c>
      <c r="V10" s="12"/>
      <c r="X10" s="10">
        <v>21900</v>
      </c>
      <c r="Y10" s="10"/>
      <c r="AC10" s="33" t="s">
        <v>23</v>
      </c>
      <c r="AD10" s="34">
        <v>44</v>
      </c>
    </row>
    <row r="11" spans="2:30" ht="35.1" customHeight="1" x14ac:dyDescent="0.15">
      <c r="B11" s="1">
        <f t="shared" si="0"/>
        <v>0</v>
      </c>
      <c r="C11" s="4">
        <v>9</v>
      </c>
      <c r="D11" s="7" t="s">
        <v>49</v>
      </c>
      <c r="E11" s="7" t="s">
        <v>40</v>
      </c>
      <c r="F11" s="8">
        <v>8.8000000000000007</v>
      </c>
      <c r="G11" s="7" t="s">
        <v>47</v>
      </c>
      <c r="H11" s="7" t="s">
        <v>37</v>
      </c>
      <c r="I11" s="7" t="s">
        <v>61</v>
      </c>
      <c r="J11" s="7">
        <v>8</v>
      </c>
      <c r="K11" s="7">
        <v>138.87</v>
      </c>
      <c r="L11" s="7" t="s">
        <v>37</v>
      </c>
      <c r="M11" s="7" t="s">
        <v>69</v>
      </c>
      <c r="N11" s="7">
        <v>12</v>
      </c>
      <c r="O11" s="7">
        <v>138.53</v>
      </c>
      <c r="P11" s="7" t="s">
        <v>76</v>
      </c>
      <c r="Q11" s="7" t="s">
        <v>38</v>
      </c>
      <c r="R11" s="9"/>
      <c r="S11" s="9">
        <v>34</v>
      </c>
      <c r="T11" s="10">
        <v>29920</v>
      </c>
      <c r="U11" s="11">
        <v>34</v>
      </c>
      <c r="V11" s="12"/>
      <c r="X11" s="10">
        <v>29920</v>
      </c>
      <c r="Y11" s="10"/>
      <c r="AC11" s="33" t="s">
        <v>24</v>
      </c>
      <c r="AD11" s="35">
        <v>37</v>
      </c>
    </row>
    <row r="12" spans="2:30" ht="35.1" customHeight="1" x14ac:dyDescent="0.15">
      <c r="B12" s="1">
        <f t="shared" si="0"/>
        <v>0</v>
      </c>
      <c r="C12" s="4">
        <v>10</v>
      </c>
      <c r="D12" s="7" t="s">
        <v>49</v>
      </c>
      <c r="E12" s="7" t="s">
        <v>40</v>
      </c>
      <c r="F12" s="8">
        <v>9.3000000000000007</v>
      </c>
      <c r="G12" s="7" t="s">
        <v>47</v>
      </c>
      <c r="H12" s="7" t="s">
        <v>37</v>
      </c>
      <c r="I12" s="7" t="s">
        <v>62</v>
      </c>
      <c r="J12" s="7">
        <v>16</v>
      </c>
      <c r="K12" s="7">
        <v>138.72999999999999</v>
      </c>
      <c r="L12" s="7" t="s">
        <v>37</v>
      </c>
      <c r="M12" s="7" t="s">
        <v>70</v>
      </c>
      <c r="N12" s="7">
        <v>8</v>
      </c>
      <c r="O12" s="7">
        <v>138.86000000000001</v>
      </c>
      <c r="P12" s="7" t="s">
        <v>42</v>
      </c>
      <c r="Q12" s="7" t="s">
        <v>35</v>
      </c>
      <c r="R12" s="9">
        <v>13</v>
      </c>
      <c r="S12" s="9"/>
      <c r="T12" s="10">
        <v>12090</v>
      </c>
      <c r="U12" s="11">
        <v>32</v>
      </c>
      <c r="V12" s="12"/>
      <c r="X12" s="10">
        <v>12090</v>
      </c>
      <c r="Y12" s="10"/>
      <c r="AC12" s="33" t="s">
        <v>25</v>
      </c>
      <c r="AD12" s="34"/>
    </row>
    <row r="13" spans="2:30" ht="35.1" customHeight="1" x14ac:dyDescent="0.15">
      <c r="B13" s="1">
        <f t="shared" si="0"/>
        <v>0</v>
      </c>
      <c r="C13" s="4">
        <v>11</v>
      </c>
      <c r="D13" s="7" t="s">
        <v>49</v>
      </c>
      <c r="E13" s="7" t="s">
        <v>40</v>
      </c>
      <c r="F13" s="8">
        <v>9.6</v>
      </c>
      <c r="G13" s="7" t="s">
        <v>42</v>
      </c>
      <c r="H13" s="7" t="s">
        <v>37</v>
      </c>
      <c r="I13" s="7" t="s">
        <v>63</v>
      </c>
      <c r="J13" s="7">
        <v>4</v>
      </c>
      <c r="K13" s="7">
        <v>137.32</v>
      </c>
      <c r="L13" s="7" t="s">
        <v>37</v>
      </c>
      <c r="M13" s="7" t="s">
        <v>71</v>
      </c>
      <c r="N13" s="7">
        <v>8</v>
      </c>
      <c r="O13" s="7">
        <v>137.80000000000001</v>
      </c>
      <c r="P13" s="7" t="s">
        <v>42</v>
      </c>
      <c r="Q13" s="7" t="s">
        <v>35</v>
      </c>
      <c r="R13" s="9">
        <v>48</v>
      </c>
      <c r="S13" s="9"/>
      <c r="T13" s="10">
        <v>46080</v>
      </c>
      <c r="U13" s="11">
        <v>31</v>
      </c>
      <c r="V13" s="12"/>
      <c r="X13" s="10">
        <v>46080</v>
      </c>
      <c r="Y13" s="10"/>
      <c r="AC13" s="36" t="s">
        <v>26</v>
      </c>
      <c r="AD13" s="37">
        <v>6</v>
      </c>
    </row>
    <row r="14" spans="2:30" ht="35.1" customHeight="1" x14ac:dyDescent="0.15">
      <c r="B14" s="1">
        <f t="shared" si="0"/>
        <v>1</v>
      </c>
      <c r="C14" s="4">
        <v>12</v>
      </c>
      <c r="D14" s="7" t="s">
        <v>49</v>
      </c>
      <c r="E14" s="7" t="s">
        <v>33</v>
      </c>
      <c r="F14" s="8">
        <v>2.7</v>
      </c>
      <c r="G14" s="7" t="s">
        <v>42</v>
      </c>
      <c r="H14" s="7" t="s">
        <v>37</v>
      </c>
      <c r="I14" s="7" t="s">
        <v>52</v>
      </c>
      <c r="J14" s="7">
        <v>16</v>
      </c>
      <c r="K14" s="7">
        <v>146.63</v>
      </c>
      <c r="L14" s="7" t="s">
        <v>37</v>
      </c>
      <c r="M14" s="7" t="s">
        <v>57</v>
      </c>
      <c r="N14" s="7">
        <v>16</v>
      </c>
      <c r="O14" s="7">
        <v>146.71</v>
      </c>
      <c r="P14" s="7" t="s">
        <v>42</v>
      </c>
      <c r="Q14" s="7" t="s">
        <v>38</v>
      </c>
      <c r="R14" s="9"/>
      <c r="S14" s="9">
        <v>8</v>
      </c>
      <c r="T14" s="10">
        <v>2160</v>
      </c>
      <c r="U14" s="11">
        <v>111</v>
      </c>
      <c r="V14" s="12"/>
      <c r="X14" s="10">
        <v>2160</v>
      </c>
      <c r="Y14" s="10"/>
      <c r="AC14" s="33" t="s">
        <v>27</v>
      </c>
      <c r="AD14" s="38">
        <f>X90</f>
        <v>4406598</v>
      </c>
    </row>
    <row r="15" spans="2:30" ht="35.1" customHeight="1" x14ac:dyDescent="0.15">
      <c r="B15" s="1">
        <f t="shared" si="0"/>
        <v>1</v>
      </c>
      <c r="C15" s="4">
        <v>13</v>
      </c>
      <c r="D15" s="7" t="s">
        <v>49</v>
      </c>
      <c r="E15" s="7" t="s">
        <v>33</v>
      </c>
      <c r="F15" s="8">
        <v>10</v>
      </c>
      <c r="G15" s="7" t="s">
        <v>47</v>
      </c>
      <c r="H15" s="7" t="s">
        <v>37</v>
      </c>
      <c r="I15" s="7" t="s">
        <v>64</v>
      </c>
      <c r="J15" s="7">
        <v>0</v>
      </c>
      <c r="K15" s="7">
        <v>146.36000000000001</v>
      </c>
      <c r="L15" s="7" t="s">
        <v>37</v>
      </c>
      <c r="M15" s="7" t="s">
        <v>72</v>
      </c>
      <c r="N15" s="7">
        <v>20</v>
      </c>
      <c r="O15" s="7">
        <v>135.94999999999999</v>
      </c>
      <c r="P15" s="7" t="s">
        <v>48</v>
      </c>
      <c r="Q15" s="7" t="s">
        <v>35</v>
      </c>
      <c r="R15" s="9">
        <v>1041</v>
      </c>
      <c r="S15" s="9"/>
      <c r="T15" s="10">
        <v>1041000</v>
      </c>
      <c r="U15" s="11">
        <v>30</v>
      </c>
      <c r="V15" s="12"/>
      <c r="X15" s="10">
        <v>1041000</v>
      </c>
      <c r="Y15" s="10"/>
      <c r="AC15" s="33" t="s">
        <v>28</v>
      </c>
      <c r="AD15" s="39">
        <f>Y90</f>
        <v>-683792</v>
      </c>
    </row>
    <row r="16" spans="2:30" ht="35.1" customHeight="1" x14ac:dyDescent="0.15">
      <c r="B16" s="1">
        <f t="shared" si="0"/>
        <v>0</v>
      </c>
      <c r="C16" s="4">
        <v>14</v>
      </c>
      <c r="D16" s="7" t="s">
        <v>49</v>
      </c>
      <c r="E16" s="7" t="s">
        <v>40</v>
      </c>
      <c r="F16" s="8">
        <v>5</v>
      </c>
      <c r="G16" s="7" t="s">
        <v>47</v>
      </c>
      <c r="H16" s="7" t="s">
        <v>37</v>
      </c>
      <c r="I16" s="7" t="s">
        <v>65</v>
      </c>
      <c r="J16" s="7">
        <v>16</v>
      </c>
      <c r="K16" s="7">
        <v>131.01</v>
      </c>
      <c r="L16" s="7" t="s">
        <v>37</v>
      </c>
      <c r="M16" s="7" t="s">
        <v>73</v>
      </c>
      <c r="N16" s="7">
        <v>16</v>
      </c>
      <c r="O16" s="7">
        <v>130.41</v>
      </c>
      <c r="P16" s="7" t="s">
        <v>76</v>
      </c>
      <c r="Q16" s="7" t="s">
        <v>38</v>
      </c>
      <c r="R16" s="9"/>
      <c r="S16" s="9">
        <v>60</v>
      </c>
      <c r="T16" s="10">
        <v>-30000</v>
      </c>
      <c r="U16" s="11">
        <v>60</v>
      </c>
      <c r="V16" s="12"/>
      <c r="X16" s="10"/>
      <c r="Y16" s="10">
        <v>-30000</v>
      </c>
      <c r="AC16" s="33" t="s">
        <v>29</v>
      </c>
      <c r="AD16" s="40">
        <f>SUM(AD14:AD15)</f>
        <v>3722806</v>
      </c>
    </row>
    <row r="17" spans="2:30" ht="35.1" customHeight="1" x14ac:dyDescent="0.15">
      <c r="B17" s="1">
        <f t="shared" si="0"/>
        <v>0</v>
      </c>
      <c r="C17" s="4">
        <v>15</v>
      </c>
      <c r="D17" s="7" t="s">
        <v>49</v>
      </c>
      <c r="E17" s="7" t="s">
        <v>40</v>
      </c>
      <c r="F17" s="8">
        <v>4</v>
      </c>
      <c r="G17" s="7" t="s">
        <v>47</v>
      </c>
      <c r="H17" s="7" t="s">
        <v>37</v>
      </c>
      <c r="I17" s="7" t="s">
        <v>66</v>
      </c>
      <c r="J17" s="7">
        <v>8</v>
      </c>
      <c r="K17" s="7">
        <v>129.59</v>
      </c>
      <c r="L17" s="7" t="s">
        <v>37</v>
      </c>
      <c r="M17" s="7" t="s">
        <v>74</v>
      </c>
      <c r="N17" s="7">
        <v>20</v>
      </c>
      <c r="O17" s="7">
        <v>130.49</v>
      </c>
      <c r="P17" s="7" t="s">
        <v>48</v>
      </c>
      <c r="Q17" s="7" t="s">
        <v>35</v>
      </c>
      <c r="R17" s="9">
        <v>90</v>
      </c>
      <c r="S17" s="9"/>
      <c r="T17" s="10">
        <v>36000</v>
      </c>
      <c r="U17" s="11">
        <v>74</v>
      </c>
      <c r="V17" s="12"/>
      <c r="X17" s="10">
        <v>36000</v>
      </c>
      <c r="Y17" s="10"/>
      <c r="AC17" s="33" t="s">
        <v>1</v>
      </c>
      <c r="AD17" s="40">
        <f>ROUNDDOWN(AD14/AD10,0)</f>
        <v>100149</v>
      </c>
    </row>
    <row r="18" spans="2:30" ht="35.1" customHeight="1" x14ac:dyDescent="0.15">
      <c r="B18" s="1">
        <f t="shared" si="0"/>
        <v>0</v>
      </c>
      <c r="C18" s="4">
        <v>16</v>
      </c>
      <c r="D18" s="7" t="s">
        <v>49</v>
      </c>
      <c r="E18" s="7" t="s">
        <v>40</v>
      </c>
      <c r="F18" s="8">
        <v>3.5</v>
      </c>
      <c r="G18" s="7" t="s">
        <v>47</v>
      </c>
      <c r="H18" s="7" t="s">
        <v>37</v>
      </c>
      <c r="I18" s="7" t="s">
        <v>67</v>
      </c>
      <c r="J18" s="7">
        <v>16</v>
      </c>
      <c r="K18" s="7">
        <v>128.77000000000001</v>
      </c>
      <c r="L18" s="7" t="s">
        <v>37</v>
      </c>
      <c r="M18" s="7" t="s">
        <v>75</v>
      </c>
      <c r="N18" s="7">
        <v>8</v>
      </c>
      <c r="O18" s="7">
        <v>127.93</v>
      </c>
      <c r="P18" s="7" t="s">
        <v>76</v>
      </c>
      <c r="Q18" s="7" t="s">
        <v>38</v>
      </c>
      <c r="R18" s="9"/>
      <c r="S18" s="9">
        <v>84</v>
      </c>
      <c r="T18" s="10">
        <v>-29400</v>
      </c>
      <c r="U18" s="11">
        <v>84</v>
      </c>
      <c r="V18" s="12"/>
      <c r="X18" s="10"/>
      <c r="Y18" s="10">
        <v>-29400</v>
      </c>
      <c r="AC18" s="33" t="s">
        <v>2</v>
      </c>
      <c r="AD18" s="40">
        <f>ROUNDDOWN(AD15/AD11,0)</f>
        <v>-18480</v>
      </c>
    </row>
    <row r="19" spans="2:30" ht="35.1" customHeight="1" x14ac:dyDescent="0.15">
      <c r="B19" s="1">
        <f t="shared" si="0"/>
        <v>0</v>
      </c>
      <c r="C19" s="4">
        <v>17</v>
      </c>
      <c r="D19" s="7" t="s">
        <v>49</v>
      </c>
      <c r="E19" s="7" t="s">
        <v>40</v>
      </c>
      <c r="F19" s="8">
        <v>4</v>
      </c>
      <c r="G19" s="7" t="s">
        <v>47</v>
      </c>
      <c r="H19" s="7" t="s">
        <v>37</v>
      </c>
      <c r="I19" s="7" t="s">
        <v>75</v>
      </c>
      <c r="J19" s="7">
        <v>12</v>
      </c>
      <c r="K19" s="7">
        <v>129.38999999999999</v>
      </c>
      <c r="L19" s="7" t="s">
        <v>37</v>
      </c>
      <c r="M19" s="7" t="s">
        <v>80</v>
      </c>
      <c r="N19" s="7">
        <v>8</v>
      </c>
      <c r="O19" s="7">
        <v>134.18</v>
      </c>
      <c r="P19" s="7" t="s">
        <v>48</v>
      </c>
      <c r="Q19" s="7" t="s">
        <v>35</v>
      </c>
      <c r="R19" s="9">
        <v>479</v>
      </c>
      <c r="S19" s="9"/>
      <c r="T19" s="10">
        <v>191600</v>
      </c>
      <c r="U19" s="11">
        <v>75</v>
      </c>
      <c r="V19" s="12"/>
      <c r="X19" s="10">
        <v>191600</v>
      </c>
      <c r="Y19" s="10"/>
      <c r="AC19" s="33" t="s">
        <v>30</v>
      </c>
      <c r="AD19" s="34">
        <v>6</v>
      </c>
    </row>
    <row r="20" spans="2:30" ht="35.1" customHeight="1" x14ac:dyDescent="0.15">
      <c r="B20" s="1">
        <f t="shared" si="0"/>
        <v>0</v>
      </c>
      <c r="C20" s="4">
        <v>18</v>
      </c>
      <c r="D20" s="7" t="s">
        <v>49</v>
      </c>
      <c r="E20" s="7" t="s">
        <v>40</v>
      </c>
      <c r="F20" s="8">
        <v>0</v>
      </c>
      <c r="G20" s="7" t="s">
        <v>47</v>
      </c>
      <c r="H20" s="7" t="s">
        <v>37</v>
      </c>
      <c r="I20" s="7" t="s">
        <v>77</v>
      </c>
      <c r="J20" s="7">
        <v>12</v>
      </c>
      <c r="K20" s="7"/>
      <c r="L20" s="7" t="s">
        <v>37</v>
      </c>
      <c r="M20" s="7"/>
      <c r="N20" s="7"/>
      <c r="O20" s="7"/>
      <c r="P20" s="7"/>
      <c r="Q20" s="7" t="s">
        <v>36</v>
      </c>
      <c r="R20" s="9"/>
      <c r="S20" s="9"/>
      <c r="T20" s="10">
        <v>0</v>
      </c>
      <c r="U20" s="11">
        <v>128</v>
      </c>
      <c r="V20" s="12" t="s">
        <v>82</v>
      </c>
      <c r="X20" s="10">
        <v>0</v>
      </c>
      <c r="Y20" s="10"/>
      <c r="AC20" s="33" t="s">
        <v>31</v>
      </c>
      <c r="AD20" s="34">
        <v>4</v>
      </c>
    </row>
    <row r="21" spans="2:30" ht="35.1" customHeight="1" x14ac:dyDescent="0.15">
      <c r="B21" s="1">
        <f t="shared" si="0"/>
        <v>0</v>
      </c>
      <c r="C21" s="4">
        <v>19</v>
      </c>
      <c r="D21" s="7" t="s">
        <v>49</v>
      </c>
      <c r="E21" s="7" t="s">
        <v>40</v>
      </c>
      <c r="F21" s="8">
        <v>7.6</v>
      </c>
      <c r="G21" s="7" t="s">
        <v>47</v>
      </c>
      <c r="H21" s="7" t="s">
        <v>37</v>
      </c>
      <c r="I21" s="7" t="s">
        <v>78</v>
      </c>
      <c r="J21" s="7">
        <v>0</v>
      </c>
      <c r="K21" s="7">
        <v>136.37</v>
      </c>
      <c r="L21" s="7" t="s">
        <v>37</v>
      </c>
      <c r="M21" s="7" t="s">
        <v>78</v>
      </c>
      <c r="N21" s="7">
        <v>8</v>
      </c>
      <c r="O21" s="7">
        <v>135.97999999999999</v>
      </c>
      <c r="P21" s="7" t="s">
        <v>76</v>
      </c>
      <c r="Q21" s="7" t="s">
        <v>38</v>
      </c>
      <c r="R21" s="9"/>
      <c r="S21" s="9">
        <v>39</v>
      </c>
      <c r="T21" s="10">
        <v>-29640</v>
      </c>
      <c r="U21" s="11">
        <v>39</v>
      </c>
      <c r="V21" s="12"/>
      <c r="X21" s="10"/>
      <c r="Y21" s="10">
        <v>-29640</v>
      </c>
      <c r="AC21" s="33" t="s">
        <v>32</v>
      </c>
      <c r="AD21" s="42">
        <f>R92</f>
        <v>1041</v>
      </c>
    </row>
    <row r="22" spans="2:30" ht="35.1" customHeight="1" thickBot="1" x14ac:dyDescent="0.2">
      <c r="B22" s="1">
        <f t="shared" si="0"/>
        <v>0</v>
      </c>
      <c r="C22" s="4">
        <v>20</v>
      </c>
      <c r="D22" s="7" t="s">
        <v>49</v>
      </c>
      <c r="E22" s="7" t="s">
        <v>40</v>
      </c>
      <c r="F22" s="8">
        <v>7.5</v>
      </c>
      <c r="G22" s="7" t="s">
        <v>47</v>
      </c>
      <c r="H22" s="7" t="s">
        <v>37</v>
      </c>
      <c r="I22" s="7" t="s">
        <v>79</v>
      </c>
      <c r="J22" s="7">
        <v>8</v>
      </c>
      <c r="K22" s="7">
        <v>136.79</v>
      </c>
      <c r="L22" s="7" t="s">
        <v>37</v>
      </c>
      <c r="M22" s="7" t="s">
        <v>81</v>
      </c>
      <c r="N22" s="7">
        <v>16</v>
      </c>
      <c r="O22" s="7">
        <v>138.08000000000001</v>
      </c>
      <c r="P22" s="7" t="s">
        <v>48</v>
      </c>
      <c r="Q22" s="7" t="s">
        <v>35</v>
      </c>
      <c r="R22" s="9">
        <v>129</v>
      </c>
      <c r="S22" s="9"/>
      <c r="T22" s="10">
        <v>96750</v>
      </c>
      <c r="U22" s="11">
        <v>40</v>
      </c>
      <c r="V22" s="12"/>
      <c r="X22" s="10">
        <v>96750</v>
      </c>
      <c r="Y22" s="10"/>
      <c r="AC22" s="41" t="s">
        <v>0</v>
      </c>
      <c r="AD22" s="43">
        <f>ROUNDDOWN((AD10/AD9)*100,2)</f>
        <v>50.57</v>
      </c>
    </row>
    <row r="23" spans="2:30" ht="35.1" customHeight="1" thickBot="1" x14ac:dyDescent="0.2">
      <c r="B23" s="1">
        <f t="shared" si="0"/>
        <v>0</v>
      </c>
      <c r="C23" s="4">
        <v>21</v>
      </c>
      <c r="D23" s="7" t="s">
        <v>39</v>
      </c>
      <c r="E23" s="7" t="s">
        <v>40</v>
      </c>
      <c r="F23" s="8">
        <v>7.3</v>
      </c>
      <c r="G23" s="7" t="s">
        <v>47</v>
      </c>
      <c r="H23" s="7" t="s">
        <v>37</v>
      </c>
      <c r="I23" s="7" t="s">
        <v>98</v>
      </c>
      <c r="J23" s="7">
        <v>12</v>
      </c>
      <c r="K23" s="7">
        <v>90.76</v>
      </c>
      <c r="L23" s="7" t="s">
        <v>37</v>
      </c>
      <c r="M23" s="7" t="s">
        <v>113</v>
      </c>
      <c r="N23" s="7">
        <v>0</v>
      </c>
      <c r="O23" s="7">
        <v>90.35</v>
      </c>
      <c r="P23" s="7" t="s">
        <v>76</v>
      </c>
      <c r="Q23" s="7" t="s">
        <v>38</v>
      </c>
      <c r="R23" s="9"/>
      <c r="S23" s="9">
        <v>41</v>
      </c>
      <c r="T23" s="10">
        <v>-29930</v>
      </c>
      <c r="U23" s="11">
        <v>74</v>
      </c>
      <c r="V23" s="12"/>
      <c r="X23" s="10"/>
      <c r="Y23" s="10">
        <v>-29930</v>
      </c>
      <c r="AC23" s="41" t="s">
        <v>228</v>
      </c>
      <c r="AD23" s="43">
        <f>ROUNDDOWN(AD17/(ABS(AD18)),2)</f>
        <v>5.41</v>
      </c>
    </row>
    <row r="24" spans="2:30" ht="35.1" customHeight="1" x14ac:dyDescent="0.15">
      <c r="B24" s="1">
        <f t="shared" si="0"/>
        <v>0</v>
      </c>
      <c r="C24" s="4">
        <v>22</v>
      </c>
      <c r="D24" s="7" t="s">
        <v>39</v>
      </c>
      <c r="E24" s="7" t="s">
        <v>40</v>
      </c>
      <c r="F24" s="8">
        <v>4</v>
      </c>
      <c r="G24" s="7" t="s">
        <v>97</v>
      </c>
      <c r="H24" s="7" t="s">
        <v>37</v>
      </c>
      <c r="I24" s="7" t="s">
        <v>99</v>
      </c>
      <c r="J24" s="7">
        <v>12</v>
      </c>
      <c r="K24" s="7">
        <v>91.07</v>
      </c>
      <c r="L24" s="7" t="s">
        <v>37</v>
      </c>
      <c r="M24" s="7"/>
      <c r="N24" s="7"/>
      <c r="O24" s="7"/>
      <c r="P24" s="7"/>
      <c r="Q24" s="7" t="s">
        <v>36</v>
      </c>
      <c r="R24" s="9"/>
      <c r="S24" s="9"/>
      <c r="T24" s="10">
        <v>0</v>
      </c>
      <c r="U24" s="11">
        <v>74</v>
      </c>
      <c r="V24" s="12"/>
      <c r="X24" s="10">
        <v>0</v>
      </c>
      <c r="Y24" s="10">
        <v>0</v>
      </c>
    </row>
    <row r="25" spans="2:30" ht="35.1" customHeight="1" x14ac:dyDescent="0.15">
      <c r="B25" s="1">
        <f t="shared" si="0"/>
        <v>0</v>
      </c>
      <c r="C25" s="4">
        <v>23</v>
      </c>
      <c r="D25" s="7" t="s">
        <v>39</v>
      </c>
      <c r="E25" s="7" t="s">
        <v>40</v>
      </c>
      <c r="F25" s="8">
        <v>4</v>
      </c>
      <c r="G25" s="7" t="s">
        <v>47</v>
      </c>
      <c r="H25" s="7" t="s">
        <v>37</v>
      </c>
      <c r="I25" s="7" t="s">
        <v>101</v>
      </c>
      <c r="J25" s="7">
        <v>8</v>
      </c>
      <c r="K25" s="7">
        <v>91.27</v>
      </c>
      <c r="L25" s="7" t="s">
        <v>37</v>
      </c>
      <c r="M25" s="7" t="s">
        <v>114</v>
      </c>
      <c r="N25" s="7">
        <v>0</v>
      </c>
      <c r="O25" s="7">
        <v>92.3</v>
      </c>
      <c r="P25" s="7" t="s">
        <v>48</v>
      </c>
      <c r="Q25" s="7" t="s">
        <v>35</v>
      </c>
      <c r="R25" s="9">
        <v>103</v>
      </c>
      <c r="S25" s="9"/>
      <c r="T25" s="10">
        <v>41200</v>
      </c>
      <c r="U25" s="11">
        <v>75</v>
      </c>
      <c r="V25" s="12"/>
      <c r="X25" s="10">
        <v>41200</v>
      </c>
      <c r="Y25" s="10"/>
    </row>
    <row r="26" spans="2:30" ht="35.1" customHeight="1" x14ac:dyDescent="0.15">
      <c r="B26" s="1">
        <f t="shared" si="0"/>
        <v>1</v>
      </c>
      <c r="C26" s="4">
        <v>24</v>
      </c>
      <c r="D26" s="7" t="s">
        <v>39</v>
      </c>
      <c r="E26" s="7" t="s">
        <v>33</v>
      </c>
      <c r="F26" s="8">
        <v>3.7</v>
      </c>
      <c r="G26" s="7" t="s">
        <v>97</v>
      </c>
      <c r="H26" s="7" t="s">
        <v>37</v>
      </c>
      <c r="I26" s="7" t="s">
        <v>100</v>
      </c>
      <c r="J26" s="7">
        <v>8</v>
      </c>
      <c r="K26" s="7">
        <v>92.26</v>
      </c>
      <c r="L26" s="7" t="s">
        <v>37</v>
      </c>
      <c r="M26" s="7" t="s">
        <v>115</v>
      </c>
      <c r="N26" s="7">
        <v>12</v>
      </c>
      <c r="O26" s="7">
        <v>90.46</v>
      </c>
      <c r="P26" s="7" t="s">
        <v>48</v>
      </c>
      <c r="Q26" s="7" t="s">
        <v>35</v>
      </c>
      <c r="R26" s="9">
        <v>180</v>
      </c>
      <c r="S26" s="9"/>
      <c r="T26" s="10">
        <v>66600</v>
      </c>
      <c r="U26" s="11">
        <v>81</v>
      </c>
      <c r="V26" s="12"/>
      <c r="X26" s="10">
        <v>66600</v>
      </c>
      <c r="Y26" s="10"/>
    </row>
    <row r="27" spans="2:30" ht="35.1" customHeight="1" x14ac:dyDescent="0.15">
      <c r="B27" s="1">
        <f t="shared" si="0"/>
        <v>0</v>
      </c>
      <c r="C27" s="4">
        <v>25</v>
      </c>
      <c r="D27" s="7" t="s">
        <v>39</v>
      </c>
      <c r="E27" s="7" t="s">
        <v>40</v>
      </c>
      <c r="F27" s="8">
        <v>5.8</v>
      </c>
      <c r="G27" s="7" t="s">
        <v>47</v>
      </c>
      <c r="H27" s="7" t="s">
        <v>37</v>
      </c>
      <c r="I27" s="7" t="s">
        <v>102</v>
      </c>
      <c r="J27" s="7">
        <v>16</v>
      </c>
      <c r="K27" s="7">
        <v>87.94</v>
      </c>
      <c r="L27" s="7" t="s">
        <v>37</v>
      </c>
      <c r="M27" s="7" t="s">
        <v>116</v>
      </c>
      <c r="N27" s="7">
        <v>20</v>
      </c>
      <c r="O27" s="7">
        <v>87.43</v>
      </c>
      <c r="P27" s="7" t="s">
        <v>48</v>
      </c>
      <c r="Q27" s="7" t="s">
        <v>38</v>
      </c>
      <c r="R27" s="9"/>
      <c r="S27" s="9">
        <v>51</v>
      </c>
      <c r="T27" s="10">
        <v>-29580</v>
      </c>
      <c r="U27" s="11">
        <v>51</v>
      </c>
      <c r="V27" s="12"/>
      <c r="X27" s="10"/>
      <c r="Y27" s="10">
        <v>-29580</v>
      </c>
    </row>
    <row r="28" spans="2:30" ht="35.1" customHeight="1" x14ac:dyDescent="0.15">
      <c r="B28" s="1">
        <f t="shared" si="0"/>
        <v>0</v>
      </c>
      <c r="C28" s="4">
        <v>26</v>
      </c>
      <c r="D28" s="7" t="s">
        <v>39</v>
      </c>
      <c r="E28" s="7" t="s">
        <v>40</v>
      </c>
      <c r="F28" s="8">
        <v>5.4</v>
      </c>
      <c r="G28" s="7" t="s">
        <v>47</v>
      </c>
      <c r="H28" s="7" t="s">
        <v>37</v>
      </c>
      <c r="I28" s="7" t="s">
        <v>103</v>
      </c>
      <c r="J28" s="7">
        <v>16</v>
      </c>
      <c r="K28" s="23">
        <v>85.44</v>
      </c>
      <c r="L28" s="7" t="s">
        <v>37</v>
      </c>
      <c r="M28" s="7" t="s">
        <v>103</v>
      </c>
      <c r="N28" s="7">
        <v>12</v>
      </c>
      <c r="O28" s="7">
        <v>84.89</v>
      </c>
      <c r="P28" s="7" t="s">
        <v>48</v>
      </c>
      <c r="Q28" s="7" t="s">
        <v>38</v>
      </c>
      <c r="R28" s="9"/>
      <c r="S28" s="9">
        <v>55</v>
      </c>
      <c r="T28" s="10">
        <v>-29700</v>
      </c>
      <c r="U28" s="11">
        <v>55</v>
      </c>
      <c r="V28" s="12"/>
      <c r="X28" s="10"/>
      <c r="Y28" s="10">
        <v>-29700</v>
      </c>
    </row>
    <row r="29" spans="2:30" ht="35.1" customHeight="1" x14ac:dyDescent="0.15">
      <c r="B29" s="1">
        <f t="shared" si="0"/>
        <v>0</v>
      </c>
      <c r="C29" s="4">
        <v>27</v>
      </c>
      <c r="D29" s="7" t="s">
        <v>39</v>
      </c>
      <c r="E29" s="7" t="s">
        <v>40</v>
      </c>
      <c r="F29" s="8">
        <v>4.3</v>
      </c>
      <c r="G29" s="7" t="s">
        <v>47</v>
      </c>
      <c r="H29" s="7" t="s">
        <v>37</v>
      </c>
      <c r="I29" s="7" t="s">
        <v>104</v>
      </c>
      <c r="J29" s="7">
        <v>12</v>
      </c>
      <c r="K29" s="23">
        <v>81.45</v>
      </c>
      <c r="L29" s="7" t="s">
        <v>37</v>
      </c>
      <c r="M29" s="7" t="s">
        <v>117</v>
      </c>
      <c r="N29" s="7">
        <v>8</v>
      </c>
      <c r="O29" s="7">
        <v>82.04</v>
      </c>
      <c r="P29" s="7" t="s">
        <v>48</v>
      </c>
      <c r="Q29" s="7" t="s">
        <v>35</v>
      </c>
      <c r="R29" s="9">
        <v>59</v>
      </c>
      <c r="S29" s="9"/>
      <c r="T29" s="10">
        <v>25370</v>
      </c>
      <c r="U29" s="11">
        <v>69</v>
      </c>
      <c r="V29" s="12"/>
      <c r="X29" s="10">
        <v>25370</v>
      </c>
      <c r="Y29" s="10"/>
    </row>
    <row r="30" spans="2:30" ht="35.1" customHeight="1" x14ac:dyDescent="0.15">
      <c r="B30" s="1">
        <f t="shared" si="0"/>
        <v>1</v>
      </c>
      <c r="C30" s="4">
        <v>28</v>
      </c>
      <c r="D30" s="7" t="s">
        <v>39</v>
      </c>
      <c r="E30" s="7" t="s">
        <v>33</v>
      </c>
      <c r="F30" s="8">
        <v>15</v>
      </c>
      <c r="G30" s="7" t="s">
        <v>47</v>
      </c>
      <c r="H30" s="7" t="s">
        <v>37</v>
      </c>
      <c r="I30" s="7" t="s">
        <v>105</v>
      </c>
      <c r="J30" s="7">
        <v>0</v>
      </c>
      <c r="K30" s="23">
        <v>83.36</v>
      </c>
      <c r="L30" s="7" t="s">
        <v>37</v>
      </c>
      <c r="M30" s="7" t="s">
        <v>118</v>
      </c>
      <c r="N30" s="7">
        <v>0</v>
      </c>
      <c r="O30" s="7">
        <v>81.83</v>
      </c>
      <c r="P30" s="7" t="s">
        <v>48</v>
      </c>
      <c r="Q30" s="7" t="s">
        <v>35</v>
      </c>
      <c r="R30" s="9">
        <v>153</v>
      </c>
      <c r="S30" s="9"/>
      <c r="T30" s="10">
        <v>229500</v>
      </c>
      <c r="U30" s="11">
        <v>20</v>
      </c>
      <c r="V30" s="12"/>
      <c r="X30" s="10">
        <v>229500</v>
      </c>
      <c r="Y30" s="10"/>
    </row>
    <row r="31" spans="2:30" ht="35.1" customHeight="1" x14ac:dyDescent="0.15">
      <c r="B31" s="1">
        <f t="shared" si="0"/>
        <v>0</v>
      </c>
      <c r="C31" s="4">
        <v>29</v>
      </c>
      <c r="D31" s="7" t="s">
        <v>39</v>
      </c>
      <c r="E31" s="7" t="s">
        <v>40</v>
      </c>
      <c r="F31" s="8">
        <v>4.5999999999999996</v>
      </c>
      <c r="G31" s="7" t="s">
        <v>47</v>
      </c>
      <c r="H31" s="7" t="s">
        <v>37</v>
      </c>
      <c r="I31" s="7" t="s">
        <v>106</v>
      </c>
      <c r="J31" s="7">
        <v>16</v>
      </c>
      <c r="K31" s="23">
        <v>77.19</v>
      </c>
      <c r="L31" s="7" t="s">
        <v>37</v>
      </c>
      <c r="M31" s="7"/>
      <c r="N31" s="7"/>
      <c r="O31" s="7"/>
      <c r="P31" s="7"/>
      <c r="Q31" s="7" t="s">
        <v>36</v>
      </c>
      <c r="R31" s="9"/>
      <c r="S31" s="9"/>
      <c r="T31" s="10">
        <v>0</v>
      </c>
      <c r="U31" s="11">
        <v>64</v>
      </c>
      <c r="V31" s="12"/>
      <c r="X31" s="10">
        <v>0</v>
      </c>
      <c r="Y31" s="10">
        <v>0</v>
      </c>
    </row>
    <row r="32" spans="2:30" ht="35.1" customHeight="1" x14ac:dyDescent="0.15">
      <c r="B32" s="1">
        <f t="shared" si="0"/>
        <v>0</v>
      </c>
      <c r="C32" s="4">
        <v>30</v>
      </c>
      <c r="D32" s="7" t="s">
        <v>39</v>
      </c>
      <c r="E32" s="7" t="s">
        <v>40</v>
      </c>
      <c r="F32" s="8">
        <v>5.7</v>
      </c>
      <c r="G32" s="7" t="s">
        <v>47</v>
      </c>
      <c r="H32" s="7" t="s">
        <v>37</v>
      </c>
      <c r="I32" s="7" t="s">
        <v>107</v>
      </c>
      <c r="J32" s="7">
        <v>1</v>
      </c>
      <c r="K32" s="23">
        <v>77.22</v>
      </c>
      <c r="L32" s="7" t="s">
        <v>37</v>
      </c>
      <c r="M32" s="7"/>
      <c r="N32" s="7"/>
      <c r="O32" s="7"/>
      <c r="P32" s="7"/>
      <c r="Q32" s="7" t="s">
        <v>36</v>
      </c>
      <c r="R32" s="9"/>
      <c r="S32" s="9"/>
      <c r="T32" s="10">
        <v>0</v>
      </c>
      <c r="U32" s="11">
        <v>52</v>
      </c>
      <c r="V32" s="12"/>
      <c r="X32" s="10">
        <v>0</v>
      </c>
      <c r="Y32" s="10">
        <v>0</v>
      </c>
    </row>
    <row r="33" spans="2:25" ht="35.1" customHeight="1" x14ac:dyDescent="0.15">
      <c r="B33" s="1">
        <f t="shared" si="0"/>
        <v>0</v>
      </c>
      <c r="C33" s="4">
        <v>31</v>
      </c>
      <c r="D33" s="7" t="s">
        <v>39</v>
      </c>
      <c r="E33" s="7" t="s">
        <v>40</v>
      </c>
      <c r="F33" s="8">
        <v>3.4</v>
      </c>
      <c r="G33" s="7" t="s">
        <v>47</v>
      </c>
      <c r="H33" s="7" t="s">
        <v>37</v>
      </c>
      <c r="I33" s="7" t="s">
        <v>108</v>
      </c>
      <c r="J33" s="7">
        <v>8</v>
      </c>
      <c r="K33" s="23">
        <v>77.59</v>
      </c>
      <c r="L33" s="7" t="s">
        <v>37</v>
      </c>
      <c r="M33" s="7" t="s">
        <v>119</v>
      </c>
      <c r="N33" s="7">
        <v>16</v>
      </c>
      <c r="O33" s="7">
        <v>77.430000000000007</v>
      </c>
      <c r="P33" s="7" t="s">
        <v>76</v>
      </c>
      <c r="Q33" s="7" t="s">
        <v>38</v>
      </c>
      <c r="R33" s="9"/>
      <c r="S33" s="9">
        <v>16</v>
      </c>
      <c r="T33" s="10">
        <v>-5440</v>
      </c>
      <c r="U33" s="11">
        <v>88</v>
      </c>
      <c r="V33" s="12"/>
      <c r="X33" s="10"/>
      <c r="Y33" s="10">
        <v>-5440</v>
      </c>
    </row>
    <row r="34" spans="2:25" ht="35.1" customHeight="1" x14ac:dyDescent="0.15">
      <c r="B34" s="1">
        <f t="shared" si="0"/>
        <v>0</v>
      </c>
      <c r="C34" s="4">
        <v>32</v>
      </c>
      <c r="D34" s="7" t="s">
        <v>39</v>
      </c>
      <c r="E34" s="7" t="s">
        <v>40</v>
      </c>
      <c r="F34" s="8">
        <v>13.6</v>
      </c>
      <c r="G34" s="7" t="s">
        <v>47</v>
      </c>
      <c r="H34" s="7" t="s">
        <v>37</v>
      </c>
      <c r="I34" s="7" t="s">
        <v>109</v>
      </c>
      <c r="J34" s="7">
        <v>16</v>
      </c>
      <c r="K34" s="23">
        <v>76.959999999999994</v>
      </c>
      <c r="L34" s="7" t="s">
        <v>37</v>
      </c>
      <c r="M34" s="7" t="s">
        <v>120</v>
      </c>
      <c r="N34" s="7">
        <v>12</v>
      </c>
      <c r="O34" s="7">
        <v>76.739999999999995</v>
      </c>
      <c r="P34" s="7" t="s">
        <v>76</v>
      </c>
      <c r="Q34" s="7" t="s">
        <v>38</v>
      </c>
      <c r="R34" s="9"/>
      <c r="S34" s="9">
        <v>22</v>
      </c>
      <c r="T34" s="10">
        <v>-29920</v>
      </c>
      <c r="U34" s="11">
        <v>22</v>
      </c>
      <c r="V34" s="12"/>
      <c r="X34" s="10"/>
      <c r="Y34" s="10">
        <v>-29920</v>
      </c>
    </row>
    <row r="35" spans="2:25" ht="35.1" customHeight="1" x14ac:dyDescent="0.15">
      <c r="B35" s="1">
        <f t="shared" si="0"/>
        <v>0</v>
      </c>
      <c r="C35" s="4">
        <v>33</v>
      </c>
      <c r="D35" s="7" t="s">
        <v>39</v>
      </c>
      <c r="E35" s="7" t="s">
        <v>40</v>
      </c>
      <c r="F35" s="8">
        <v>30</v>
      </c>
      <c r="G35" s="7" t="s">
        <v>47</v>
      </c>
      <c r="H35" s="7" t="s">
        <v>37</v>
      </c>
      <c r="I35" s="7" t="s">
        <v>110</v>
      </c>
      <c r="J35" s="7">
        <v>4</v>
      </c>
      <c r="K35" s="23">
        <v>77.23</v>
      </c>
      <c r="L35" s="7" t="s">
        <v>37</v>
      </c>
      <c r="M35" s="7" t="s">
        <v>110</v>
      </c>
      <c r="N35" s="7">
        <v>12</v>
      </c>
      <c r="O35" s="7">
        <v>77.13</v>
      </c>
      <c r="P35" s="7" t="s">
        <v>76</v>
      </c>
      <c r="Q35" s="7" t="s">
        <v>38</v>
      </c>
      <c r="R35" s="9"/>
      <c r="S35" s="9">
        <v>10</v>
      </c>
      <c r="T35" s="10">
        <v>-30000</v>
      </c>
      <c r="U35" s="11">
        <v>10</v>
      </c>
      <c r="V35" s="12"/>
      <c r="X35" s="10"/>
      <c r="Y35" s="10">
        <v>-30000</v>
      </c>
    </row>
    <row r="36" spans="2:25" ht="35.1" customHeight="1" x14ac:dyDescent="0.15">
      <c r="B36" s="1">
        <f t="shared" si="0"/>
        <v>0</v>
      </c>
      <c r="C36" s="4">
        <v>34</v>
      </c>
      <c r="D36" s="7" t="s">
        <v>39</v>
      </c>
      <c r="E36" s="7" t="s">
        <v>40</v>
      </c>
      <c r="F36" s="8">
        <v>6.4</v>
      </c>
      <c r="G36" s="7" t="s">
        <v>47</v>
      </c>
      <c r="H36" s="7" t="s">
        <v>37</v>
      </c>
      <c r="I36" s="7" t="s">
        <v>111</v>
      </c>
      <c r="J36" s="7">
        <v>4</v>
      </c>
      <c r="K36" s="23">
        <v>78</v>
      </c>
      <c r="L36" s="7" t="s">
        <v>37</v>
      </c>
      <c r="M36" s="7" t="s">
        <v>43</v>
      </c>
      <c r="N36" s="7">
        <v>8</v>
      </c>
      <c r="O36" s="7">
        <v>81.150000000000006</v>
      </c>
      <c r="P36" s="7" t="s">
        <v>48</v>
      </c>
      <c r="Q36" s="7" t="s">
        <v>35</v>
      </c>
      <c r="R36" s="9">
        <v>315</v>
      </c>
      <c r="S36" s="9"/>
      <c r="T36" s="10">
        <v>201600</v>
      </c>
      <c r="U36" s="11">
        <v>45</v>
      </c>
      <c r="V36" s="12"/>
      <c r="X36" s="10">
        <v>201600</v>
      </c>
      <c r="Y36" s="10"/>
    </row>
    <row r="37" spans="2:25" ht="35.1" customHeight="1" x14ac:dyDescent="0.15">
      <c r="B37" s="1">
        <f t="shared" si="0"/>
        <v>0</v>
      </c>
      <c r="C37" s="4">
        <v>35</v>
      </c>
      <c r="D37" s="7" t="s">
        <v>39</v>
      </c>
      <c r="E37" s="7" t="s">
        <v>40</v>
      </c>
      <c r="F37" s="8">
        <v>13</v>
      </c>
      <c r="G37" s="7" t="s">
        <v>47</v>
      </c>
      <c r="H37" s="7" t="s">
        <v>37</v>
      </c>
      <c r="I37" s="7" t="s">
        <v>112</v>
      </c>
      <c r="J37" s="7">
        <v>0</v>
      </c>
      <c r="K37" s="23">
        <v>80.11</v>
      </c>
      <c r="L37" s="7" t="s">
        <v>37</v>
      </c>
      <c r="M37" s="7" t="s">
        <v>121</v>
      </c>
      <c r="N37" s="7">
        <v>12</v>
      </c>
      <c r="O37" s="7">
        <v>79.88</v>
      </c>
      <c r="P37" s="7" t="s">
        <v>76</v>
      </c>
      <c r="Q37" s="7" t="s">
        <v>38</v>
      </c>
      <c r="R37" s="9"/>
      <c r="S37" s="9">
        <v>23</v>
      </c>
      <c r="T37" s="10">
        <v>-29900</v>
      </c>
      <c r="U37" s="11">
        <v>23</v>
      </c>
      <c r="V37" s="12"/>
      <c r="X37" s="10"/>
      <c r="Y37" s="10">
        <v>-29900</v>
      </c>
    </row>
    <row r="38" spans="2:25" ht="35.1" customHeight="1" x14ac:dyDescent="0.15">
      <c r="B38" s="1">
        <f t="shared" si="0"/>
        <v>0</v>
      </c>
      <c r="C38" s="4">
        <v>36</v>
      </c>
      <c r="D38" s="7" t="s">
        <v>39</v>
      </c>
      <c r="E38" s="7" t="s">
        <v>40</v>
      </c>
      <c r="F38" s="8">
        <v>8.8000000000000007</v>
      </c>
      <c r="G38" s="7" t="s">
        <v>47</v>
      </c>
      <c r="H38" s="7" t="s">
        <v>37</v>
      </c>
      <c r="I38" s="7" t="s">
        <v>122</v>
      </c>
      <c r="J38" s="7">
        <v>16</v>
      </c>
      <c r="K38" s="23">
        <v>80.319999999999993</v>
      </c>
      <c r="L38" s="7" t="s">
        <v>37</v>
      </c>
      <c r="M38" s="7" t="s">
        <v>131</v>
      </c>
      <c r="N38" s="7">
        <v>16</v>
      </c>
      <c r="O38" s="23">
        <v>79.98</v>
      </c>
      <c r="P38" s="7" t="s">
        <v>76</v>
      </c>
      <c r="Q38" s="7" t="s">
        <v>38</v>
      </c>
      <c r="R38" s="9"/>
      <c r="S38" s="9">
        <v>34</v>
      </c>
      <c r="T38" s="10">
        <v>-29900</v>
      </c>
      <c r="U38" s="11">
        <v>34</v>
      </c>
      <c r="V38" s="12"/>
      <c r="X38" s="10"/>
      <c r="Y38" s="10">
        <v>-29900</v>
      </c>
    </row>
    <row r="39" spans="2:25" ht="35.1" customHeight="1" x14ac:dyDescent="0.15">
      <c r="B39" s="1">
        <f t="shared" si="0"/>
        <v>0</v>
      </c>
      <c r="C39" s="4">
        <v>37</v>
      </c>
      <c r="D39" s="7" t="s">
        <v>39</v>
      </c>
      <c r="E39" s="7" t="s">
        <v>40</v>
      </c>
      <c r="F39" s="8">
        <v>25</v>
      </c>
      <c r="G39" s="7" t="s">
        <v>47</v>
      </c>
      <c r="H39" s="7" t="s">
        <v>37</v>
      </c>
      <c r="I39" s="7" t="s">
        <v>123</v>
      </c>
      <c r="J39" s="7">
        <v>20</v>
      </c>
      <c r="K39" s="7">
        <v>79.63</v>
      </c>
      <c r="L39" s="7" t="s">
        <v>37</v>
      </c>
      <c r="M39" s="7" t="s">
        <v>132</v>
      </c>
      <c r="N39" s="7">
        <v>8</v>
      </c>
      <c r="O39" s="7">
        <v>79.510000000000005</v>
      </c>
      <c r="P39" s="7" t="s">
        <v>76</v>
      </c>
      <c r="Q39" s="7" t="s">
        <v>38</v>
      </c>
      <c r="R39" s="9"/>
      <c r="S39" s="9">
        <v>12</v>
      </c>
      <c r="T39" s="10">
        <v>-30000</v>
      </c>
      <c r="U39" s="11">
        <v>12</v>
      </c>
      <c r="V39" s="12"/>
      <c r="X39" s="10"/>
      <c r="Y39" s="10">
        <v>-30000</v>
      </c>
    </row>
    <row r="40" spans="2:25" ht="35.1" customHeight="1" x14ac:dyDescent="0.15">
      <c r="B40" s="1">
        <f t="shared" si="0"/>
        <v>0</v>
      </c>
      <c r="C40" s="4">
        <v>38</v>
      </c>
      <c r="D40" s="7" t="s">
        <v>39</v>
      </c>
      <c r="E40" s="7" t="s">
        <v>40</v>
      </c>
      <c r="F40" s="8">
        <v>15.7</v>
      </c>
      <c r="G40" s="7" t="s">
        <v>47</v>
      </c>
      <c r="H40" s="7" t="s">
        <v>37</v>
      </c>
      <c r="I40" s="7" t="s">
        <v>124</v>
      </c>
      <c r="J40" s="7">
        <v>4</v>
      </c>
      <c r="K40" s="7">
        <v>78.459999999999994</v>
      </c>
      <c r="L40" s="7" t="s">
        <v>37</v>
      </c>
      <c r="M40" s="7" t="s">
        <v>124</v>
      </c>
      <c r="N40" s="7">
        <v>8</v>
      </c>
      <c r="O40" s="7">
        <v>78.27</v>
      </c>
      <c r="P40" s="7" t="s">
        <v>76</v>
      </c>
      <c r="Q40" s="7" t="s">
        <v>38</v>
      </c>
      <c r="R40" s="9"/>
      <c r="S40" s="9">
        <v>19</v>
      </c>
      <c r="T40" s="10">
        <v>-29830</v>
      </c>
      <c r="U40" s="11">
        <v>19</v>
      </c>
      <c r="V40" s="12"/>
      <c r="X40" s="10"/>
      <c r="Y40" s="10">
        <v>-29830</v>
      </c>
    </row>
    <row r="41" spans="2:25" ht="35.1" customHeight="1" x14ac:dyDescent="0.15">
      <c r="B41" s="1">
        <f t="shared" si="0"/>
        <v>0</v>
      </c>
      <c r="C41" s="4">
        <v>39</v>
      </c>
      <c r="D41" s="7" t="s">
        <v>39</v>
      </c>
      <c r="E41" s="7" t="s">
        <v>40</v>
      </c>
      <c r="F41" s="8">
        <v>4.5</v>
      </c>
      <c r="G41" s="7" t="s">
        <v>47</v>
      </c>
      <c r="H41" s="7" t="s">
        <v>37</v>
      </c>
      <c r="I41" s="7" t="s">
        <v>125</v>
      </c>
      <c r="J41" s="7">
        <v>4</v>
      </c>
      <c r="K41" s="7">
        <v>79.22</v>
      </c>
      <c r="L41" s="7" t="s">
        <v>37</v>
      </c>
      <c r="M41" s="7"/>
      <c r="N41" s="7"/>
      <c r="O41" s="7"/>
      <c r="P41" s="7" t="s">
        <v>36</v>
      </c>
      <c r="Q41" s="7" t="s">
        <v>36</v>
      </c>
      <c r="R41" s="9"/>
      <c r="S41" s="9"/>
      <c r="T41" s="10">
        <v>0</v>
      </c>
      <c r="U41" s="11">
        <v>66</v>
      </c>
      <c r="V41" s="12"/>
      <c r="X41" s="10">
        <v>0</v>
      </c>
      <c r="Y41" s="10">
        <v>0</v>
      </c>
    </row>
    <row r="42" spans="2:25" ht="35.1" customHeight="1" x14ac:dyDescent="0.15">
      <c r="B42" s="1">
        <f t="shared" si="0"/>
        <v>0</v>
      </c>
      <c r="C42" s="4">
        <v>40</v>
      </c>
      <c r="D42" s="7" t="s">
        <v>39</v>
      </c>
      <c r="E42" s="7" t="s">
        <v>40</v>
      </c>
      <c r="F42" s="8">
        <v>7.5</v>
      </c>
      <c r="G42" s="7" t="s">
        <v>47</v>
      </c>
      <c r="H42" s="7" t="s">
        <v>37</v>
      </c>
      <c r="I42" s="7" t="s">
        <v>126</v>
      </c>
      <c r="J42" s="7">
        <v>16</v>
      </c>
      <c r="K42" s="7">
        <v>78.11</v>
      </c>
      <c r="L42" s="7" t="s">
        <v>37</v>
      </c>
      <c r="M42" s="7" t="s">
        <v>133</v>
      </c>
      <c r="N42" s="7">
        <v>16</v>
      </c>
      <c r="O42" s="7">
        <v>78.41</v>
      </c>
      <c r="P42" s="7" t="s">
        <v>48</v>
      </c>
      <c r="Q42" s="7" t="s">
        <v>35</v>
      </c>
      <c r="R42" s="9">
        <v>30</v>
      </c>
      <c r="S42" s="9"/>
      <c r="T42" s="10">
        <v>22500</v>
      </c>
      <c r="U42" s="11">
        <v>40</v>
      </c>
      <c r="V42" s="12"/>
      <c r="X42" s="10">
        <v>22500</v>
      </c>
      <c r="Y42" s="10"/>
    </row>
    <row r="43" spans="2:25" ht="35.1" customHeight="1" x14ac:dyDescent="0.15">
      <c r="B43" s="1">
        <f t="shared" si="0"/>
        <v>1</v>
      </c>
      <c r="C43" s="4">
        <v>41</v>
      </c>
      <c r="D43" s="7" t="s">
        <v>39</v>
      </c>
      <c r="E43" s="7" t="s">
        <v>33</v>
      </c>
      <c r="F43" s="8">
        <v>6.6</v>
      </c>
      <c r="G43" s="7" t="s">
        <v>47</v>
      </c>
      <c r="H43" s="7" t="s">
        <v>37</v>
      </c>
      <c r="I43" s="7" t="s">
        <v>127</v>
      </c>
      <c r="J43" s="7">
        <v>12</v>
      </c>
      <c r="K43" s="7">
        <v>94.53</v>
      </c>
      <c r="L43" s="7" t="s">
        <v>37</v>
      </c>
      <c r="M43" s="7" t="s">
        <v>127</v>
      </c>
      <c r="N43" s="7">
        <v>4</v>
      </c>
      <c r="O43" s="7">
        <v>94.98</v>
      </c>
      <c r="P43" s="7" t="s">
        <v>76</v>
      </c>
      <c r="Q43" s="7" t="s">
        <v>38</v>
      </c>
      <c r="R43" s="9"/>
      <c r="S43" s="9">
        <v>45</v>
      </c>
      <c r="T43" s="10">
        <v>-29700</v>
      </c>
      <c r="U43" s="11">
        <v>45</v>
      </c>
      <c r="V43" s="12"/>
      <c r="X43" s="10"/>
      <c r="Y43" s="10">
        <v>-29700</v>
      </c>
    </row>
    <row r="44" spans="2:25" ht="35.1" customHeight="1" x14ac:dyDescent="0.15">
      <c r="B44" s="1">
        <f t="shared" si="0"/>
        <v>1</v>
      </c>
      <c r="C44" s="4">
        <v>42</v>
      </c>
      <c r="D44" s="7" t="s">
        <v>39</v>
      </c>
      <c r="E44" s="7" t="s">
        <v>33</v>
      </c>
      <c r="F44" s="8">
        <v>2.4</v>
      </c>
      <c r="G44" s="7" t="s">
        <v>47</v>
      </c>
      <c r="H44" s="7" t="s">
        <v>37</v>
      </c>
      <c r="I44" s="7" t="s">
        <v>128</v>
      </c>
      <c r="J44" s="7">
        <v>16</v>
      </c>
      <c r="K44" s="7">
        <v>93.52</v>
      </c>
      <c r="L44" s="7" t="s">
        <v>37</v>
      </c>
      <c r="M44" s="7"/>
      <c r="N44" s="7"/>
      <c r="O44" s="7"/>
      <c r="P44" s="7" t="s">
        <v>36</v>
      </c>
      <c r="Q44" s="7" t="s">
        <v>36</v>
      </c>
      <c r="R44" s="9"/>
      <c r="S44" s="9"/>
      <c r="T44" s="10">
        <v>0</v>
      </c>
      <c r="U44" s="11">
        <v>125</v>
      </c>
      <c r="V44" s="12"/>
      <c r="X44" s="10">
        <v>0</v>
      </c>
      <c r="Y44" s="10">
        <v>0</v>
      </c>
    </row>
    <row r="45" spans="2:25" ht="35.1" customHeight="1" x14ac:dyDescent="0.15">
      <c r="B45" s="1">
        <f t="shared" si="0"/>
        <v>1</v>
      </c>
      <c r="C45" s="4">
        <v>43</v>
      </c>
      <c r="D45" s="7" t="s">
        <v>39</v>
      </c>
      <c r="E45" s="7" t="s">
        <v>33</v>
      </c>
      <c r="F45" s="8">
        <v>4.3</v>
      </c>
      <c r="G45" s="7" t="s">
        <v>47</v>
      </c>
      <c r="H45" s="7" t="s">
        <v>37</v>
      </c>
      <c r="I45" s="7" t="s">
        <v>129</v>
      </c>
      <c r="J45" s="7">
        <v>8</v>
      </c>
      <c r="K45" s="7">
        <v>93.27</v>
      </c>
      <c r="L45" s="7" t="s">
        <v>37</v>
      </c>
      <c r="M45" s="7" t="s">
        <v>134</v>
      </c>
      <c r="N45" s="7">
        <v>4</v>
      </c>
      <c r="O45" s="7">
        <v>93.67</v>
      </c>
      <c r="P45" s="7" t="s">
        <v>76</v>
      </c>
      <c r="Q45" s="7" t="s">
        <v>38</v>
      </c>
      <c r="R45" s="9"/>
      <c r="S45" s="9">
        <v>40</v>
      </c>
      <c r="T45" s="10">
        <v>-17200</v>
      </c>
      <c r="U45" s="11">
        <v>69</v>
      </c>
      <c r="V45" s="12"/>
      <c r="X45" s="10"/>
      <c r="Y45" s="10">
        <v>-17200</v>
      </c>
    </row>
    <row r="46" spans="2:25" ht="35.1" customHeight="1" x14ac:dyDescent="0.15">
      <c r="B46" s="1">
        <f t="shared" si="0"/>
        <v>1</v>
      </c>
      <c r="C46" s="4">
        <v>44</v>
      </c>
      <c r="D46" s="7" t="s">
        <v>39</v>
      </c>
      <c r="E46" s="7" t="s">
        <v>33</v>
      </c>
      <c r="F46" s="8">
        <v>2.9</v>
      </c>
      <c r="G46" s="7" t="s">
        <v>47</v>
      </c>
      <c r="H46" s="7" t="s">
        <v>37</v>
      </c>
      <c r="I46" s="7" t="s">
        <v>51</v>
      </c>
      <c r="J46" s="7">
        <v>12</v>
      </c>
      <c r="K46" s="7">
        <v>104.19</v>
      </c>
      <c r="L46" s="7" t="s">
        <v>37</v>
      </c>
      <c r="M46" s="7" t="s">
        <v>135</v>
      </c>
      <c r="N46" s="7">
        <v>0</v>
      </c>
      <c r="O46" s="7">
        <v>104.75</v>
      </c>
      <c r="P46" s="7" t="s">
        <v>48</v>
      </c>
      <c r="Q46" s="7" t="s">
        <v>38</v>
      </c>
      <c r="R46" s="9"/>
      <c r="S46" s="9">
        <v>56</v>
      </c>
      <c r="T46" s="10">
        <v>-16240</v>
      </c>
      <c r="U46" s="11">
        <v>113</v>
      </c>
      <c r="V46" s="12"/>
      <c r="X46" s="10"/>
      <c r="Y46" s="10">
        <v>-16240</v>
      </c>
    </row>
    <row r="47" spans="2:25" ht="35.1" customHeight="1" x14ac:dyDescent="0.15">
      <c r="B47" s="1">
        <f t="shared" si="0"/>
        <v>1</v>
      </c>
      <c r="C47" s="4">
        <v>45</v>
      </c>
      <c r="D47" s="7" t="s">
        <v>39</v>
      </c>
      <c r="E47" s="7" t="s">
        <v>33</v>
      </c>
      <c r="F47" s="8">
        <v>6.5</v>
      </c>
      <c r="G47" s="7" t="s">
        <v>97</v>
      </c>
      <c r="H47" s="7" t="s">
        <v>37</v>
      </c>
      <c r="I47" s="7" t="s">
        <v>130</v>
      </c>
      <c r="J47" s="7">
        <v>0</v>
      </c>
      <c r="K47" s="7">
        <v>103.86</v>
      </c>
      <c r="L47" s="7" t="s">
        <v>37</v>
      </c>
      <c r="M47" s="7" t="s">
        <v>136</v>
      </c>
      <c r="N47" s="7">
        <v>16</v>
      </c>
      <c r="O47" s="7">
        <v>101.77</v>
      </c>
      <c r="P47" s="7" t="s">
        <v>48</v>
      </c>
      <c r="Q47" s="7" t="s">
        <v>35</v>
      </c>
      <c r="R47" s="9">
        <v>209</v>
      </c>
      <c r="S47" s="9"/>
      <c r="T47" s="10">
        <v>135850</v>
      </c>
      <c r="U47" s="11">
        <v>46</v>
      </c>
      <c r="V47" s="12"/>
      <c r="X47" s="10">
        <v>135850</v>
      </c>
      <c r="Y47" s="10"/>
    </row>
    <row r="48" spans="2:25" s="30" customFormat="1" ht="35.1" customHeight="1" x14ac:dyDescent="0.15">
      <c r="B48" s="1">
        <f t="shared" si="0"/>
        <v>1</v>
      </c>
      <c r="C48" s="24">
        <v>46</v>
      </c>
      <c r="D48" s="25" t="s">
        <v>39</v>
      </c>
      <c r="E48" s="25" t="s">
        <v>33</v>
      </c>
      <c r="F48" s="26">
        <v>5</v>
      </c>
      <c r="G48" s="25" t="s">
        <v>47</v>
      </c>
      <c r="H48" s="25" t="s">
        <v>37</v>
      </c>
      <c r="I48" s="25" t="s">
        <v>52</v>
      </c>
      <c r="J48" s="25">
        <v>20</v>
      </c>
      <c r="K48" s="25">
        <v>117.56</v>
      </c>
      <c r="L48" s="25" t="s">
        <v>37</v>
      </c>
      <c r="M48" s="25" t="s">
        <v>137</v>
      </c>
      <c r="N48" s="25">
        <v>16</v>
      </c>
      <c r="O48" s="25">
        <v>117.51</v>
      </c>
      <c r="P48" s="25" t="s">
        <v>48</v>
      </c>
      <c r="Q48" s="25" t="s">
        <v>38</v>
      </c>
      <c r="R48" s="9"/>
      <c r="S48" s="9">
        <v>5</v>
      </c>
      <c r="T48" s="27">
        <v>-2500</v>
      </c>
      <c r="U48" s="28">
        <v>59</v>
      </c>
      <c r="V48" s="29"/>
      <c r="X48" s="27"/>
      <c r="Y48" s="27">
        <v>-2500</v>
      </c>
    </row>
    <row r="49" spans="2:25" ht="35.1" customHeight="1" x14ac:dyDescent="0.15">
      <c r="B49" s="1">
        <f t="shared" si="0"/>
        <v>0</v>
      </c>
      <c r="C49" s="4">
        <v>47</v>
      </c>
      <c r="D49" s="7" t="s">
        <v>138</v>
      </c>
      <c r="E49" s="7" t="s">
        <v>139</v>
      </c>
      <c r="F49" s="8">
        <v>2.7</v>
      </c>
      <c r="G49" s="7" t="s">
        <v>47</v>
      </c>
      <c r="H49" s="7" t="s">
        <v>37</v>
      </c>
      <c r="I49" s="7" t="s">
        <v>141</v>
      </c>
      <c r="J49" s="7">
        <v>0</v>
      </c>
      <c r="K49" s="7">
        <v>1.2205999999999999</v>
      </c>
      <c r="L49" s="7" t="s">
        <v>37</v>
      </c>
      <c r="M49" s="7" t="s">
        <v>156</v>
      </c>
      <c r="N49" s="7">
        <v>12</v>
      </c>
      <c r="O49" s="7">
        <v>1.2353000000000001</v>
      </c>
      <c r="P49" s="7" t="s">
        <v>48</v>
      </c>
      <c r="Q49" s="7" t="s">
        <v>169</v>
      </c>
      <c r="R49" s="9">
        <v>147</v>
      </c>
      <c r="S49" s="9"/>
      <c r="T49" s="10">
        <v>47628</v>
      </c>
      <c r="U49" s="11">
        <v>91</v>
      </c>
      <c r="V49" s="12"/>
      <c r="X49" s="10">
        <v>47628</v>
      </c>
      <c r="Y49" s="10"/>
    </row>
    <row r="50" spans="2:25" ht="35.1" customHeight="1" x14ac:dyDescent="0.15">
      <c r="B50" s="1">
        <f t="shared" si="0"/>
        <v>1</v>
      </c>
      <c r="C50" s="4">
        <v>48</v>
      </c>
      <c r="D50" s="7" t="s">
        <v>138</v>
      </c>
      <c r="E50" s="7" t="s">
        <v>140</v>
      </c>
      <c r="F50" s="8">
        <v>2.8</v>
      </c>
      <c r="G50" s="7" t="s">
        <v>47</v>
      </c>
      <c r="H50" s="7" t="s">
        <v>37</v>
      </c>
      <c r="I50" s="7" t="s">
        <v>142</v>
      </c>
      <c r="J50" s="7">
        <v>20</v>
      </c>
      <c r="K50" s="7">
        <v>1.3749</v>
      </c>
      <c r="L50" s="7" t="s">
        <v>37</v>
      </c>
      <c r="M50" s="7" t="s">
        <v>157</v>
      </c>
      <c r="N50" s="7">
        <v>0</v>
      </c>
      <c r="O50" s="7">
        <v>1.3564000000000001</v>
      </c>
      <c r="P50" s="7" t="s">
        <v>48</v>
      </c>
      <c r="Q50" s="7" t="s">
        <v>169</v>
      </c>
      <c r="R50" s="9">
        <v>185</v>
      </c>
      <c r="S50" s="9"/>
      <c r="T50" s="10">
        <v>62160</v>
      </c>
      <c r="U50" s="11">
        <v>87</v>
      </c>
      <c r="V50" s="12"/>
      <c r="X50" s="10">
        <v>62160</v>
      </c>
      <c r="Y50" s="10"/>
    </row>
    <row r="51" spans="2:25" ht="35.1" customHeight="1" x14ac:dyDescent="0.15">
      <c r="B51" s="1">
        <f t="shared" si="0"/>
        <v>1</v>
      </c>
      <c r="C51" s="4">
        <v>49</v>
      </c>
      <c r="D51" s="7" t="s">
        <v>138</v>
      </c>
      <c r="E51" s="7" t="s">
        <v>140</v>
      </c>
      <c r="F51" s="8">
        <v>1.6</v>
      </c>
      <c r="G51" s="7" t="s">
        <v>47</v>
      </c>
      <c r="H51" s="7" t="s">
        <v>37</v>
      </c>
      <c r="I51" s="7" t="s">
        <v>143</v>
      </c>
      <c r="J51" s="7">
        <v>12</v>
      </c>
      <c r="K51" s="7">
        <v>1.3435999999999999</v>
      </c>
      <c r="L51" s="7" t="s">
        <v>37</v>
      </c>
      <c r="M51" s="7" t="s">
        <v>158</v>
      </c>
      <c r="N51" s="7">
        <v>8</v>
      </c>
      <c r="O51" s="7">
        <v>1.2992999999999999</v>
      </c>
      <c r="P51" s="7" t="s">
        <v>48</v>
      </c>
      <c r="Q51" s="7" t="s">
        <v>169</v>
      </c>
      <c r="R51" s="9">
        <v>443</v>
      </c>
      <c r="S51" s="9"/>
      <c r="T51" s="10">
        <v>85056</v>
      </c>
      <c r="U51" s="11">
        <v>153</v>
      </c>
      <c r="V51" s="12"/>
      <c r="X51" s="10">
        <v>85056</v>
      </c>
      <c r="Y51" s="10"/>
    </row>
    <row r="52" spans="2:25" ht="35.1" customHeight="1" x14ac:dyDescent="0.15">
      <c r="B52" s="1">
        <f t="shared" si="0"/>
        <v>0</v>
      </c>
      <c r="C52" s="4">
        <v>50</v>
      </c>
      <c r="D52" s="7" t="s">
        <v>138</v>
      </c>
      <c r="E52" s="7" t="s">
        <v>139</v>
      </c>
      <c r="F52" s="8">
        <v>2.6</v>
      </c>
      <c r="G52" s="7" t="s">
        <v>47</v>
      </c>
      <c r="H52" s="7" t="s">
        <v>37</v>
      </c>
      <c r="I52" s="7" t="s">
        <v>144</v>
      </c>
      <c r="J52" s="7">
        <v>8</v>
      </c>
      <c r="K52" s="7">
        <v>1.3426</v>
      </c>
      <c r="L52" s="7" t="s">
        <v>37</v>
      </c>
      <c r="M52" s="7" t="s">
        <v>159</v>
      </c>
      <c r="N52" s="7">
        <v>8</v>
      </c>
      <c r="O52" s="7">
        <v>1.3642000000000001</v>
      </c>
      <c r="P52" s="7" t="s">
        <v>48</v>
      </c>
      <c r="Q52" s="7" t="s">
        <v>169</v>
      </c>
      <c r="R52" s="9">
        <v>216</v>
      </c>
      <c r="S52" s="9"/>
      <c r="T52" s="10">
        <v>67392</v>
      </c>
      <c r="U52" s="11">
        <v>94</v>
      </c>
      <c r="V52" s="12"/>
      <c r="X52" s="10">
        <v>67392</v>
      </c>
      <c r="Y52" s="10"/>
    </row>
    <row r="53" spans="2:25" ht="35.1" customHeight="1" x14ac:dyDescent="0.15">
      <c r="B53" s="1">
        <f t="shared" si="0"/>
        <v>0</v>
      </c>
      <c r="C53" s="4">
        <v>51</v>
      </c>
      <c r="D53" s="7" t="s">
        <v>138</v>
      </c>
      <c r="E53" s="7" t="s">
        <v>139</v>
      </c>
      <c r="F53" s="8">
        <v>5.0999999999999996</v>
      </c>
      <c r="G53" s="7" t="s">
        <v>47</v>
      </c>
      <c r="H53" s="7" t="s">
        <v>37</v>
      </c>
      <c r="I53" s="7" t="s">
        <v>145</v>
      </c>
      <c r="J53" s="7">
        <v>4</v>
      </c>
      <c r="K53" s="7">
        <v>1.3569</v>
      </c>
      <c r="L53" s="7" t="s">
        <v>37</v>
      </c>
      <c r="M53" s="7" t="s">
        <v>160</v>
      </c>
      <c r="N53" s="7">
        <v>8</v>
      </c>
      <c r="O53" s="7">
        <v>1.3545</v>
      </c>
      <c r="P53" s="7" t="s">
        <v>48</v>
      </c>
      <c r="Q53" s="7" t="s">
        <v>170</v>
      </c>
      <c r="R53" s="9"/>
      <c r="S53" s="9">
        <v>24</v>
      </c>
      <c r="T53" s="10">
        <v>-14688</v>
      </c>
      <c r="U53" s="11">
        <v>49</v>
      </c>
      <c r="V53" s="12"/>
      <c r="X53" s="10"/>
      <c r="Y53" s="10">
        <v>-14688</v>
      </c>
    </row>
    <row r="54" spans="2:25" ht="35.1" customHeight="1" x14ac:dyDescent="0.15">
      <c r="B54" s="1">
        <f t="shared" si="0"/>
        <v>0</v>
      </c>
      <c r="C54" s="4">
        <v>52</v>
      </c>
      <c r="D54" s="7" t="s">
        <v>138</v>
      </c>
      <c r="E54" s="7" t="s">
        <v>139</v>
      </c>
      <c r="F54" s="8">
        <v>7.3</v>
      </c>
      <c r="G54" s="7" t="s">
        <v>47</v>
      </c>
      <c r="H54" s="7" t="s">
        <v>37</v>
      </c>
      <c r="I54" s="7" t="s">
        <v>146</v>
      </c>
      <c r="J54" s="7">
        <v>4</v>
      </c>
      <c r="K54" s="7">
        <v>1.4442999999999999</v>
      </c>
      <c r="L54" s="7" t="s">
        <v>37</v>
      </c>
      <c r="M54" s="7" t="s">
        <v>146</v>
      </c>
      <c r="N54" s="7">
        <v>8</v>
      </c>
      <c r="O54" s="7">
        <v>1.4409000000000001</v>
      </c>
      <c r="P54" s="7" t="s">
        <v>48</v>
      </c>
      <c r="Q54" s="7" t="s">
        <v>170</v>
      </c>
      <c r="R54" s="9"/>
      <c r="S54" s="9">
        <v>34</v>
      </c>
      <c r="T54" s="10">
        <v>-29784</v>
      </c>
      <c r="U54" s="11">
        <v>34</v>
      </c>
      <c r="V54" s="12"/>
      <c r="X54" s="10"/>
      <c r="Y54" s="10">
        <v>-29784</v>
      </c>
    </row>
    <row r="55" spans="2:25" ht="35.1" customHeight="1" x14ac:dyDescent="0.15">
      <c r="B55" s="1">
        <f t="shared" si="0"/>
        <v>0</v>
      </c>
      <c r="C55" s="4">
        <v>53</v>
      </c>
      <c r="D55" s="7" t="s">
        <v>138</v>
      </c>
      <c r="E55" s="7" t="s">
        <v>139</v>
      </c>
      <c r="F55" s="8">
        <v>2.2000000000000002</v>
      </c>
      <c r="G55" s="7" t="s">
        <v>47</v>
      </c>
      <c r="H55" s="7" t="s">
        <v>37</v>
      </c>
      <c r="I55" s="7" t="s">
        <v>147</v>
      </c>
      <c r="J55" s="7">
        <v>16</v>
      </c>
      <c r="K55" s="7">
        <v>1.4512</v>
      </c>
      <c r="L55" s="7" t="s">
        <v>37</v>
      </c>
      <c r="M55" s="7" t="s">
        <v>161</v>
      </c>
      <c r="N55" s="7">
        <v>12</v>
      </c>
      <c r="O55" s="7">
        <v>1.4563999999999999</v>
      </c>
      <c r="P55" s="7" t="s">
        <v>48</v>
      </c>
      <c r="Q55" s="7" t="s">
        <v>169</v>
      </c>
      <c r="R55" s="9">
        <v>52</v>
      </c>
      <c r="S55" s="9"/>
      <c r="T55" s="10">
        <v>13728</v>
      </c>
      <c r="U55" s="11">
        <v>109</v>
      </c>
      <c r="V55" s="12"/>
      <c r="X55" s="10">
        <v>13728</v>
      </c>
      <c r="Y55" s="10"/>
    </row>
    <row r="56" spans="2:25" ht="35.1" customHeight="1" x14ac:dyDescent="0.15">
      <c r="B56" s="1">
        <f t="shared" si="0"/>
        <v>0</v>
      </c>
      <c r="C56" s="4">
        <v>54</v>
      </c>
      <c r="D56" s="7" t="s">
        <v>138</v>
      </c>
      <c r="E56" s="7" t="s">
        <v>139</v>
      </c>
      <c r="F56" s="8">
        <v>1.9</v>
      </c>
      <c r="G56" s="7" t="s">
        <v>47</v>
      </c>
      <c r="H56" s="7" t="s">
        <v>37</v>
      </c>
      <c r="I56" s="7" t="s">
        <v>148</v>
      </c>
      <c r="J56" s="7">
        <v>8</v>
      </c>
      <c r="K56" s="7">
        <v>1.3582000000000001</v>
      </c>
      <c r="L56" s="7" t="s">
        <v>37</v>
      </c>
      <c r="M56" s="7" t="s">
        <v>162</v>
      </c>
      <c r="N56" s="7">
        <v>12</v>
      </c>
      <c r="O56" s="7">
        <v>1.3829</v>
      </c>
      <c r="P56" s="7" t="s">
        <v>48</v>
      </c>
      <c r="Q56" s="7" t="s">
        <v>169</v>
      </c>
      <c r="R56" s="9">
        <v>24.7</v>
      </c>
      <c r="S56" s="9"/>
      <c r="T56" s="10">
        <v>56316</v>
      </c>
      <c r="U56" s="11">
        <v>126</v>
      </c>
      <c r="V56" s="12"/>
      <c r="X56" s="10">
        <v>56316</v>
      </c>
      <c r="Y56" s="10"/>
    </row>
    <row r="57" spans="2:25" ht="35.1" customHeight="1" x14ac:dyDescent="0.15">
      <c r="B57" s="1">
        <f t="shared" si="0"/>
        <v>0</v>
      </c>
      <c r="C57" s="4">
        <v>55</v>
      </c>
      <c r="D57" s="7" t="s">
        <v>138</v>
      </c>
      <c r="E57" s="7" t="s">
        <v>139</v>
      </c>
      <c r="F57" s="8">
        <v>1.6</v>
      </c>
      <c r="G57" s="7" t="s">
        <v>47</v>
      </c>
      <c r="H57" s="7" t="s">
        <v>37</v>
      </c>
      <c r="I57" s="7" t="s">
        <v>149</v>
      </c>
      <c r="J57" s="7">
        <v>10</v>
      </c>
      <c r="K57" s="7">
        <v>1.3898999999999999</v>
      </c>
      <c r="L57" s="7" t="s">
        <v>37</v>
      </c>
      <c r="M57" s="7" t="s">
        <v>163</v>
      </c>
      <c r="N57" s="7">
        <v>16</v>
      </c>
      <c r="O57" s="7">
        <v>1.3849</v>
      </c>
      <c r="P57" s="7" t="s">
        <v>48</v>
      </c>
      <c r="Q57" s="7" t="s">
        <v>170</v>
      </c>
      <c r="R57" s="9"/>
      <c r="S57" s="9">
        <v>50</v>
      </c>
      <c r="T57" s="10">
        <v>-9600</v>
      </c>
      <c r="U57" s="11">
        <v>148</v>
      </c>
      <c r="V57" s="12"/>
      <c r="X57" s="10"/>
      <c r="Y57" s="10">
        <v>-9600</v>
      </c>
    </row>
    <row r="58" spans="2:25" ht="35.1" customHeight="1" x14ac:dyDescent="0.15">
      <c r="B58" s="1">
        <f t="shared" si="0"/>
        <v>0</v>
      </c>
      <c r="C58" s="4">
        <v>56</v>
      </c>
      <c r="D58" s="7" t="s">
        <v>138</v>
      </c>
      <c r="E58" s="7" t="s">
        <v>139</v>
      </c>
      <c r="F58" s="8">
        <v>2.6</v>
      </c>
      <c r="G58" s="7" t="s">
        <v>47</v>
      </c>
      <c r="H58" s="7" t="s">
        <v>37</v>
      </c>
      <c r="I58" s="7" t="s">
        <v>150</v>
      </c>
      <c r="J58" s="7">
        <v>8</v>
      </c>
      <c r="K58" s="7">
        <v>1.298</v>
      </c>
      <c r="L58" s="7" t="s">
        <v>37</v>
      </c>
      <c r="M58" s="7" t="s">
        <v>164</v>
      </c>
      <c r="N58" s="7">
        <v>12</v>
      </c>
      <c r="O58" s="7">
        <v>1.2987</v>
      </c>
      <c r="P58" s="7" t="s">
        <v>48</v>
      </c>
      <c r="Q58" s="7" t="s">
        <v>170</v>
      </c>
      <c r="R58" s="9"/>
      <c r="S58" s="9">
        <v>7</v>
      </c>
      <c r="T58" s="10">
        <v>-2184</v>
      </c>
      <c r="U58" s="11">
        <v>96</v>
      </c>
      <c r="V58" s="12"/>
      <c r="X58" s="10"/>
      <c r="Y58" s="10">
        <v>-2184</v>
      </c>
    </row>
    <row r="59" spans="2:25" ht="35.1" customHeight="1" x14ac:dyDescent="0.15">
      <c r="B59" s="1">
        <f t="shared" si="0"/>
        <v>0</v>
      </c>
      <c r="C59" s="4">
        <v>57</v>
      </c>
      <c r="D59" s="7" t="s">
        <v>138</v>
      </c>
      <c r="E59" s="7" t="s">
        <v>139</v>
      </c>
      <c r="F59" s="8">
        <v>1.5</v>
      </c>
      <c r="G59" s="7" t="s">
        <v>47</v>
      </c>
      <c r="H59" s="7" t="s">
        <v>37</v>
      </c>
      <c r="I59" s="7" t="s">
        <v>151</v>
      </c>
      <c r="J59" s="7">
        <v>16</v>
      </c>
      <c r="K59" s="7">
        <v>1.3103</v>
      </c>
      <c r="L59" s="7" t="s">
        <v>37</v>
      </c>
      <c r="M59" s="7" t="s">
        <v>165</v>
      </c>
      <c r="N59" s="7">
        <v>16</v>
      </c>
      <c r="O59" s="7">
        <v>1.3076000000000001</v>
      </c>
      <c r="P59" s="7" t="s">
        <v>48</v>
      </c>
      <c r="Q59" s="7" t="s">
        <v>170</v>
      </c>
      <c r="R59" s="9"/>
      <c r="S59" s="9">
        <v>27</v>
      </c>
      <c r="T59" s="10">
        <v>-4880</v>
      </c>
      <c r="U59" s="11">
        <v>157</v>
      </c>
      <c r="V59" s="12"/>
      <c r="X59" s="10"/>
      <c r="Y59" s="10">
        <v>-4880</v>
      </c>
    </row>
    <row r="60" spans="2:25" ht="35.1" customHeight="1" x14ac:dyDescent="0.15">
      <c r="B60" s="1">
        <f t="shared" si="0"/>
        <v>0</v>
      </c>
      <c r="C60" s="4">
        <v>58</v>
      </c>
      <c r="D60" s="7" t="s">
        <v>138</v>
      </c>
      <c r="E60" s="7" t="s">
        <v>139</v>
      </c>
      <c r="F60" s="8">
        <v>4.9000000000000004</v>
      </c>
      <c r="G60" s="7" t="s">
        <v>47</v>
      </c>
      <c r="H60" s="7" t="s">
        <v>37</v>
      </c>
      <c r="I60" s="7" t="s">
        <v>152</v>
      </c>
      <c r="J60" s="7">
        <v>8</v>
      </c>
      <c r="K60" s="7">
        <v>1.2322</v>
      </c>
      <c r="L60" s="7" t="s">
        <v>37</v>
      </c>
      <c r="M60" s="7" t="s">
        <v>166</v>
      </c>
      <c r="N60" s="7">
        <v>16</v>
      </c>
      <c r="O60" s="7">
        <v>1.2323999999999999</v>
      </c>
      <c r="P60" s="7" t="s">
        <v>48</v>
      </c>
      <c r="Q60" s="7" t="s">
        <v>169</v>
      </c>
      <c r="R60" s="9">
        <v>2</v>
      </c>
      <c r="S60" s="9"/>
      <c r="T60" s="10">
        <v>1176</v>
      </c>
      <c r="U60" s="11">
        <v>51</v>
      </c>
      <c r="V60" s="12"/>
      <c r="X60" s="10">
        <v>1176</v>
      </c>
      <c r="Y60" s="10"/>
    </row>
    <row r="61" spans="2:25" ht="35.1" customHeight="1" x14ac:dyDescent="0.15">
      <c r="B61" s="1">
        <f t="shared" si="0"/>
        <v>0</v>
      </c>
      <c r="C61" s="4">
        <v>59</v>
      </c>
      <c r="D61" s="7" t="s">
        <v>138</v>
      </c>
      <c r="E61" s="7" t="s">
        <v>139</v>
      </c>
      <c r="F61" s="8">
        <v>3.1</v>
      </c>
      <c r="G61" s="7" t="s">
        <v>47</v>
      </c>
      <c r="H61" s="7" t="s">
        <v>37</v>
      </c>
      <c r="I61" s="7" t="s">
        <v>153</v>
      </c>
      <c r="J61" s="7">
        <v>12</v>
      </c>
      <c r="K61" s="7">
        <v>1.2342</v>
      </c>
      <c r="L61" s="7" t="s">
        <v>37</v>
      </c>
      <c r="M61" s="7" t="s">
        <v>167</v>
      </c>
      <c r="N61" s="7">
        <v>0</v>
      </c>
      <c r="O61" s="7">
        <v>1.248</v>
      </c>
      <c r="P61" s="7" t="s">
        <v>48</v>
      </c>
      <c r="Q61" s="7" t="s">
        <v>169</v>
      </c>
      <c r="R61" s="9">
        <v>138</v>
      </c>
      <c r="S61" s="9"/>
      <c r="T61" s="10">
        <v>51336</v>
      </c>
      <c r="U61" s="11">
        <v>79</v>
      </c>
      <c r="V61" s="12"/>
      <c r="X61" s="10">
        <v>51336</v>
      </c>
      <c r="Y61" s="10"/>
    </row>
    <row r="62" spans="2:25" ht="35.1" customHeight="1" x14ac:dyDescent="0.15">
      <c r="B62" s="1">
        <f t="shared" si="0"/>
        <v>0</v>
      </c>
      <c r="C62" s="4">
        <v>60</v>
      </c>
      <c r="D62" s="7" t="s">
        <v>138</v>
      </c>
      <c r="E62" s="7" t="s">
        <v>139</v>
      </c>
      <c r="F62" s="8">
        <v>2</v>
      </c>
      <c r="G62" s="7" t="s">
        <v>47</v>
      </c>
      <c r="H62" s="7" t="s">
        <v>37</v>
      </c>
      <c r="I62" s="7" t="s">
        <v>154</v>
      </c>
      <c r="J62" s="7">
        <v>16</v>
      </c>
      <c r="K62" s="7">
        <v>1.2888999999999999</v>
      </c>
      <c r="L62" s="7" t="s">
        <v>37</v>
      </c>
      <c r="M62" s="7" t="s">
        <v>168</v>
      </c>
      <c r="N62" s="7">
        <v>12</v>
      </c>
      <c r="O62" s="7">
        <v>1.3043</v>
      </c>
      <c r="P62" s="7" t="s">
        <v>48</v>
      </c>
      <c r="Q62" s="7" t="s">
        <v>169</v>
      </c>
      <c r="R62" s="9">
        <v>154</v>
      </c>
      <c r="S62" s="9"/>
      <c r="T62" s="10">
        <v>36960</v>
      </c>
      <c r="U62" s="11">
        <v>123</v>
      </c>
      <c r="V62" s="12"/>
      <c r="X62" s="10">
        <v>36960</v>
      </c>
      <c r="Y62" s="10"/>
    </row>
    <row r="63" spans="2:25" ht="35.1" customHeight="1" x14ac:dyDescent="0.15">
      <c r="B63" s="1">
        <f t="shared" si="0"/>
        <v>0</v>
      </c>
      <c r="C63" s="4">
        <v>61</v>
      </c>
      <c r="D63" s="7" t="s">
        <v>138</v>
      </c>
      <c r="E63" s="7" t="s">
        <v>139</v>
      </c>
      <c r="F63" s="8">
        <v>7.1</v>
      </c>
      <c r="G63" s="7" t="s">
        <v>47</v>
      </c>
      <c r="H63" s="7" t="s">
        <v>37</v>
      </c>
      <c r="I63" s="7" t="s">
        <v>155</v>
      </c>
      <c r="J63" s="7">
        <v>4</v>
      </c>
      <c r="K63" s="7">
        <v>1.306</v>
      </c>
      <c r="L63" s="7" t="s">
        <v>37</v>
      </c>
      <c r="M63" s="7" t="s">
        <v>155</v>
      </c>
      <c r="N63" s="7">
        <v>16</v>
      </c>
      <c r="O63" s="7">
        <v>1.3025</v>
      </c>
      <c r="P63" s="7" t="s">
        <v>48</v>
      </c>
      <c r="Q63" s="7" t="s">
        <v>170</v>
      </c>
      <c r="R63" s="9"/>
      <c r="S63" s="9">
        <v>35</v>
      </c>
      <c r="T63" s="10">
        <v>-29820</v>
      </c>
      <c r="U63" s="11">
        <v>35</v>
      </c>
      <c r="V63" s="12"/>
      <c r="X63" s="10"/>
      <c r="Y63" s="10">
        <v>-29820</v>
      </c>
    </row>
    <row r="64" spans="2:25" s="30" customFormat="1" ht="35.1" customHeight="1" x14ac:dyDescent="0.15">
      <c r="B64" s="1">
        <f t="shared" si="0"/>
        <v>0</v>
      </c>
      <c r="C64" s="24">
        <v>62</v>
      </c>
      <c r="D64" s="25" t="s">
        <v>138</v>
      </c>
      <c r="E64" s="25" t="s">
        <v>139</v>
      </c>
      <c r="F64" s="26">
        <v>4.3</v>
      </c>
      <c r="G64" s="25" t="s">
        <v>47</v>
      </c>
      <c r="H64" s="25" t="s">
        <v>37</v>
      </c>
      <c r="I64" s="25" t="s">
        <v>171</v>
      </c>
      <c r="J64" s="25">
        <v>8</v>
      </c>
      <c r="K64" s="25">
        <v>1.31</v>
      </c>
      <c r="L64" s="25" t="s">
        <v>179</v>
      </c>
      <c r="M64" s="25" t="s">
        <v>180</v>
      </c>
      <c r="N64" s="25">
        <v>12</v>
      </c>
      <c r="O64" s="25">
        <v>1.3161</v>
      </c>
      <c r="P64" s="25" t="s">
        <v>48</v>
      </c>
      <c r="Q64" s="25" t="s">
        <v>169</v>
      </c>
      <c r="R64" s="9">
        <v>61</v>
      </c>
      <c r="S64" s="9"/>
      <c r="T64" s="27">
        <v>31476</v>
      </c>
      <c r="U64" s="28">
        <v>57</v>
      </c>
      <c r="V64" s="29"/>
      <c r="X64" s="27">
        <v>31476</v>
      </c>
      <c r="Y64" s="27"/>
    </row>
    <row r="65" spans="2:25" ht="35.1" customHeight="1" x14ac:dyDescent="0.15">
      <c r="B65" s="1">
        <f t="shared" si="0"/>
        <v>1</v>
      </c>
      <c r="C65" s="4">
        <v>63</v>
      </c>
      <c r="D65" s="7" t="s">
        <v>138</v>
      </c>
      <c r="E65" s="7" t="s">
        <v>140</v>
      </c>
      <c r="F65" s="8">
        <v>3.4</v>
      </c>
      <c r="G65" s="7" t="s">
        <v>47</v>
      </c>
      <c r="H65" s="7" t="s">
        <v>37</v>
      </c>
      <c r="I65" s="7" t="s">
        <v>172</v>
      </c>
      <c r="J65" s="7">
        <v>8</v>
      </c>
      <c r="K65" s="7">
        <v>1.3253999999999999</v>
      </c>
      <c r="L65" s="7" t="s">
        <v>179</v>
      </c>
      <c r="M65" s="7" t="s">
        <v>181</v>
      </c>
      <c r="N65" s="7">
        <v>16</v>
      </c>
      <c r="O65" s="7">
        <v>1.3197000000000001</v>
      </c>
      <c r="P65" s="7" t="s">
        <v>48</v>
      </c>
      <c r="Q65" s="7" t="s">
        <v>169</v>
      </c>
      <c r="R65" s="9">
        <v>57</v>
      </c>
      <c r="S65" s="9"/>
      <c r="T65" s="10">
        <v>23256</v>
      </c>
      <c r="U65" s="11">
        <v>72</v>
      </c>
      <c r="V65" s="12"/>
      <c r="X65" s="10">
        <v>23256</v>
      </c>
      <c r="Y65" s="10"/>
    </row>
    <row r="66" spans="2:25" ht="35.1" customHeight="1" x14ac:dyDescent="0.15">
      <c r="B66" s="1">
        <f t="shared" si="0"/>
        <v>1</v>
      </c>
      <c r="C66" s="4">
        <v>64</v>
      </c>
      <c r="D66" s="7" t="s">
        <v>138</v>
      </c>
      <c r="E66" s="7" t="s">
        <v>140</v>
      </c>
      <c r="F66" s="8">
        <v>6</v>
      </c>
      <c r="G66" s="7" t="s">
        <v>47</v>
      </c>
      <c r="H66" s="7" t="s">
        <v>37</v>
      </c>
      <c r="I66" s="7" t="s">
        <v>173</v>
      </c>
      <c r="J66" s="7">
        <v>12</v>
      </c>
      <c r="K66" s="7">
        <v>1.3567</v>
      </c>
      <c r="L66" s="7" t="s">
        <v>179</v>
      </c>
      <c r="M66" s="7" t="s">
        <v>173</v>
      </c>
      <c r="N66" s="7">
        <v>12</v>
      </c>
      <c r="O66" s="7">
        <v>1.3608</v>
      </c>
      <c r="P66" s="7" t="s">
        <v>48</v>
      </c>
      <c r="Q66" s="7" t="s">
        <v>170</v>
      </c>
      <c r="R66" s="9"/>
      <c r="S66" s="9">
        <v>41</v>
      </c>
      <c r="T66" s="10">
        <v>-29520</v>
      </c>
      <c r="U66" s="11">
        <v>41</v>
      </c>
      <c r="V66" s="12"/>
      <c r="X66" s="10"/>
      <c r="Y66" s="10">
        <v>-29520</v>
      </c>
    </row>
    <row r="67" spans="2:25" ht="35.1" customHeight="1" x14ac:dyDescent="0.15">
      <c r="B67" s="1">
        <f t="shared" si="0"/>
        <v>1</v>
      </c>
      <c r="C67" s="4">
        <v>65</v>
      </c>
      <c r="D67" s="7" t="s">
        <v>138</v>
      </c>
      <c r="E67" s="7" t="s">
        <v>140</v>
      </c>
      <c r="F67" s="8">
        <v>5.3</v>
      </c>
      <c r="G67" s="7" t="s">
        <v>47</v>
      </c>
      <c r="H67" s="7" t="s">
        <v>37</v>
      </c>
      <c r="I67" s="7" t="s">
        <v>174</v>
      </c>
      <c r="J67" s="7">
        <v>0</v>
      </c>
      <c r="K67" s="7">
        <v>1.3633999999999999</v>
      </c>
      <c r="L67" s="7" t="s">
        <v>179</v>
      </c>
      <c r="M67" s="7" t="s">
        <v>182</v>
      </c>
      <c r="N67" s="7">
        <v>16</v>
      </c>
      <c r="O67" s="7">
        <v>1.3568</v>
      </c>
      <c r="P67" s="7" t="s">
        <v>48</v>
      </c>
      <c r="Q67" s="7" t="s">
        <v>169</v>
      </c>
      <c r="R67" s="9">
        <v>66</v>
      </c>
      <c r="S67" s="9"/>
      <c r="T67" s="10">
        <v>41976</v>
      </c>
      <c r="U67" s="11">
        <v>47</v>
      </c>
      <c r="V67" s="12"/>
      <c r="X67" s="10">
        <v>41976</v>
      </c>
      <c r="Y67" s="10"/>
    </row>
    <row r="68" spans="2:25" ht="35.1" customHeight="1" x14ac:dyDescent="0.15">
      <c r="B68" s="1">
        <f t="shared" ref="B68:B89" si="1">IF(E68="S",1,0)</f>
        <v>1</v>
      </c>
      <c r="C68" s="4">
        <v>66</v>
      </c>
      <c r="D68" s="7" t="s">
        <v>138</v>
      </c>
      <c r="E68" s="7" t="s">
        <v>140</v>
      </c>
      <c r="F68" s="8">
        <v>3.9</v>
      </c>
      <c r="G68" s="7" t="s">
        <v>47</v>
      </c>
      <c r="H68" s="7" t="s">
        <v>37</v>
      </c>
      <c r="I68" s="7" t="s">
        <v>175</v>
      </c>
      <c r="J68" s="7">
        <v>12</v>
      </c>
      <c r="K68" s="7">
        <v>1.3698999999999999</v>
      </c>
      <c r="L68" s="7" t="s">
        <v>179</v>
      </c>
      <c r="M68" s="7" t="s">
        <v>183</v>
      </c>
      <c r="N68" s="7">
        <v>8</v>
      </c>
      <c r="O68" s="7">
        <v>1.3731</v>
      </c>
      <c r="P68" s="7" t="s">
        <v>48</v>
      </c>
      <c r="Q68" s="7" t="s">
        <v>170</v>
      </c>
      <c r="R68" s="9"/>
      <c r="S68" s="9">
        <v>32</v>
      </c>
      <c r="T68" s="10">
        <v>-14976</v>
      </c>
      <c r="U68" s="11">
        <v>64</v>
      </c>
      <c r="V68" s="12"/>
      <c r="X68" s="10"/>
      <c r="Y68" s="10">
        <v>-14976</v>
      </c>
    </row>
    <row r="69" spans="2:25" ht="35.1" customHeight="1" x14ac:dyDescent="0.15">
      <c r="B69" s="1">
        <f t="shared" si="1"/>
        <v>1</v>
      </c>
      <c r="C69" s="4">
        <v>67</v>
      </c>
      <c r="D69" s="7" t="s">
        <v>138</v>
      </c>
      <c r="E69" s="7" t="s">
        <v>140</v>
      </c>
      <c r="F69" s="8">
        <v>7.5</v>
      </c>
      <c r="G69" s="7" t="s">
        <v>47</v>
      </c>
      <c r="H69" s="7" t="s">
        <v>37</v>
      </c>
      <c r="I69" s="7" t="s">
        <v>176</v>
      </c>
      <c r="J69" s="7">
        <v>8</v>
      </c>
      <c r="K69" s="7">
        <v>1.3677999999999999</v>
      </c>
      <c r="L69" s="7" t="s">
        <v>179</v>
      </c>
      <c r="M69" s="7" t="s">
        <v>184</v>
      </c>
      <c r="N69" s="7">
        <v>8</v>
      </c>
      <c r="O69" s="7">
        <v>1.3643000000000001</v>
      </c>
      <c r="P69" s="7" t="s">
        <v>48</v>
      </c>
      <c r="Q69" s="7" t="s">
        <v>169</v>
      </c>
      <c r="R69" s="9">
        <v>35</v>
      </c>
      <c r="S69" s="9"/>
      <c r="T69" s="10">
        <v>31500</v>
      </c>
      <c r="U69" s="11">
        <v>33</v>
      </c>
      <c r="V69" s="12"/>
      <c r="X69" s="10">
        <v>31500</v>
      </c>
      <c r="Y69" s="10"/>
    </row>
    <row r="70" spans="2:25" ht="35.1" customHeight="1" x14ac:dyDescent="0.15">
      <c r="B70" s="1">
        <f t="shared" si="1"/>
        <v>0</v>
      </c>
      <c r="C70" s="4">
        <v>68</v>
      </c>
      <c r="D70" s="7" t="s">
        <v>138</v>
      </c>
      <c r="E70" s="7" t="s">
        <v>139</v>
      </c>
      <c r="F70" s="8">
        <v>2</v>
      </c>
      <c r="G70" s="7" t="s">
        <v>47</v>
      </c>
      <c r="H70" s="7" t="s">
        <v>37</v>
      </c>
      <c r="I70" s="7" t="s">
        <v>177</v>
      </c>
      <c r="J70" s="7">
        <v>12</v>
      </c>
      <c r="K70" s="7">
        <v>1.0907</v>
      </c>
      <c r="L70" s="7" t="s">
        <v>179</v>
      </c>
      <c r="M70" s="7" t="s">
        <v>185</v>
      </c>
      <c r="N70" s="7">
        <v>10</v>
      </c>
      <c r="O70" s="7">
        <v>1.0904</v>
      </c>
      <c r="P70" s="7" t="s">
        <v>48</v>
      </c>
      <c r="Q70" s="7" t="s">
        <v>170</v>
      </c>
      <c r="R70" s="9"/>
      <c r="S70" s="9">
        <v>3</v>
      </c>
      <c r="T70" s="10">
        <v>-720</v>
      </c>
      <c r="U70" s="11">
        <v>121</v>
      </c>
      <c r="V70" s="12"/>
      <c r="X70" s="10"/>
      <c r="Y70" s="10">
        <v>-720</v>
      </c>
    </row>
    <row r="71" spans="2:25" s="30" customFormat="1" ht="35.1" customHeight="1" x14ac:dyDescent="0.15">
      <c r="B71" s="1">
        <f t="shared" si="1"/>
        <v>0</v>
      </c>
      <c r="C71" s="24">
        <v>69</v>
      </c>
      <c r="D71" s="25" t="s">
        <v>138</v>
      </c>
      <c r="E71" s="25" t="s">
        <v>139</v>
      </c>
      <c r="F71" s="26">
        <v>3.3</v>
      </c>
      <c r="G71" s="25" t="s">
        <v>47</v>
      </c>
      <c r="H71" s="25" t="s">
        <v>37</v>
      </c>
      <c r="I71" s="25" t="s">
        <v>178</v>
      </c>
      <c r="J71" s="25">
        <v>8</v>
      </c>
      <c r="K71" s="25">
        <v>1.0844</v>
      </c>
      <c r="L71" s="25" t="s">
        <v>179</v>
      </c>
      <c r="M71" s="25" t="s">
        <v>186</v>
      </c>
      <c r="N71" s="25">
        <v>20</v>
      </c>
      <c r="O71" s="25">
        <v>1.0966</v>
      </c>
      <c r="P71" s="25" t="s">
        <v>48</v>
      </c>
      <c r="Q71" s="25" t="s">
        <v>169</v>
      </c>
      <c r="R71" s="9">
        <v>122</v>
      </c>
      <c r="S71" s="9"/>
      <c r="T71" s="27">
        <v>48312</v>
      </c>
      <c r="U71" s="28">
        <v>74</v>
      </c>
      <c r="V71" s="29"/>
      <c r="X71" s="27">
        <v>48312</v>
      </c>
      <c r="Y71" s="27"/>
    </row>
    <row r="72" spans="2:25" ht="35.1" customHeight="1" x14ac:dyDescent="0.15">
      <c r="B72" s="1">
        <f t="shared" si="1"/>
        <v>0</v>
      </c>
      <c r="C72" s="4">
        <v>70</v>
      </c>
      <c r="D72" s="7" t="s">
        <v>187</v>
      </c>
      <c r="E72" s="7" t="s">
        <v>188</v>
      </c>
      <c r="F72" s="8">
        <v>1.8</v>
      </c>
      <c r="G72" s="7" t="s">
        <v>47</v>
      </c>
      <c r="H72" s="7" t="s">
        <v>37</v>
      </c>
      <c r="I72" s="7" t="s">
        <v>190</v>
      </c>
      <c r="J72" s="7">
        <v>8</v>
      </c>
      <c r="K72" s="7">
        <v>1.5176000000000001</v>
      </c>
      <c r="L72" s="7" t="s">
        <v>37</v>
      </c>
      <c r="M72" s="7" t="s">
        <v>205</v>
      </c>
      <c r="N72" s="7">
        <v>4</v>
      </c>
      <c r="O72" s="7">
        <v>1.5222</v>
      </c>
      <c r="P72" s="7" t="s">
        <v>48</v>
      </c>
      <c r="Q72" s="7" t="s">
        <v>220</v>
      </c>
      <c r="R72" s="9">
        <v>46</v>
      </c>
      <c r="S72" s="9"/>
      <c r="T72" s="10">
        <v>9936</v>
      </c>
      <c r="U72" s="11">
        <v>134</v>
      </c>
      <c r="V72" s="12"/>
      <c r="X72" s="10">
        <v>9936</v>
      </c>
      <c r="Y72" s="10"/>
    </row>
    <row r="73" spans="2:25" ht="35.1" customHeight="1" x14ac:dyDescent="0.15">
      <c r="B73" s="1">
        <f t="shared" si="1"/>
        <v>0</v>
      </c>
      <c r="C73" s="4">
        <v>71</v>
      </c>
      <c r="D73" s="7" t="s">
        <v>187</v>
      </c>
      <c r="E73" s="7" t="s">
        <v>188</v>
      </c>
      <c r="F73" s="8">
        <v>2.2999999999999998</v>
      </c>
      <c r="G73" s="7" t="s">
        <v>47</v>
      </c>
      <c r="H73" s="7" t="s">
        <v>37</v>
      </c>
      <c r="I73" s="7" t="s">
        <v>191</v>
      </c>
      <c r="J73" s="7">
        <v>12</v>
      </c>
      <c r="K73" s="7">
        <v>1.5586</v>
      </c>
      <c r="L73" s="7" t="s">
        <v>37</v>
      </c>
      <c r="M73" s="7" t="s">
        <v>206</v>
      </c>
      <c r="N73" s="7">
        <v>8</v>
      </c>
      <c r="O73" s="7">
        <v>1.5476000000000001</v>
      </c>
      <c r="P73" s="7" t="s">
        <v>48</v>
      </c>
      <c r="Q73" s="7" t="s">
        <v>221</v>
      </c>
      <c r="R73" s="9"/>
      <c r="S73" s="9">
        <v>108</v>
      </c>
      <c r="T73" s="10">
        <v>-29808</v>
      </c>
      <c r="U73" s="11">
        <v>108</v>
      </c>
      <c r="V73" s="12"/>
      <c r="X73" s="10"/>
      <c r="Y73" s="10">
        <v>-29808</v>
      </c>
    </row>
    <row r="74" spans="2:25" ht="35.1" customHeight="1" x14ac:dyDescent="0.15">
      <c r="B74" s="1">
        <f t="shared" si="1"/>
        <v>0</v>
      </c>
      <c r="C74" s="4">
        <v>72</v>
      </c>
      <c r="D74" s="7" t="s">
        <v>187</v>
      </c>
      <c r="E74" s="7" t="s">
        <v>188</v>
      </c>
      <c r="F74" s="8">
        <v>2.4</v>
      </c>
      <c r="G74" s="7" t="s">
        <v>47</v>
      </c>
      <c r="H74" s="7" t="s">
        <v>37</v>
      </c>
      <c r="I74" s="7" t="s">
        <v>192</v>
      </c>
      <c r="J74" s="7">
        <v>16</v>
      </c>
      <c r="K74" s="7">
        <v>1.5601</v>
      </c>
      <c r="L74" s="7" t="s">
        <v>37</v>
      </c>
      <c r="M74" s="7" t="s">
        <v>207</v>
      </c>
      <c r="N74" s="7">
        <v>0</v>
      </c>
      <c r="O74" s="7">
        <v>1.5931999999999999</v>
      </c>
      <c r="P74" s="7" t="s">
        <v>48</v>
      </c>
      <c r="Q74" s="7" t="s">
        <v>220</v>
      </c>
      <c r="R74" s="9">
        <v>331</v>
      </c>
      <c r="S74" s="9"/>
      <c r="T74" s="10">
        <v>95328</v>
      </c>
      <c r="U74" s="11">
        <v>102</v>
      </c>
      <c r="V74" s="12"/>
      <c r="X74" s="10">
        <v>95328</v>
      </c>
      <c r="Y74" s="10"/>
    </row>
    <row r="75" spans="2:25" ht="35.1" customHeight="1" x14ac:dyDescent="0.15">
      <c r="B75" s="1">
        <f t="shared" si="1"/>
        <v>0</v>
      </c>
      <c r="C75" s="4">
        <v>73</v>
      </c>
      <c r="D75" s="7" t="s">
        <v>187</v>
      </c>
      <c r="E75" s="7" t="s">
        <v>188</v>
      </c>
      <c r="F75" s="8">
        <v>1.7</v>
      </c>
      <c r="G75" s="7" t="s">
        <v>47</v>
      </c>
      <c r="H75" s="7" t="s">
        <v>37</v>
      </c>
      <c r="I75" s="7" t="s">
        <v>193</v>
      </c>
      <c r="J75" s="7">
        <v>12</v>
      </c>
      <c r="K75" s="7">
        <v>1.6271</v>
      </c>
      <c r="L75" s="7" t="s">
        <v>37</v>
      </c>
      <c r="M75" s="7" t="s">
        <v>208</v>
      </c>
      <c r="N75" s="7">
        <v>8</v>
      </c>
      <c r="O75" s="7">
        <v>1.6264000000000001</v>
      </c>
      <c r="P75" s="7" t="s">
        <v>48</v>
      </c>
      <c r="Q75" s="7" t="s">
        <v>221</v>
      </c>
      <c r="R75" s="9"/>
      <c r="S75" s="9">
        <v>7</v>
      </c>
      <c r="T75" s="10">
        <v>-1428</v>
      </c>
      <c r="U75" s="11">
        <v>143</v>
      </c>
      <c r="V75" s="12"/>
      <c r="X75" s="10"/>
      <c r="Y75" s="10">
        <v>-1428</v>
      </c>
    </row>
    <row r="76" spans="2:25" ht="35.1" customHeight="1" x14ac:dyDescent="0.15">
      <c r="B76" s="1">
        <f t="shared" si="1"/>
        <v>1</v>
      </c>
      <c r="C76" s="4">
        <v>74</v>
      </c>
      <c r="D76" s="7" t="s">
        <v>187</v>
      </c>
      <c r="E76" s="7" t="s">
        <v>189</v>
      </c>
      <c r="F76" s="8">
        <v>4.5999999999999996</v>
      </c>
      <c r="G76" s="7" t="s">
        <v>47</v>
      </c>
      <c r="H76" s="7" t="s">
        <v>37</v>
      </c>
      <c r="I76" s="7" t="s">
        <v>194</v>
      </c>
      <c r="J76" s="7">
        <v>16</v>
      </c>
      <c r="K76" s="7">
        <v>1.6238999999999999</v>
      </c>
      <c r="L76" s="7" t="s">
        <v>37</v>
      </c>
      <c r="M76" s="7" t="s">
        <v>209</v>
      </c>
      <c r="N76" s="7">
        <v>12</v>
      </c>
      <c r="O76" s="7">
        <v>1.6036999999999999</v>
      </c>
      <c r="P76" s="7" t="s">
        <v>48</v>
      </c>
      <c r="Q76" s="7" t="s">
        <v>220</v>
      </c>
      <c r="R76" s="9">
        <v>202</v>
      </c>
      <c r="S76" s="9"/>
      <c r="T76" s="10">
        <v>111504</v>
      </c>
      <c r="U76" s="11">
        <v>54</v>
      </c>
      <c r="V76" s="12"/>
      <c r="X76" s="10">
        <v>111504</v>
      </c>
      <c r="Y76" s="10"/>
    </row>
    <row r="77" spans="2:25" ht="35.1" customHeight="1" x14ac:dyDescent="0.15">
      <c r="B77" s="1">
        <f t="shared" si="1"/>
        <v>1</v>
      </c>
      <c r="C77" s="4">
        <v>75</v>
      </c>
      <c r="D77" s="7" t="s">
        <v>187</v>
      </c>
      <c r="E77" s="7" t="s">
        <v>189</v>
      </c>
      <c r="F77" s="8">
        <v>2.7</v>
      </c>
      <c r="G77" s="7" t="s">
        <v>47</v>
      </c>
      <c r="H77" s="7" t="s">
        <v>37</v>
      </c>
      <c r="I77" s="7" t="s">
        <v>195</v>
      </c>
      <c r="J77" s="7">
        <v>12</v>
      </c>
      <c r="K77" s="7">
        <v>1.5882000000000001</v>
      </c>
      <c r="L77" s="7" t="s">
        <v>37</v>
      </c>
      <c r="M77" s="7" t="s">
        <v>210</v>
      </c>
      <c r="N77" s="7">
        <v>8</v>
      </c>
      <c r="O77" s="7">
        <v>1.5725</v>
      </c>
      <c r="P77" s="7" t="s">
        <v>48</v>
      </c>
      <c r="Q77" s="7" t="s">
        <v>220</v>
      </c>
      <c r="R77" s="9">
        <v>157</v>
      </c>
      <c r="S77" s="9"/>
      <c r="T77" s="10">
        <v>50868</v>
      </c>
      <c r="U77" s="11">
        <v>91</v>
      </c>
      <c r="V77" s="12"/>
      <c r="X77" s="10">
        <v>50868</v>
      </c>
      <c r="Y77" s="10"/>
    </row>
    <row r="78" spans="2:25" ht="35.1" customHeight="1" x14ac:dyDescent="0.15">
      <c r="B78" s="1">
        <f t="shared" si="1"/>
        <v>0</v>
      </c>
      <c r="C78" s="4">
        <v>76</v>
      </c>
      <c r="D78" s="7" t="s">
        <v>187</v>
      </c>
      <c r="E78" s="7" t="s">
        <v>188</v>
      </c>
      <c r="F78" s="8">
        <v>1.2</v>
      </c>
      <c r="G78" s="7" t="s">
        <v>47</v>
      </c>
      <c r="H78" s="7" t="s">
        <v>37</v>
      </c>
      <c r="I78" s="7" t="s">
        <v>196</v>
      </c>
      <c r="J78" s="7">
        <v>8</v>
      </c>
      <c r="K78" s="7">
        <v>1.5773999999999999</v>
      </c>
      <c r="L78" s="7" t="s">
        <v>37</v>
      </c>
      <c r="M78" s="7" t="s">
        <v>211</v>
      </c>
      <c r="N78" s="7">
        <v>8</v>
      </c>
      <c r="O78" s="7">
        <v>1.5730999999999999</v>
      </c>
      <c r="P78" s="7" t="s">
        <v>48</v>
      </c>
      <c r="Q78" s="7" t="s">
        <v>221</v>
      </c>
      <c r="R78" s="9"/>
      <c r="S78" s="9">
        <v>43</v>
      </c>
      <c r="T78" s="10">
        <v>-6192</v>
      </c>
      <c r="U78" s="11">
        <v>199</v>
      </c>
      <c r="V78" s="12"/>
      <c r="X78" s="10"/>
      <c r="Y78" s="10">
        <v>-6192</v>
      </c>
    </row>
    <row r="79" spans="2:25" ht="35.1" customHeight="1" x14ac:dyDescent="0.15">
      <c r="B79" s="1">
        <f t="shared" si="1"/>
        <v>0</v>
      </c>
      <c r="C79" s="4">
        <v>77</v>
      </c>
      <c r="D79" s="7" t="s">
        <v>187</v>
      </c>
      <c r="E79" s="7" t="s">
        <v>188</v>
      </c>
      <c r="F79" s="8">
        <v>5.2</v>
      </c>
      <c r="G79" s="7" t="s">
        <v>47</v>
      </c>
      <c r="H79" s="7" t="s">
        <v>37</v>
      </c>
      <c r="I79" s="7" t="s">
        <v>197</v>
      </c>
      <c r="J79" s="7">
        <v>0</v>
      </c>
      <c r="K79" s="7">
        <v>1.5823</v>
      </c>
      <c r="L79" s="7" t="s">
        <v>37</v>
      </c>
      <c r="M79" s="7" t="s">
        <v>212</v>
      </c>
      <c r="N79" s="7">
        <v>16</v>
      </c>
      <c r="O79" s="7">
        <v>1.5955999999999999</v>
      </c>
      <c r="P79" s="7" t="s">
        <v>48</v>
      </c>
      <c r="Q79" s="7" t="s">
        <v>220</v>
      </c>
      <c r="R79" s="9">
        <v>133</v>
      </c>
      <c r="S79" s="9"/>
      <c r="T79" s="10">
        <v>82992</v>
      </c>
      <c r="U79" s="11">
        <v>48</v>
      </c>
      <c r="V79" s="12"/>
      <c r="X79" s="10">
        <v>82992</v>
      </c>
      <c r="Y79" s="10"/>
    </row>
    <row r="80" spans="2:25" ht="35.1" customHeight="1" x14ac:dyDescent="0.15">
      <c r="B80" s="1">
        <f t="shared" si="1"/>
        <v>0</v>
      </c>
      <c r="C80" s="4">
        <v>78</v>
      </c>
      <c r="D80" s="7" t="s">
        <v>187</v>
      </c>
      <c r="E80" s="7" t="s">
        <v>188</v>
      </c>
      <c r="F80" s="8">
        <v>4.9000000000000004</v>
      </c>
      <c r="G80" s="7" t="s">
        <v>47</v>
      </c>
      <c r="H80" s="7" t="s">
        <v>37</v>
      </c>
      <c r="I80" s="7" t="s">
        <v>198</v>
      </c>
      <c r="J80" s="7">
        <v>0</v>
      </c>
      <c r="K80" s="7">
        <v>1.536</v>
      </c>
      <c r="L80" s="7" t="s">
        <v>37</v>
      </c>
      <c r="M80" s="7" t="s">
        <v>213</v>
      </c>
      <c r="N80" s="7">
        <v>4</v>
      </c>
      <c r="O80" s="7">
        <v>1.5665</v>
      </c>
      <c r="P80" s="7" t="s">
        <v>48</v>
      </c>
      <c r="Q80" s="7" t="s">
        <v>220</v>
      </c>
      <c r="R80" s="9">
        <v>305</v>
      </c>
      <c r="S80" s="9"/>
      <c r="T80" s="10">
        <v>179340</v>
      </c>
      <c r="U80" s="11">
        <v>50</v>
      </c>
      <c r="V80" s="12"/>
      <c r="X80" s="10">
        <v>179340</v>
      </c>
      <c r="Y80" s="10"/>
    </row>
    <row r="81" spans="2:26" ht="35.1" customHeight="1" x14ac:dyDescent="0.15">
      <c r="B81" s="1">
        <f t="shared" si="1"/>
        <v>1</v>
      </c>
      <c r="C81" s="4">
        <v>79</v>
      </c>
      <c r="D81" s="7" t="s">
        <v>187</v>
      </c>
      <c r="E81" s="7" t="s">
        <v>189</v>
      </c>
      <c r="F81" s="8">
        <v>6</v>
      </c>
      <c r="G81" s="7" t="s">
        <v>47</v>
      </c>
      <c r="H81" s="7" t="s">
        <v>37</v>
      </c>
      <c r="I81" s="7" t="s">
        <v>199</v>
      </c>
      <c r="J81" s="7">
        <v>12</v>
      </c>
      <c r="K81" s="7">
        <v>1.5755999999999999</v>
      </c>
      <c r="L81" s="7" t="s">
        <v>37</v>
      </c>
      <c r="M81" s="7" t="s">
        <v>214</v>
      </c>
      <c r="N81" s="7">
        <v>4</v>
      </c>
      <c r="O81" s="7">
        <v>1.5765</v>
      </c>
      <c r="P81" s="7" t="s">
        <v>48</v>
      </c>
      <c r="Q81" s="7" t="s">
        <v>221</v>
      </c>
      <c r="R81" s="9"/>
      <c r="S81" s="9">
        <v>9</v>
      </c>
      <c r="T81" s="10">
        <v>-6480</v>
      </c>
      <c r="U81" s="11">
        <v>41</v>
      </c>
      <c r="V81" s="12"/>
      <c r="X81" s="10"/>
      <c r="Y81" s="10">
        <v>-6480</v>
      </c>
    </row>
    <row r="82" spans="2:26" ht="35.1" customHeight="1" x14ac:dyDescent="0.15">
      <c r="B82" s="1">
        <f t="shared" si="1"/>
        <v>1</v>
      </c>
      <c r="C82" s="4">
        <v>80</v>
      </c>
      <c r="D82" s="7" t="s">
        <v>187</v>
      </c>
      <c r="E82" s="7" t="s">
        <v>189</v>
      </c>
      <c r="F82" s="8">
        <v>3.3</v>
      </c>
      <c r="G82" s="7" t="s">
        <v>47</v>
      </c>
      <c r="H82" s="7" t="s">
        <v>37</v>
      </c>
      <c r="I82" s="7" t="s">
        <v>200</v>
      </c>
      <c r="J82" s="7">
        <v>12</v>
      </c>
      <c r="K82" s="7">
        <v>1.5995999999999999</v>
      </c>
      <c r="L82" s="7" t="s">
        <v>37</v>
      </c>
      <c r="M82" s="7" t="s">
        <v>215</v>
      </c>
      <c r="N82" s="7">
        <v>12</v>
      </c>
      <c r="O82" s="7">
        <v>41.607100000000003</v>
      </c>
      <c r="P82" s="7" t="s">
        <v>48</v>
      </c>
      <c r="Q82" s="7" t="s">
        <v>221</v>
      </c>
      <c r="R82" s="9"/>
      <c r="S82" s="9">
        <v>75</v>
      </c>
      <c r="T82" s="10">
        <v>-29700</v>
      </c>
      <c r="U82" s="11">
        <v>75</v>
      </c>
      <c r="V82" s="12"/>
      <c r="X82" s="10"/>
      <c r="Y82" s="10">
        <v>-29700</v>
      </c>
    </row>
    <row r="83" spans="2:26" ht="35.1" customHeight="1" x14ac:dyDescent="0.15">
      <c r="B83" s="1">
        <f t="shared" si="1"/>
        <v>1</v>
      </c>
      <c r="C83" s="4">
        <v>81</v>
      </c>
      <c r="D83" s="7" t="s">
        <v>187</v>
      </c>
      <c r="E83" s="7" t="s">
        <v>189</v>
      </c>
      <c r="F83" s="8">
        <v>4.5</v>
      </c>
      <c r="G83" s="7" t="s">
        <v>47</v>
      </c>
      <c r="H83" s="7" t="s">
        <v>37</v>
      </c>
      <c r="I83" s="7" t="s">
        <v>201</v>
      </c>
      <c r="J83" s="7">
        <v>8</v>
      </c>
      <c r="K83" s="7">
        <v>1.6003000000000001</v>
      </c>
      <c r="L83" s="7" t="s">
        <v>37</v>
      </c>
      <c r="M83" s="7" t="s">
        <v>216</v>
      </c>
      <c r="N83" s="7">
        <v>12</v>
      </c>
      <c r="O83" s="7">
        <v>1.5883</v>
      </c>
      <c r="P83" s="7" t="s">
        <v>48</v>
      </c>
      <c r="Q83" s="7" t="s">
        <v>220</v>
      </c>
      <c r="R83" s="9">
        <v>120</v>
      </c>
      <c r="S83" s="9"/>
      <c r="T83" s="10">
        <v>64800</v>
      </c>
      <c r="U83" s="11">
        <v>55</v>
      </c>
      <c r="V83" s="12"/>
      <c r="X83" s="10">
        <v>64800</v>
      </c>
      <c r="Y83" s="10"/>
    </row>
    <row r="84" spans="2:26" ht="35.1" customHeight="1" x14ac:dyDescent="0.15">
      <c r="B84" s="1">
        <f t="shared" si="1"/>
        <v>0</v>
      </c>
      <c r="C84" s="4">
        <v>82</v>
      </c>
      <c r="D84" s="7" t="s">
        <v>187</v>
      </c>
      <c r="E84" s="7" t="s">
        <v>188</v>
      </c>
      <c r="F84" s="8">
        <v>7.1</v>
      </c>
      <c r="G84" s="7" t="s">
        <v>47</v>
      </c>
      <c r="H84" s="7" t="s">
        <v>37</v>
      </c>
      <c r="I84" s="7" t="s">
        <v>202</v>
      </c>
      <c r="J84" s="7">
        <v>8</v>
      </c>
      <c r="K84" s="7">
        <v>1.5210999999999999</v>
      </c>
      <c r="L84" s="7" t="s">
        <v>37</v>
      </c>
      <c r="M84" s="7" t="s">
        <v>217</v>
      </c>
      <c r="N84" s="7">
        <v>12</v>
      </c>
      <c r="O84" s="7">
        <v>1.5176000000000001</v>
      </c>
      <c r="P84" s="7" t="s">
        <v>48</v>
      </c>
      <c r="Q84" s="7" t="s">
        <v>221</v>
      </c>
      <c r="R84" s="9"/>
      <c r="S84" s="9">
        <v>35</v>
      </c>
      <c r="T84" s="10">
        <v>-29820</v>
      </c>
      <c r="U84" s="11">
        <v>35</v>
      </c>
      <c r="V84" s="12"/>
      <c r="X84" s="10"/>
      <c r="Y84" s="10">
        <v>-29820</v>
      </c>
    </row>
    <row r="85" spans="2:26" ht="35.1" customHeight="1" x14ac:dyDescent="0.15">
      <c r="B85" s="1">
        <f t="shared" si="1"/>
        <v>0</v>
      </c>
      <c r="C85" s="4">
        <v>83</v>
      </c>
      <c r="D85" s="7" t="s">
        <v>187</v>
      </c>
      <c r="E85" s="7" t="s">
        <v>188</v>
      </c>
      <c r="F85" s="8">
        <v>4.9000000000000004</v>
      </c>
      <c r="G85" s="7" t="s">
        <v>47</v>
      </c>
      <c r="H85" s="7" t="s">
        <v>37</v>
      </c>
      <c r="I85" s="7" t="s">
        <v>203</v>
      </c>
      <c r="J85" s="7">
        <v>16</v>
      </c>
      <c r="K85" s="7">
        <v>1.5198</v>
      </c>
      <c r="L85" s="7" t="s">
        <v>37</v>
      </c>
      <c r="M85" s="7" t="s">
        <v>218</v>
      </c>
      <c r="N85" s="7">
        <v>12</v>
      </c>
      <c r="O85" s="7">
        <v>1.5177</v>
      </c>
      <c r="P85" s="7" t="s">
        <v>48</v>
      </c>
      <c r="Q85" s="7" t="s">
        <v>221</v>
      </c>
      <c r="R85" s="9"/>
      <c r="S85" s="9">
        <v>21</v>
      </c>
      <c r="T85" s="10">
        <v>-12348</v>
      </c>
      <c r="U85" s="11">
        <v>50</v>
      </c>
      <c r="V85" s="12"/>
      <c r="X85" s="10"/>
      <c r="Y85" s="10">
        <v>-12348</v>
      </c>
    </row>
    <row r="86" spans="2:26" ht="35.1" customHeight="1" x14ac:dyDescent="0.15">
      <c r="B86" s="1">
        <f t="shared" si="1"/>
        <v>1</v>
      </c>
      <c r="C86" s="4">
        <v>84</v>
      </c>
      <c r="D86" s="7" t="s">
        <v>187</v>
      </c>
      <c r="E86" s="7" t="s">
        <v>189</v>
      </c>
      <c r="F86" s="8">
        <v>6.5</v>
      </c>
      <c r="G86" s="7" t="s">
        <v>47</v>
      </c>
      <c r="H86" s="7" t="s">
        <v>37</v>
      </c>
      <c r="I86" s="7" t="s">
        <v>204</v>
      </c>
      <c r="J86" s="7">
        <v>16</v>
      </c>
      <c r="K86" s="7">
        <v>1.7040999999999999</v>
      </c>
      <c r="L86" s="7" t="s">
        <v>37</v>
      </c>
      <c r="M86" s="7" t="s">
        <v>219</v>
      </c>
      <c r="N86" s="7">
        <v>16</v>
      </c>
      <c r="O86" s="7">
        <v>1.6795</v>
      </c>
      <c r="P86" s="7" t="s">
        <v>48</v>
      </c>
      <c r="Q86" s="7" t="s">
        <v>220</v>
      </c>
      <c r="R86" s="9">
        <v>246</v>
      </c>
      <c r="S86" s="9"/>
      <c r="T86" s="10">
        <v>191880</v>
      </c>
      <c r="U86" s="11">
        <v>38</v>
      </c>
      <c r="V86" s="12"/>
      <c r="X86" s="10">
        <v>191880</v>
      </c>
      <c r="Y86" s="10"/>
    </row>
    <row r="87" spans="2:26" ht="35.1" customHeight="1" x14ac:dyDescent="0.15">
      <c r="B87" s="1">
        <f t="shared" si="1"/>
        <v>0</v>
      </c>
      <c r="C87" s="4">
        <v>85</v>
      </c>
      <c r="D87" s="7" t="s">
        <v>187</v>
      </c>
      <c r="E87" s="7" t="s">
        <v>188</v>
      </c>
      <c r="F87" s="8">
        <v>4.0999999999999996</v>
      </c>
      <c r="G87" s="7" t="s">
        <v>47</v>
      </c>
      <c r="H87" s="7" t="s">
        <v>37</v>
      </c>
      <c r="I87" s="7" t="s">
        <v>222</v>
      </c>
      <c r="J87" s="7">
        <v>12</v>
      </c>
      <c r="K87" s="7">
        <v>1.5119</v>
      </c>
      <c r="L87" s="7" t="s">
        <v>37</v>
      </c>
      <c r="M87" s="7" t="s">
        <v>225</v>
      </c>
      <c r="N87" s="7">
        <v>12</v>
      </c>
      <c r="O87" s="7">
        <v>1.5210999999999999</v>
      </c>
      <c r="P87" s="7" t="s">
        <v>48</v>
      </c>
      <c r="Q87" s="7" t="s">
        <v>220</v>
      </c>
      <c r="R87" s="9">
        <v>92</v>
      </c>
      <c r="S87" s="9"/>
      <c r="T87" s="10">
        <v>45264</v>
      </c>
      <c r="U87" s="11">
        <v>48</v>
      </c>
      <c r="V87" s="12"/>
      <c r="X87" s="10">
        <v>45264</v>
      </c>
      <c r="Y87" s="10"/>
    </row>
    <row r="88" spans="2:26" ht="35.1" customHeight="1" x14ac:dyDescent="0.15">
      <c r="B88" s="1">
        <f t="shared" si="1"/>
        <v>0</v>
      </c>
      <c r="C88" s="4">
        <v>86</v>
      </c>
      <c r="D88" s="7" t="s">
        <v>187</v>
      </c>
      <c r="E88" s="7" t="s">
        <v>188</v>
      </c>
      <c r="F88" s="8">
        <v>1.1000000000000001</v>
      </c>
      <c r="G88" s="7" t="s">
        <v>47</v>
      </c>
      <c r="H88" s="7" t="s">
        <v>37</v>
      </c>
      <c r="I88" s="7" t="s">
        <v>223</v>
      </c>
      <c r="J88" s="7">
        <v>12</v>
      </c>
      <c r="K88" s="7">
        <v>1.5387999999999999</v>
      </c>
      <c r="L88" s="7" t="s">
        <v>37</v>
      </c>
      <c r="M88" s="7" t="s">
        <v>226</v>
      </c>
      <c r="N88" s="7">
        <v>12</v>
      </c>
      <c r="O88" s="7">
        <v>1.5370999999999999</v>
      </c>
      <c r="P88" s="7" t="s">
        <v>48</v>
      </c>
      <c r="Q88" s="7" t="s">
        <v>221</v>
      </c>
      <c r="R88" s="9"/>
      <c r="S88" s="9">
        <v>17</v>
      </c>
      <c r="T88" s="10">
        <v>-2244</v>
      </c>
      <c r="U88" s="11">
        <v>179</v>
      </c>
      <c r="V88" s="12"/>
      <c r="X88" s="10"/>
      <c r="Y88" s="10">
        <v>-2244</v>
      </c>
    </row>
    <row r="89" spans="2:26" ht="35.1" customHeight="1" x14ac:dyDescent="0.15">
      <c r="B89" s="1">
        <f t="shared" si="1"/>
        <v>0</v>
      </c>
      <c r="C89" s="4">
        <v>87</v>
      </c>
      <c r="D89" s="7" t="s">
        <v>187</v>
      </c>
      <c r="E89" s="7" t="s">
        <v>188</v>
      </c>
      <c r="F89" s="8">
        <v>2.8</v>
      </c>
      <c r="G89" s="7" t="s">
        <v>47</v>
      </c>
      <c r="H89" s="7" t="s">
        <v>37</v>
      </c>
      <c r="I89" s="7" t="s">
        <v>224</v>
      </c>
      <c r="J89" s="7">
        <v>8</v>
      </c>
      <c r="K89" s="7">
        <v>1.5014000000000001</v>
      </c>
      <c r="L89" s="7" t="s">
        <v>37</v>
      </c>
      <c r="M89" s="7" t="s">
        <v>227</v>
      </c>
      <c r="N89" s="7">
        <v>8</v>
      </c>
      <c r="O89" s="7">
        <v>1.5303</v>
      </c>
      <c r="P89" s="7" t="s">
        <v>48</v>
      </c>
      <c r="Q89" s="7" t="s">
        <v>220</v>
      </c>
      <c r="R89" s="9">
        <v>289</v>
      </c>
      <c r="S89" s="9"/>
      <c r="T89" s="10">
        <v>97104</v>
      </c>
      <c r="U89" s="11">
        <v>88</v>
      </c>
      <c r="V89" s="12"/>
      <c r="X89" s="10">
        <v>97104</v>
      </c>
      <c r="Y89" s="10"/>
    </row>
    <row r="90" spans="2:26" ht="35.1" customHeight="1" x14ac:dyDescent="0.15">
      <c r="B90" s="1">
        <f>SUM(B3:B89)</f>
        <v>27</v>
      </c>
      <c r="C90" s="4">
        <v>88</v>
      </c>
      <c r="D90" s="7"/>
      <c r="E90" s="7"/>
      <c r="F90" s="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9">
        <f>SUM(R3:R89)</f>
        <v>8449.7000000000007</v>
      </c>
      <c r="S90" s="9">
        <f>SUM(S3:S89)</f>
        <v>1224</v>
      </c>
      <c r="T90" s="10">
        <f>SUM(T3:T89)</f>
        <v>3722806</v>
      </c>
      <c r="U90" s="11"/>
      <c r="V90" s="12"/>
      <c r="X90" s="10">
        <f t="shared" ref="X90:Y90" si="2">SUM(X3:X89)</f>
        <v>4406598</v>
      </c>
      <c r="Y90" s="10">
        <f t="shared" si="2"/>
        <v>-683792</v>
      </c>
      <c r="Z90" s="2">
        <f>SUM(X90:Y90)</f>
        <v>3722806</v>
      </c>
    </row>
    <row r="91" spans="2:26" ht="35.1" customHeight="1" x14ac:dyDescent="0.15">
      <c r="C91" s="4">
        <v>89</v>
      </c>
      <c r="D91" s="7"/>
      <c r="E91" s="7"/>
      <c r="F91" s="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9">
        <f>COUNTA(R3:R89)</f>
        <v>44</v>
      </c>
      <c r="S91" s="9">
        <f>COUNTA(S3:S89)</f>
        <v>37</v>
      </c>
      <c r="T91" s="9">
        <f>COUNTA(T3:T89)</f>
        <v>87</v>
      </c>
      <c r="U91" s="11"/>
      <c r="V91" s="12"/>
      <c r="X91" s="9">
        <f t="shared" ref="X91:Y91" si="3">COUNTA(X3:X89)</f>
        <v>52</v>
      </c>
      <c r="Y91" s="9">
        <f t="shared" si="3"/>
        <v>40</v>
      </c>
    </row>
    <row r="92" spans="2:26" ht="35.1" customHeight="1" x14ac:dyDescent="0.15">
      <c r="C92" s="4">
        <v>90</v>
      </c>
      <c r="D92" s="7"/>
      <c r="E92" s="7"/>
      <c r="F92" s="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9">
        <f>MAX(R3:R89)</f>
        <v>1041</v>
      </c>
      <c r="S92" s="9"/>
      <c r="T92" s="10"/>
      <c r="U92" s="11"/>
      <c r="V92" s="12"/>
      <c r="X92" s="10"/>
      <c r="Y92" s="10"/>
    </row>
    <row r="93" spans="2:26" ht="35.1" customHeight="1" x14ac:dyDescent="0.15">
      <c r="C93" s="4">
        <v>91</v>
      </c>
      <c r="D93" s="7"/>
      <c r="E93" s="7"/>
      <c r="F93" s="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9"/>
      <c r="S93" s="9"/>
      <c r="T93" s="10"/>
      <c r="U93" s="11"/>
      <c r="V93" s="12"/>
      <c r="X93" s="10"/>
      <c r="Y93" s="10"/>
    </row>
    <row r="94" spans="2:26" ht="35.1" customHeight="1" x14ac:dyDescent="0.15">
      <c r="C94" s="4">
        <v>92</v>
      </c>
      <c r="D94" s="7"/>
      <c r="E94" s="7"/>
      <c r="F94" s="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9"/>
      <c r="S94" s="9"/>
      <c r="T94" s="10"/>
      <c r="U94" s="11"/>
      <c r="V94" s="12"/>
      <c r="X94" s="10"/>
      <c r="Y94" s="10"/>
    </row>
    <row r="95" spans="2:26" ht="35.1" customHeight="1" x14ac:dyDescent="0.15">
      <c r="C95" s="4">
        <v>93</v>
      </c>
      <c r="D95" s="7"/>
      <c r="E95" s="7"/>
      <c r="F95" s="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9"/>
      <c r="S95" s="9"/>
      <c r="T95" s="10"/>
      <c r="U95" s="11"/>
      <c r="V95" s="12"/>
      <c r="X95" s="10"/>
      <c r="Y95" s="10"/>
    </row>
    <row r="96" spans="2:26" ht="35.1" customHeight="1" x14ac:dyDescent="0.15">
      <c r="C96" s="4">
        <v>94</v>
      </c>
      <c r="D96" s="7"/>
      <c r="E96" s="7"/>
      <c r="F96" s="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9"/>
      <c r="S96" s="9"/>
      <c r="T96" s="10"/>
      <c r="U96" s="11"/>
      <c r="V96" s="12"/>
      <c r="X96" s="10"/>
      <c r="Y96" s="10"/>
    </row>
    <row r="97" spans="3:25" ht="35.1" customHeight="1" x14ac:dyDescent="0.15">
      <c r="C97" s="4">
        <v>95</v>
      </c>
      <c r="D97" s="7"/>
      <c r="E97" s="7"/>
      <c r="F97" s="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9"/>
      <c r="S97" s="9"/>
      <c r="T97" s="10"/>
      <c r="U97" s="11"/>
      <c r="V97" s="12"/>
      <c r="X97" s="10"/>
      <c r="Y97" s="10"/>
    </row>
    <row r="98" spans="3:25" ht="35.1" customHeight="1" x14ac:dyDescent="0.15">
      <c r="C98" s="4">
        <v>96</v>
      </c>
      <c r="D98" s="7"/>
      <c r="E98" s="7"/>
      <c r="F98" s="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9"/>
      <c r="S98" s="9"/>
      <c r="T98" s="10"/>
      <c r="U98" s="11"/>
      <c r="V98" s="12"/>
      <c r="X98" s="10"/>
      <c r="Y98" s="10"/>
    </row>
    <row r="99" spans="3:25" ht="35.1" customHeight="1" x14ac:dyDescent="0.15">
      <c r="C99" s="4">
        <v>97</v>
      </c>
      <c r="D99" s="7"/>
      <c r="E99" s="7"/>
      <c r="F99" s="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9"/>
      <c r="S99" s="9"/>
      <c r="T99" s="10"/>
      <c r="U99" s="11"/>
      <c r="V99" s="12"/>
      <c r="X99" s="10"/>
      <c r="Y99" s="10"/>
    </row>
    <row r="100" spans="3:25" ht="35.1" customHeight="1" x14ac:dyDescent="0.15">
      <c r="C100" s="4">
        <v>98</v>
      </c>
      <c r="D100" s="7"/>
      <c r="E100" s="7"/>
      <c r="F100" s="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9"/>
      <c r="S100" s="9"/>
      <c r="T100" s="10"/>
      <c r="U100" s="11"/>
      <c r="V100" s="12"/>
      <c r="X100" s="10"/>
      <c r="Y100" s="10"/>
    </row>
    <row r="101" spans="3:25" ht="35.1" customHeight="1" x14ac:dyDescent="0.15">
      <c r="C101" s="4">
        <v>99</v>
      </c>
      <c r="D101" s="7"/>
      <c r="E101" s="7"/>
      <c r="F101" s="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9"/>
      <c r="S101" s="9"/>
      <c r="T101" s="10"/>
      <c r="U101" s="11"/>
      <c r="V101" s="12"/>
      <c r="X101" s="10"/>
      <c r="Y101" s="10"/>
    </row>
    <row r="102" spans="3:25" ht="35.1" customHeight="1" x14ac:dyDescent="0.15">
      <c r="C102" s="4">
        <v>100</v>
      </c>
      <c r="D102" s="7"/>
      <c r="E102" s="7"/>
      <c r="F102" s="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9"/>
      <c r="S102" s="9"/>
      <c r="T102" s="10"/>
      <c r="U102" s="11"/>
      <c r="V102" s="12"/>
      <c r="X102" s="10"/>
      <c r="Y102" s="10"/>
    </row>
    <row r="103" spans="3:25" ht="35.1" customHeight="1" x14ac:dyDescent="0.15">
      <c r="C103" s="4">
        <v>101</v>
      </c>
      <c r="D103" s="7"/>
      <c r="E103" s="7"/>
      <c r="F103" s="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9"/>
      <c r="S103" s="9"/>
      <c r="T103" s="10"/>
      <c r="U103" s="11"/>
      <c r="V103" s="12"/>
      <c r="X103" s="10"/>
      <c r="Y103" s="10"/>
    </row>
    <row r="104" spans="3:25" ht="35.1" customHeight="1" x14ac:dyDescent="0.15">
      <c r="C104" s="4">
        <v>102</v>
      </c>
      <c r="D104" s="7"/>
      <c r="E104" s="7"/>
      <c r="F104" s="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9"/>
      <c r="S104" s="9"/>
      <c r="T104" s="10"/>
      <c r="U104" s="11"/>
      <c r="V104" s="12"/>
      <c r="X104" s="10"/>
      <c r="Y104" s="10"/>
    </row>
    <row r="105" spans="3:25" ht="35.1" customHeight="1" x14ac:dyDescent="0.15">
      <c r="C105" s="4">
        <v>103</v>
      </c>
      <c r="D105" s="7"/>
      <c r="E105" s="7"/>
      <c r="F105" s="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9"/>
      <c r="S105" s="9"/>
      <c r="T105" s="10"/>
      <c r="U105" s="11"/>
      <c r="V105" s="12"/>
      <c r="X105" s="10"/>
      <c r="Y105" s="10"/>
    </row>
    <row r="106" spans="3:25" ht="35.1" customHeight="1" x14ac:dyDescent="0.15">
      <c r="C106" s="4">
        <v>104</v>
      </c>
      <c r="D106" s="7"/>
      <c r="E106" s="7"/>
      <c r="F106" s="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9"/>
      <c r="S106" s="9"/>
      <c r="T106" s="10"/>
      <c r="U106" s="11"/>
      <c r="V106" s="12"/>
      <c r="X106" s="10"/>
      <c r="Y106" s="10"/>
    </row>
    <row r="107" spans="3:25" ht="35.1" customHeight="1" x14ac:dyDescent="0.15">
      <c r="C107" s="4">
        <v>105</v>
      </c>
      <c r="D107" s="7"/>
      <c r="E107" s="7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9"/>
      <c r="S107" s="9"/>
      <c r="T107" s="10"/>
      <c r="U107" s="11"/>
      <c r="V107" s="12"/>
      <c r="X107" s="10"/>
      <c r="Y107" s="10"/>
    </row>
    <row r="108" spans="3:25" ht="35.1" customHeight="1" x14ac:dyDescent="0.15">
      <c r="C108" s="4">
        <v>106</v>
      </c>
      <c r="D108" s="7"/>
      <c r="E108" s="7"/>
      <c r="F108" s="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9"/>
      <c r="S108" s="9"/>
      <c r="T108" s="10"/>
      <c r="U108" s="11"/>
      <c r="V108" s="12"/>
      <c r="X108" s="10"/>
      <c r="Y108" s="10"/>
    </row>
    <row r="109" spans="3:25" ht="35.1" customHeight="1" x14ac:dyDescent="0.15">
      <c r="C109" s="4">
        <v>107</v>
      </c>
      <c r="D109" s="7"/>
      <c r="E109" s="7"/>
      <c r="F109" s="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9"/>
      <c r="S109" s="9"/>
      <c r="T109" s="10"/>
      <c r="U109" s="11"/>
      <c r="V109" s="12"/>
      <c r="X109" s="10"/>
      <c r="Y109" s="10"/>
    </row>
  </sheetData>
  <sortState ref="C3:V54">
    <sortCondition ref="C1"/>
  </sortState>
  <mergeCells count="2">
    <mergeCell ref="U2:V2"/>
    <mergeCell ref="AC5:AD5"/>
  </mergeCells>
  <phoneticPr fontId="4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firstPageNumber="4294963191" orientation="landscape" verticalDpi="0" r:id="rId1"/>
  <headerFooter alignWithMargins="0"/>
  <rowBreaks count="1" manualBreakCount="1">
    <brk id="64" min="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画像</vt:lpstr>
      <vt:lpstr>DJ D1H4</vt:lpstr>
      <vt:lpstr>'DJ D1H4'!Print_Area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Lenovo</cp:lastModifiedBy>
  <cp:revision/>
  <cp:lastPrinted>2015-08-26T10:23:06Z</cp:lastPrinted>
  <dcterms:created xsi:type="dcterms:W3CDTF">2013-10-09T23:04:08Z</dcterms:created>
  <dcterms:modified xsi:type="dcterms:W3CDTF">2015-08-31T05:48:17Z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