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000 CMA\004 DJ検証\"/>
    </mc:Choice>
  </mc:AlternateContent>
  <bookViews>
    <workbookView xWindow="0" yWindow="0" windowWidth="19335" windowHeight="7335" activeTab="1"/>
  </bookViews>
  <sheets>
    <sheet name="DJ H4 H1" sheetId="13" r:id="rId1"/>
    <sheet name="画像" sheetId="7" r:id="rId2"/>
  </sheets>
  <definedNames>
    <definedName name="_xlnm._FilterDatabase" localSheetId="0" hidden="1">'DJ H4 H1'!$B$2:$Y$53</definedName>
    <definedName name="_xlnm.Print_Area" localSheetId="0">'DJ H4 H1'!$C$2:$W$53</definedName>
  </definedNames>
  <calcPr calcId="152511"/>
</workbook>
</file>

<file path=xl/calcChain.xml><?xml version="1.0" encoding="utf-8"?>
<calcChain xmlns="http://schemas.openxmlformats.org/spreadsheetml/2006/main">
  <c r="S53" i="13" l="1"/>
  <c r="AC21" i="13"/>
  <c r="AE53" i="13"/>
  <c r="AF53" i="13"/>
  <c r="AC15" i="13" l="1"/>
  <c r="Y4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3" i="13"/>
  <c r="AC9" i="13"/>
  <c r="AC22" i="13" s="1"/>
  <c r="U53" i="13"/>
  <c r="Y53" i="13" l="1"/>
  <c r="AG53" i="13"/>
  <c r="AC14" i="13"/>
  <c r="AC17" i="13" s="1"/>
  <c r="AC18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3" i="13"/>
  <c r="AC16" i="13" l="1"/>
  <c r="B53" i="13"/>
  <c r="AC23" i="13"/>
</calcChain>
</file>

<file path=xl/sharedStrings.xml><?xml version="1.0" encoding="utf-8"?>
<sst xmlns="http://schemas.openxmlformats.org/spreadsheetml/2006/main" count="362" uniqueCount="108">
  <si>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</si>
  <si>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</si>
  <si>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</si>
  <si>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</si>
  <si>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</si>
  <si>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</si>
  <si>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</si>
  <si>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</si>
  <si>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</si>
  <si>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</si>
  <si>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</si>
  <si>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</si>
  <si>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</si>
  <si>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</si>
  <si>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</si>
  <si>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</si>
  <si>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</si>
  <si>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</si>
  <si>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</si>
  <si>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</si>
  <si>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</si>
  <si>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</si>
  <si>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</si>
  <si>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</si>
  <si>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</si>
  <si>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</si>
  <si>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合計利益</t>
  </si>
  <si>
    <t>合計損失</t>
  </si>
  <si>
    <t>合計損益</t>
  </si>
  <si>
    <t>最大連勝数</t>
  </si>
  <si>
    <t>最大連敗数</t>
  </si>
  <si>
    <t>最大DD(pips)</t>
  </si>
  <si>
    <t>S</t>
    <phoneticPr fontId="4"/>
  </si>
  <si>
    <t>L</t>
    <phoneticPr fontId="4"/>
  </si>
  <si>
    <t>GBPJPY</t>
    <phoneticPr fontId="4"/>
  </si>
  <si>
    <t>#</t>
    <phoneticPr fontId="4"/>
  </si>
  <si>
    <t>備考</t>
    <rPh sb="0" eb="2">
      <t>ビコウ</t>
    </rPh>
    <phoneticPr fontId="4"/>
  </si>
  <si>
    <t>GBPJPY</t>
  </si>
  <si>
    <t>時間足</t>
    <rPh sb="0" eb="2">
      <t>ジカン</t>
    </rPh>
    <rPh sb="2" eb="3">
      <t>アシ</t>
    </rPh>
    <phoneticPr fontId="4"/>
  </si>
  <si>
    <t>RR</t>
    <phoneticPr fontId="4"/>
  </si>
  <si>
    <t>B</t>
    <phoneticPr fontId="4"/>
  </si>
  <si>
    <t>BR</t>
    <phoneticPr fontId="4"/>
  </si>
  <si>
    <t>BR</t>
    <phoneticPr fontId="4"/>
  </si>
  <si>
    <t>2015.5.13</t>
    <phoneticPr fontId="4"/>
  </si>
  <si>
    <t>SHL</t>
    <phoneticPr fontId="4"/>
  </si>
  <si>
    <t>W</t>
    <phoneticPr fontId="4"/>
  </si>
  <si>
    <t>2015.4.15</t>
    <phoneticPr fontId="4"/>
  </si>
  <si>
    <t>C</t>
    <phoneticPr fontId="4"/>
  </si>
  <si>
    <t>W</t>
    <phoneticPr fontId="4"/>
  </si>
  <si>
    <t>キャンセル</t>
    <phoneticPr fontId="4"/>
  </si>
  <si>
    <t>M15</t>
  </si>
  <si>
    <t>M15</t>
    <phoneticPr fontId="4"/>
  </si>
  <si>
    <t>2015.3.26</t>
  </si>
  <si>
    <t>2015.3.26</t>
    <phoneticPr fontId="4"/>
  </si>
  <si>
    <t>2015.4.20</t>
  </si>
  <si>
    <t>2015.4.20</t>
    <phoneticPr fontId="4"/>
  </si>
  <si>
    <t>2015.5.12</t>
    <phoneticPr fontId="4"/>
  </si>
  <si>
    <t>2015.5.13</t>
  </si>
  <si>
    <t>2015.5.28</t>
  </si>
  <si>
    <t>2015.5.28</t>
    <phoneticPr fontId="4"/>
  </si>
  <si>
    <t>2015.6.4</t>
    <phoneticPr fontId="4"/>
  </si>
  <si>
    <t>2015.6.8</t>
  </si>
  <si>
    <t>2015.6.8</t>
    <phoneticPr fontId="4"/>
  </si>
  <si>
    <t>2015.6.15</t>
  </si>
  <si>
    <t>2015.6.15</t>
    <phoneticPr fontId="4"/>
  </si>
  <si>
    <t>2015.7.14</t>
  </si>
  <si>
    <t>2015.7.14</t>
    <phoneticPr fontId="4"/>
  </si>
  <si>
    <t>205.7.17</t>
  </si>
  <si>
    <t>205.7.17</t>
    <phoneticPr fontId="4"/>
  </si>
  <si>
    <t>2015.7.28</t>
  </si>
  <si>
    <t>2015.7.28</t>
    <phoneticPr fontId="4"/>
  </si>
  <si>
    <t>2015.7.31</t>
  </si>
  <si>
    <t>2015.7.31</t>
    <phoneticPr fontId="4"/>
  </si>
  <si>
    <t>2015.8.12</t>
  </si>
  <si>
    <t>2015.8.12</t>
    <phoneticPr fontId="4"/>
  </si>
  <si>
    <t>2015.4.16</t>
    <phoneticPr fontId="4"/>
  </si>
  <si>
    <t>2015.6.5</t>
    <phoneticPr fontId="4"/>
  </si>
  <si>
    <t>SHL</t>
  </si>
  <si>
    <t>191.55 長大線</t>
    <phoneticPr fontId="4"/>
  </si>
  <si>
    <t>EURJPY</t>
    <phoneticPr fontId="4"/>
  </si>
  <si>
    <t>S</t>
    <phoneticPr fontId="4"/>
  </si>
  <si>
    <t>B</t>
    <phoneticPr fontId="4"/>
  </si>
  <si>
    <t>2015.3.26</t>
    <phoneticPr fontId="4"/>
  </si>
  <si>
    <t>2015.3.27</t>
    <phoneticPr fontId="4"/>
  </si>
  <si>
    <t>2015.3.30</t>
    <phoneticPr fontId="4"/>
  </si>
  <si>
    <t>2015.4.7</t>
    <phoneticPr fontId="4"/>
  </si>
  <si>
    <t>2015.4.15</t>
    <phoneticPr fontId="4"/>
  </si>
  <si>
    <t>2015.4.20</t>
    <phoneticPr fontId="4"/>
  </si>
  <si>
    <t>2015.4.24</t>
    <phoneticPr fontId="4"/>
  </si>
  <si>
    <t>2015.5.4</t>
    <phoneticPr fontId="4"/>
  </si>
  <si>
    <t>2015.5.7</t>
    <phoneticPr fontId="4"/>
  </si>
  <si>
    <t>205.5.8</t>
    <phoneticPr fontId="4"/>
  </si>
  <si>
    <t>2015.5.18</t>
    <phoneticPr fontId="4"/>
  </si>
  <si>
    <t>2015.5.20</t>
    <phoneticPr fontId="4"/>
  </si>
  <si>
    <t>2015.4.8</t>
    <phoneticPr fontId="4"/>
  </si>
  <si>
    <t>2015.5.19</t>
    <phoneticPr fontId="4"/>
  </si>
  <si>
    <t>2015.5.21</t>
    <phoneticPr fontId="4"/>
  </si>
  <si>
    <t>W</t>
    <phoneticPr fontId="4"/>
  </si>
  <si>
    <t>L</t>
    <phoneticPr fontId="4"/>
  </si>
  <si>
    <t>C</t>
    <phoneticPr fontId="4"/>
  </si>
  <si>
    <t>2015.7.12</t>
    <phoneticPr fontId="4"/>
  </si>
  <si>
    <t>2015.7.24</t>
    <phoneticPr fontId="4"/>
  </si>
  <si>
    <t>2015.8.14</t>
    <phoneticPr fontId="4"/>
  </si>
  <si>
    <t>2015.8.24</t>
    <phoneticPr fontId="4"/>
  </si>
  <si>
    <t>2015.8.28</t>
    <phoneticPr fontId="4"/>
  </si>
  <si>
    <t>2015.8.17</t>
    <phoneticPr fontId="4"/>
  </si>
  <si>
    <t>ST</t>
    <phoneticPr fontId="4"/>
  </si>
  <si>
    <t>D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</si>
</sst>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0.0"/>
    <numFmt numFmtId="179" formatCode="0_ ;[Red]\-0\ "/>
    <numFmt numFmtId="180" formatCode="0_ "/>
    <numFmt numFmtId="181" formatCode="0.0000"/>
  </numFmts>
  <fonts count="9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9" fontId="1" fillId="0" borderId="9" xfId="0" applyNumberFormat="1" applyFont="1" applyFill="1" applyBorder="1" applyAlignment="1" applyProtection="1">
      <alignment horizontal="center" vertical="center"/>
    </xf>
    <xf numFmtId="38" fontId="1" fillId="0" borderId="9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38" fontId="1" fillId="0" borderId="9" xfId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38" fontId="2" fillId="0" borderId="1" xfId="2" applyNumberFormat="1" applyFont="1" applyFill="1" applyBorder="1" applyAlignment="1" applyProtection="1">
      <alignment vertical="center"/>
    </xf>
    <xf numFmtId="38" fontId="8" fillId="0" borderId="1" xfId="2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180" fontId="2" fillId="0" borderId="1" xfId="0" applyNumberFormat="1" applyFont="1" applyFill="1" applyBorder="1" applyAlignment="1" applyProtection="1">
      <alignment vertical="center"/>
    </xf>
    <xf numFmtId="180" fontId="2" fillId="0" borderId="5" xfId="0" applyNumberFormat="1" applyFont="1" applyFill="1" applyBorder="1" applyAlignment="1" applyProtection="1">
      <alignment vertical="center"/>
    </xf>
    <xf numFmtId="181" fontId="1" fillId="0" borderId="9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38" fontId="1" fillId="0" borderId="0" xfId="0" applyNumberFormat="1" applyFont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通貨" xfId="2" builtinId="7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26</xdr:col>
      <xdr:colOff>639364</xdr:colOff>
      <xdr:row>55</xdr:row>
      <xdr:rowOff>11840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6364"/>
          <a:ext cx="18200000" cy="91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26</xdr:col>
      <xdr:colOff>667935</xdr:colOff>
      <xdr:row>111</xdr:row>
      <xdr:rowOff>78506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044545"/>
          <a:ext cx="18228571" cy="9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27</xdr:col>
      <xdr:colOff>40145</xdr:colOff>
      <xdr:row>167</xdr:row>
      <xdr:rowOff>49934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42727"/>
          <a:ext cx="18276190" cy="92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27</xdr:col>
      <xdr:colOff>21098</xdr:colOff>
      <xdr:row>223</xdr:row>
      <xdr:rowOff>97554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9440909"/>
          <a:ext cx="18257143" cy="9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27</xdr:col>
      <xdr:colOff>11574</xdr:colOff>
      <xdr:row>279</xdr:row>
      <xdr:rowOff>78507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9139091"/>
          <a:ext cx="18247619" cy="9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27</xdr:col>
      <xdr:colOff>11574</xdr:colOff>
      <xdr:row>335</xdr:row>
      <xdr:rowOff>40412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48837273"/>
          <a:ext cx="18247619" cy="9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27</xdr:col>
      <xdr:colOff>49669</xdr:colOff>
      <xdr:row>391</xdr:row>
      <xdr:rowOff>30888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58535455"/>
          <a:ext cx="18285714" cy="9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55"/>
  <sheetViews>
    <sheetView topLeftCell="N4" zoomScale="85" zoomScaleNormal="85" zoomScaleSheetLayoutView="55" workbookViewId="0">
      <selection activeCell="AC47" sqref="AC47"/>
    </sheetView>
  </sheetViews>
  <sheetFormatPr defaultColWidth="10" defaultRowHeight="30" customHeight="1" x14ac:dyDescent="0.15"/>
  <cols>
    <col min="1" max="2" width="10" style="1"/>
    <col min="3" max="3" width="6.25" style="1" bestFit="1" customWidth="1"/>
    <col min="4" max="4" width="4.75" style="1" bestFit="1" customWidth="1"/>
    <col min="5" max="5" width="9.875" style="1" bestFit="1" customWidth="1"/>
    <col min="6" max="6" width="10" style="1"/>
    <col min="7" max="7" width="6" style="1" bestFit="1" customWidth="1"/>
    <col min="8" max="8" width="14.375" style="1" bestFit="1" customWidth="1"/>
    <col min="9" max="9" width="6.625" style="1" customWidth="1"/>
    <col min="10" max="10" width="15.875" style="1" customWidth="1"/>
    <col min="11" max="11" width="8.125" style="1" bestFit="1" customWidth="1"/>
    <col min="12" max="12" width="13.125" style="1" customWidth="1"/>
    <col min="13" max="13" width="6.625" style="1" customWidth="1"/>
    <col min="14" max="14" width="15.875" style="1" customWidth="1"/>
    <col min="15" max="15" width="8.125" style="1" bestFit="1" customWidth="1"/>
    <col min="16" max="16" width="10" style="1"/>
    <col min="17" max="17" width="18.375" style="1" customWidth="1"/>
    <col min="18" max="18" width="5.625" style="1" customWidth="1"/>
    <col min="19" max="20" width="10" style="1"/>
    <col min="21" max="21" width="15.875" style="1" customWidth="1"/>
    <col min="22" max="24" width="10" style="1"/>
    <col min="27" max="27" width="10" style="1"/>
    <col min="28" max="28" width="19.75" style="1" bestFit="1" customWidth="1"/>
    <col min="29" max="29" width="45.5" style="1" customWidth="1"/>
    <col min="30" max="30" width="10" style="1"/>
    <col min="31" max="32" width="15.875" style="1" customWidth="1"/>
    <col min="33" max="16384" width="10" style="1"/>
  </cols>
  <sheetData>
    <row r="2" spans="2:32" s="2" customFormat="1" ht="30" customHeight="1" thickBot="1" x14ac:dyDescent="0.2">
      <c r="C2" s="4" t="s">
        <v>35</v>
      </c>
      <c r="D2" s="4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38</v>
      </c>
      <c r="L2" s="5" t="s">
        <v>9</v>
      </c>
      <c r="M2" s="5" t="s">
        <v>10</v>
      </c>
      <c r="N2" s="5" t="s">
        <v>11</v>
      </c>
      <c r="O2" s="5" t="s">
        <v>38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49" t="s">
        <v>36</v>
      </c>
      <c r="W2" s="50"/>
      <c r="AE2" s="5" t="s">
        <v>17</v>
      </c>
      <c r="AF2" s="5" t="s">
        <v>17</v>
      </c>
    </row>
    <row r="3" spans="2:32" ht="35.1" customHeight="1" thickTop="1" x14ac:dyDescent="0.15">
      <c r="B3" s="1">
        <f>IF(F3="S",1,0)</f>
        <v>0</v>
      </c>
      <c r="C3" s="13">
        <v>1</v>
      </c>
      <c r="D3" s="13">
        <v>1</v>
      </c>
      <c r="E3" s="14" t="s">
        <v>34</v>
      </c>
      <c r="F3" s="14" t="s">
        <v>40</v>
      </c>
      <c r="G3" s="15">
        <v>10.3</v>
      </c>
      <c r="H3" s="14" t="s">
        <v>41</v>
      </c>
      <c r="I3" s="14" t="s">
        <v>51</v>
      </c>
      <c r="J3" s="14" t="s">
        <v>53</v>
      </c>
      <c r="K3" s="16">
        <v>0.85416666666666663</v>
      </c>
      <c r="L3" s="14">
        <v>177.02</v>
      </c>
      <c r="M3" s="14" t="s">
        <v>50</v>
      </c>
      <c r="N3" s="14" t="s">
        <v>52</v>
      </c>
      <c r="O3" s="16">
        <v>0.98958333333333337</v>
      </c>
      <c r="P3" s="14">
        <v>176.89</v>
      </c>
      <c r="Q3" s="16" t="s">
        <v>77</v>
      </c>
      <c r="R3" s="14" t="s">
        <v>33</v>
      </c>
      <c r="S3" s="14"/>
      <c r="T3" s="17">
        <v>13</v>
      </c>
      <c r="U3" s="18">
        <v>-13390</v>
      </c>
      <c r="V3" s="19">
        <v>29</v>
      </c>
      <c r="W3" s="20">
        <v>176.73</v>
      </c>
      <c r="X3" s="1">
        <v>1</v>
      </c>
      <c r="Y3">
        <f>IF(R3="L",0,1)</f>
        <v>0</v>
      </c>
      <c r="AE3" s="18"/>
      <c r="AF3" s="18">
        <v>-13390</v>
      </c>
    </row>
    <row r="4" spans="2:32" ht="35.1" customHeight="1" thickBot="1" x14ac:dyDescent="0.2">
      <c r="B4" s="1">
        <f t="shared" ref="B4:B52" si="0">IF(F4="S",1,0)</f>
        <v>0</v>
      </c>
      <c r="C4" s="3">
        <v>2</v>
      </c>
      <c r="D4" s="3">
        <v>2</v>
      </c>
      <c r="E4" s="6" t="s">
        <v>37</v>
      </c>
      <c r="F4" s="6" t="s">
        <v>40</v>
      </c>
      <c r="G4" s="7">
        <v>8.5</v>
      </c>
      <c r="H4" s="6" t="s">
        <v>42</v>
      </c>
      <c r="I4" s="6" t="s">
        <v>51</v>
      </c>
      <c r="J4" s="6" t="s">
        <v>46</v>
      </c>
      <c r="K4" s="45">
        <v>0.83333333333333337</v>
      </c>
      <c r="L4" s="6">
        <v>176.45</v>
      </c>
      <c r="M4" s="6" t="s">
        <v>50</v>
      </c>
      <c r="N4" s="6" t="s">
        <v>75</v>
      </c>
      <c r="O4" s="45">
        <v>0.45833333333333331</v>
      </c>
      <c r="P4" s="6">
        <v>176.79</v>
      </c>
      <c r="Q4" s="6" t="s">
        <v>44</v>
      </c>
      <c r="R4" s="6" t="s">
        <v>45</v>
      </c>
      <c r="S4" s="8">
        <v>34</v>
      </c>
      <c r="T4" s="8"/>
      <c r="U4" s="9">
        <v>28900</v>
      </c>
      <c r="V4" s="10">
        <v>35</v>
      </c>
      <c r="W4" s="11">
        <v>176.1</v>
      </c>
      <c r="X4" s="1">
        <v>1</v>
      </c>
      <c r="Y4">
        <f t="shared" ref="Y4:Y50" si="1">IF(R4="L",0,1)</f>
        <v>1</v>
      </c>
      <c r="AE4" s="9">
        <v>28900</v>
      </c>
      <c r="AF4" s="9"/>
    </row>
    <row r="5" spans="2:32" ht="35.1" customHeight="1" thickBot="1" x14ac:dyDescent="0.2">
      <c r="B5" s="1">
        <f t="shared" si="0"/>
        <v>1</v>
      </c>
      <c r="C5" s="3">
        <v>3</v>
      </c>
      <c r="D5" s="3">
        <v>3</v>
      </c>
      <c r="E5" s="6" t="s">
        <v>37</v>
      </c>
      <c r="F5" s="6" t="s">
        <v>32</v>
      </c>
      <c r="G5" s="7">
        <v>16.600000000000001</v>
      </c>
      <c r="H5" s="6" t="s">
        <v>41</v>
      </c>
      <c r="I5" s="6" t="s">
        <v>51</v>
      </c>
      <c r="J5" s="6" t="s">
        <v>55</v>
      </c>
      <c r="K5" s="45">
        <v>0.28125</v>
      </c>
      <c r="L5" s="6">
        <v>177.76</v>
      </c>
      <c r="M5" s="6" t="s">
        <v>50</v>
      </c>
      <c r="N5" s="6" t="s">
        <v>54</v>
      </c>
      <c r="O5" s="45">
        <v>0.44791666666666669</v>
      </c>
      <c r="P5" s="6">
        <v>177.46</v>
      </c>
      <c r="Q5" s="6" t="s">
        <v>77</v>
      </c>
      <c r="R5" s="6" t="s">
        <v>45</v>
      </c>
      <c r="S5" s="8">
        <v>30</v>
      </c>
      <c r="T5" s="8"/>
      <c r="U5" s="9">
        <v>49500</v>
      </c>
      <c r="V5" s="10">
        <v>18</v>
      </c>
      <c r="W5" s="11">
        <v>177.94</v>
      </c>
      <c r="X5" s="1">
        <v>2</v>
      </c>
      <c r="Y5">
        <f t="shared" si="1"/>
        <v>1</v>
      </c>
      <c r="AB5" s="51" t="s">
        <v>18</v>
      </c>
      <c r="AC5" s="52"/>
      <c r="AE5" s="9">
        <v>49500</v>
      </c>
      <c r="AF5" s="9"/>
    </row>
    <row r="6" spans="2:32" ht="35.1" customHeight="1" x14ac:dyDescent="0.15">
      <c r="B6" s="1">
        <f t="shared" si="0"/>
        <v>1</v>
      </c>
      <c r="C6" s="3">
        <v>4</v>
      </c>
      <c r="D6" s="3">
        <v>4</v>
      </c>
      <c r="E6" s="6" t="s">
        <v>37</v>
      </c>
      <c r="F6" s="6" t="s">
        <v>32</v>
      </c>
      <c r="G6" s="7">
        <v>4.5999999999999996</v>
      </c>
      <c r="H6" s="6" t="s">
        <v>41</v>
      </c>
      <c r="I6" s="6" t="s">
        <v>51</v>
      </c>
      <c r="J6" s="6" t="s">
        <v>56</v>
      </c>
      <c r="K6" s="45">
        <v>0.44791666666666669</v>
      </c>
      <c r="L6" s="6">
        <v>186.72</v>
      </c>
      <c r="M6" s="6" t="s">
        <v>50</v>
      </c>
      <c r="N6" s="6"/>
      <c r="O6" s="6"/>
      <c r="P6" s="6"/>
      <c r="Q6" s="6"/>
      <c r="R6" s="6" t="s">
        <v>47</v>
      </c>
      <c r="S6" s="12"/>
      <c r="T6" s="8"/>
      <c r="U6" s="9"/>
      <c r="V6" s="10">
        <v>65</v>
      </c>
      <c r="W6" s="11">
        <v>187.37</v>
      </c>
      <c r="X6" s="1">
        <v>3</v>
      </c>
      <c r="Y6">
        <f t="shared" si="1"/>
        <v>1</v>
      </c>
      <c r="AB6" s="29" t="s">
        <v>19</v>
      </c>
      <c r="AC6" s="30"/>
      <c r="AE6" s="9"/>
      <c r="AF6" s="9"/>
    </row>
    <row r="7" spans="2:32" ht="35.1" customHeight="1" x14ac:dyDescent="0.15">
      <c r="B7" s="1">
        <f t="shared" si="0"/>
        <v>1</v>
      </c>
      <c r="C7" s="3">
        <v>5</v>
      </c>
      <c r="D7" s="3">
        <v>5</v>
      </c>
      <c r="E7" s="6" t="s">
        <v>37</v>
      </c>
      <c r="F7" s="6" t="s">
        <v>32</v>
      </c>
      <c r="G7" s="7">
        <v>6.6</v>
      </c>
      <c r="H7" s="6" t="s">
        <v>41</v>
      </c>
      <c r="I7" s="6" t="s">
        <v>51</v>
      </c>
      <c r="J7" s="6" t="s">
        <v>43</v>
      </c>
      <c r="K7" s="45">
        <v>0.59375</v>
      </c>
      <c r="L7" s="6">
        <v>187.4</v>
      </c>
      <c r="M7" s="6" t="s">
        <v>50</v>
      </c>
      <c r="N7" s="6" t="s">
        <v>57</v>
      </c>
      <c r="O7" s="45">
        <v>0.77083333333333337</v>
      </c>
      <c r="P7" s="6">
        <v>187.43</v>
      </c>
      <c r="Q7" s="6" t="s">
        <v>77</v>
      </c>
      <c r="R7" s="6" t="s">
        <v>33</v>
      </c>
      <c r="S7" s="8"/>
      <c r="T7" s="8">
        <v>3</v>
      </c>
      <c r="U7" s="9">
        <v>-1980</v>
      </c>
      <c r="V7" s="10">
        <v>45</v>
      </c>
      <c r="W7" s="11">
        <v>187.85</v>
      </c>
      <c r="X7" s="1">
        <v>4</v>
      </c>
      <c r="Y7">
        <f t="shared" si="1"/>
        <v>0</v>
      </c>
      <c r="AB7" s="31" t="s">
        <v>20</v>
      </c>
      <c r="AC7" s="32">
        <v>8</v>
      </c>
      <c r="AE7" s="9"/>
      <c r="AF7" s="9">
        <v>-1980</v>
      </c>
    </row>
    <row r="8" spans="2:32" ht="35.1" customHeight="1" x14ac:dyDescent="0.15">
      <c r="B8" s="1">
        <f t="shared" si="0"/>
        <v>1</v>
      </c>
      <c r="C8" s="3">
        <v>6</v>
      </c>
      <c r="D8" s="3">
        <v>6</v>
      </c>
      <c r="E8" s="6" t="s">
        <v>37</v>
      </c>
      <c r="F8" s="6" t="s">
        <v>32</v>
      </c>
      <c r="G8" s="7">
        <v>4.2</v>
      </c>
      <c r="H8" s="6" t="s">
        <v>41</v>
      </c>
      <c r="I8" s="6" t="s">
        <v>51</v>
      </c>
      <c r="J8" s="6" t="s">
        <v>59</v>
      </c>
      <c r="K8" s="45">
        <v>0.52083333333333337</v>
      </c>
      <c r="L8" s="6">
        <v>189.81</v>
      </c>
      <c r="M8" s="6" t="s">
        <v>50</v>
      </c>
      <c r="N8" s="6" t="s">
        <v>58</v>
      </c>
      <c r="O8" s="45">
        <v>0.6875</v>
      </c>
      <c r="P8" s="6">
        <v>190.03</v>
      </c>
      <c r="Q8" s="6" t="s">
        <v>77</v>
      </c>
      <c r="R8" s="6" t="s">
        <v>33</v>
      </c>
      <c r="S8" s="8"/>
      <c r="T8" s="8">
        <v>22</v>
      </c>
      <c r="U8" s="9">
        <v>-9240</v>
      </c>
      <c r="V8" s="10">
        <v>71</v>
      </c>
      <c r="W8" s="11">
        <v>190.52</v>
      </c>
      <c r="X8" s="1">
        <v>5</v>
      </c>
      <c r="Y8">
        <f t="shared" si="1"/>
        <v>0</v>
      </c>
      <c r="AB8" s="31" t="s">
        <v>21</v>
      </c>
      <c r="AC8" s="32">
        <v>28</v>
      </c>
      <c r="AE8" s="9"/>
      <c r="AF8" s="9">
        <v>-9240</v>
      </c>
    </row>
    <row r="9" spans="2:32" ht="35.1" customHeight="1" x14ac:dyDescent="0.15">
      <c r="B9" s="1">
        <f t="shared" si="0"/>
        <v>1</v>
      </c>
      <c r="C9" s="3">
        <v>7</v>
      </c>
      <c r="D9" s="3">
        <v>7</v>
      </c>
      <c r="E9" s="6" t="s">
        <v>37</v>
      </c>
      <c r="F9" s="6" t="s">
        <v>32</v>
      </c>
      <c r="G9" s="7">
        <v>6.6</v>
      </c>
      <c r="H9" s="6" t="s">
        <v>41</v>
      </c>
      <c r="I9" s="6" t="s">
        <v>51</v>
      </c>
      <c r="J9" s="6" t="s">
        <v>60</v>
      </c>
      <c r="K9" s="45">
        <v>0.86458333333333337</v>
      </c>
      <c r="L9" s="6">
        <v>191.1</v>
      </c>
      <c r="M9" s="6" t="s">
        <v>50</v>
      </c>
      <c r="N9" s="6" t="s">
        <v>76</v>
      </c>
      <c r="O9" s="45">
        <v>3.125E-2</v>
      </c>
      <c r="P9" s="6">
        <v>191.09</v>
      </c>
      <c r="Q9" s="6" t="s">
        <v>77</v>
      </c>
      <c r="R9" s="6" t="s">
        <v>45</v>
      </c>
      <c r="S9" s="12">
        <v>1</v>
      </c>
      <c r="T9" s="8"/>
      <c r="U9" s="9">
        <v>660</v>
      </c>
      <c r="V9" s="10">
        <v>45</v>
      </c>
      <c r="W9" s="11" t="s">
        <v>78</v>
      </c>
      <c r="X9" s="1">
        <v>6</v>
      </c>
      <c r="Y9">
        <f t="shared" si="1"/>
        <v>1</v>
      </c>
      <c r="AB9" s="31" t="s">
        <v>22</v>
      </c>
      <c r="AC9" s="32">
        <f>SUM(AC7:AC8)</f>
        <v>36</v>
      </c>
      <c r="AE9" s="9">
        <v>660</v>
      </c>
      <c r="AF9" s="9"/>
    </row>
    <row r="10" spans="2:32" ht="35.1" customHeight="1" x14ac:dyDescent="0.15">
      <c r="B10" s="1">
        <f t="shared" si="0"/>
        <v>1</v>
      </c>
      <c r="C10" s="3">
        <v>8</v>
      </c>
      <c r="D10" s="3">
        <v>8</v>
      </c>
      <c r="E10" s="6" t="s">
        <v>37</v>
      </c>
      <c r="F10" s="6" t="s">
        <v>32</v>
      </c>
      <c r="G10" s="7">
        <v>9.3000000000000007</v>
      </c>
      <c r="H10" s="6" t="s">
        <v>41</v>
      </c>
      <c r="I10" s="6" t="s">
        <v>51</v>
      </c>
      <c r="J10" s="6" t="s">
        <v>62</v>
      </c>
      <c r="K10" s="45">
        <v>0.47916666666666669</v>
      </c>
      <c r="L10" s="6">
        <v>191.21</v>
      </c>
      <c r="M10" s="6" t="s">
        <v>50</v>
      </c>
      <c r="N10" s="6" t="s">
        <v>61</v>
      </c>
      <c r="O10" s="45">
        <v>0.57291666666666663</v>
      </c>
      <c r="P10" s="6">
        <v>190.79</v>
      </c>
      <c r="Q10" s="6" t="s">
        <v>77</v>
      </c>
      <c r="R10" s="6" t="s">
        <v>45</v>
      </c>
      <c r="S10" s="8">
        <v>42</v>
      </c>
      <c r="T10" s="8"/>
      <c r="U10" s="9">
        <v>39060</v>
      </c>
      <c r="V10" s="10">
        <v>32</v>
      </c>
      <c r="W10" s="11">
        <v>191.53</v>
      </c>
      <c r="X10" s="1">
        <v>7</v>
      </c>
      <c r="Y10">
        <f t="shared" si="1"/>
        <v>1</v>
      </c>
      <c r="AB10" s="31" t="s">
        <v>23</v>
      </c>
      <c r="AC10" s="32">
        <v>18</v>
      </c>
      <c r="AE10" s="9">
        <v>39060</v>
      </c>
      <c r="AF10" s="9"/>
    </row>
    <row r="11" spans="2:32" s="28" customFormat="1" ht="35.1" customHeight="1" x14ac:dyDescent="0.15">
      <c r="B11" s="28">
        <f t="shared" si="0"/>
        <v>1</v>
      </c>
      <c r="C11" s="22">
        <v>9</v>
      </c>
      <c r="D11" s="3">
        <v>9</v>
      </c>
      <c r="E11" s="23" t="s">
        <v>37</v>
      </c>
      <c r="F11" s="23" t="s">
        <v>32</v>
      </c>
      <c r="G11" s="24">
        <v>9.6</v>
      </c>
      <c r="H11" s="6" t="s">
        <v>41</v>
      </c>
      <c r="I11" s="6" t="s">
        <v>51</v>
      </c>
      <c r="J11" s="23" t="s">
        <v>64</v>
      </c>
      <c r="K11" s="46">
        <v>0.3125</v>
      </c>
      <c r="L11" s="23">
        <v>191.72</v>
      </c>
      <c r="M11" s="23" t="s">
        <v>50</v>
      </c>
      <c r="N11" s="23" t="s">
        <v>63</v>
      </c>
      <c r="O11" s="46">
        <v>0.61458333333333337</v>
      </c>
      <c r="P11" s="23">
        <v>191.61</v>
      </c>
      <c r="Q11" s="23" t="s">
        <v>77</v>
      </c>
      <c r="R11" s="23" t="s">
        <v>45</v>
      </c>
      <c r="S11" s="8">
        <v>11</v>
      </c>
      <c r="T11" s="8"/>
      <c r="U11" s="25">
        <v>10560</v>
      </c>
      <c r="V11" s="26">
        <v>31</v>
      </c>
      <c r="W11" s="27">
        <v>192.03</v>
      </c>
      <c r="X11" s="28">
        <v>2</v>
      </c>
      <c r="Y11">
        <f t="shared" si="1"/>
        <v>1</v>
      </c>
      <c r="Z11" s="42"/>
      <c r="AB11" s="31" t="s">
        <v>24</v>
      </c>
      <c r="AC11" s="43">
        <v>15</v>
      </c>
      <c r="AE11" s="25">
        <v>10560</v>
      </c>
      <c r="AF11" s="25"/>
    </row>
    <row r="12" spans="2:32" ht="35.1" customHeight="1" x14ac:dyDescent="0.15">
      <c r="B12" s="1">
        <f t="shared" si="0"/>
        <v>1</v>
      </c>
      <c r="C12" s="3">
        <v>10</v>
      </c>
      <c r="D12" s="3">
        <v>10</v>
      </c>
      <c r="E12" s="23" t="s">
        <v>37</v>
      </c>
      <c r="F12" s="6" t="s">
        <v>32</v>
      </c>
      <c r="G12" s="7">
        <v>5.8</v>
      </c>
      <c r="H12" s="6" t="s">
        <v>41</v>
      </c>
      <c r="I12" s="6" t="s">
        <v>51</v>
      </c>
      <c r="J12" s="6" t="s">
        <v>66</v>
      </c>
      <c r="K12" s="45">
        <v>0.34375</v>
      </c>
      <c r="L12" s="6">
        <v>190.77</v>
      </c>
      <c r="M12" s="6" t="s">
        <v>50</v>
      </c>
      <c r="N12" s="6" t="s">
        <v>65</v>
      </c>
      <c r="O12" s="45">
        <v>0.5</v>
      </c>
      <c r="P12" s="6">
        <v>191.05</v>
      </c>
      <c r="Q12" s="6" t="s">
        <v>77</v>
      </c>
      <c r="R12" s="6" t="s">
        <v>33</v>
      </c>
      <c r="S12" s="8"/>
      <c r="T12" s="8">
        <v>28</v>
      </c>
      <c r="U12" s="9">
        <v>-16240</v>
      </c>
      <c r="V12" s="10">
        <v>51</v>
      </c>
      <c r="W12" s="11">
        <v>192.28</v>
      </c>
      <c r="X12" s="1">
        <v>8</v>
      </c>
      <c r="Y12">
        <f t="shared" si="1"/>
        <v>0</v>
      </c>
      <c r="AB12" s="31" t="s">
        <v>25</v>
      </c>
      <c r="AC12" s="32">
        <v>1</v>
      </c>
      <c r="AE12" s="9"/>
      <c r="AF12" s="9">
        <v>-16240</v>
      </c>
    </row>
    <row r="13" spans="2:32" ht="35.1" customHeight="1" x14ac:dyDescent="0.15">
      <c r="B13" s="1">
        <f t="shared" si="0"/>
        <v>1</v>
      </c>
      <c r="C13" s="3">
        <v>11</v>
      </c>
      <c r="D13" s="3">
        <v>11</v>
      </c>
      <c r="E13" s="23" t="s">
        <v>37</v>
      </c>
      <c r="F13" s="6" t="s">
        <v>32</v>
      </c>
      <c r="G13" s="7">
        <v>5.5</v>
      </c>
      <c r="H13" s="6" t="s">
        <v>41</v>
      </c>
      <c r="I13" s="6" t="s">
        <v>51</v>
      </c>
      <c r="J13" s="6" t="s">
        <v>68</v>
      </c>
      <c r="K13" s="45">
        <v>0.625</v>
      </c>
      <c r="L13" s="6">
        <v>193.26</v>
      </c>
      <c r="M13" s="6" t="s">
        <v>50</v>
      </c>
      <c r="N13" s="6" t="s">
        <v>67</v>
      </c>
      <c r="O13" s="45">
        <v>0.71875</v>
      </c>
      <c r="P13" s="6">
        <v>193.47</v>
      </c>
      <c r="Q13" s="6" t="s">
        <v>77</v>
      </c>
      <c r="R13" s="6" t="s">
        <v>33</v>
      </c>
      <c r="S13" s="8"/>
      <c r="T13" s="8">
        <v>21</v>
      </c>
      <c r="U13" s="9">
        <v>-11550</v>
      </c>
      <c r="V13" s="10">
        <v>54</v>
      </c>
      <c r="W13" s="11">
        <v>193.8</v>
      </c>
      <c r="X13" s="1">
        <v>9</v>
      </c>
      <c r="Y13">
        <f t="shared" si="1"/>
        <v>0</v>
      </c>
      <c r="AB13" s="33" t="s">
        <v>49</v>
      </c>
      <c r="AC13" s="34">
        <v>2</v>
      </c>
      <c r="AE13" s="9"/>
      <c r="AF13" s="9">
        <v>-11550</v>
      </c>
    </row>
    <row r="14" spans="2:32" ht="35.1" customHeight="1" x14ac:dyDescent="0.15">
      <c r="B14" s="1">
        <f t="shared" si="0"/>
        <v>0</v>
      </c>
      <c r="C14" s="3">
        <v>12</v>
      </c>
      <c r="D14" s="3">
        <v>12</v>
      </c>
      <c r="E14" s="23" t="s">
        <v>37</v>
      </c>
      <c r="F14" s="6" t="s">
        <v>40</v>
      </c>
      <c r="G14" s="7">
        <v>15</v>
      </c>
      <c r="H14" s="6" t="s">
        <v>41</v>
      </c>
      <c r="I14" s="6" t="s">
        <v>51</v>
      </c>
      <c r="J14" s="6" t="s">
        <v>70</v>
      </c>
      <c r="K14" s="45">
        <v>8.3333333333333329E-2</v>
      </c>
      <c r="L14" s="6">
        <v>191.85</v>
      </c>
      <c r="M14" s="6" t="s">
        <v>50</v>
      </c>
      <c r="N14" s="6" t="s">
        <v>69</v>
      </c>
      <c r="O14" s="45">
        <v>0.42708333333333331</v>
      </c>
      <c r="P14" s="6">
        <v>1952.2</v>
      </c>
      <c r="Q14" s="6" t="s">
        <v>77</v>
      </c>
      <c r="R14" s="6" t="s">
        <v>45</v>
      </c>
      <c r="S14" s="8">
        <v>35</v>
      </c>
      <c r="T14" s="8"/>
      <c r="U14" s="9">
        <v>52500</v>
      </c>
      <c r="V14" s="10">
        <v>20</v>
      </c>
      <c r="W14" s="11">
        <v>191.65</v>
      </c>
      <c r="X14" s="1">
        <v>3</v>
      </c>
      <c r="Y14">
        <f t="shared" si="1"/>
        <v>1</v>
      </c>
      <c r="AB14" s="31" t="s">
        <v>26</v>
      </c>
      <c r="AC14" s="35">
        <f>AE53</f>
        <v>741680</v>
      </c>
      <c r="AE14" s="9">
        <v>52500</v>
      </c>
      <c r="AF14" s="9"/>
    </row>
    <row r="15" spans="2:32" ht="35.1" customHeight="1" x14ac:dyDescent="0.15">
      <c r="B15" s="1">
        <f t="shared" si="0"/>
        <v>1</v>
      </c>
      <c r="C15" s="3">
        <v>13</v>
      </c>
      <c r="D15" s="3">
        <v>13</v>
      </c>
      <c r="E15" s="23" t="s">
        <v>37</v>
      </c>
      <c r="F15" s="6" t="s">
        <v>32</v>
      </c>
      <c r="G15" s="7">
        <v>9</v>
      </c>
      <c r="H15" s="6" t="s">
        <v>41</v>
      </c>
      <c r="I15" s="6" t="s">
        <v>51</v>
      </c>
      <c r="J15" s="6" t="s">
        <v>72</v>
      </c>
      <c r="K15" s="45">
        <v>0.125</v>
      </c>
      <c r="L15" s="6">
        <v>193.46</v>
      </c>
      <c r="M15" s="6" t="s">
        <v>50</v>
      </c>
      <c r="N15" s="6" t="s">
        <v>71</v>
      </c>
      <c r="O15" s="45">
        <v>0.32291666666666669</v>
      </c>
      <c r="P15" s="6">
        <v>193.56</v>
      </c>
      <c r="Q15" s="6" t="s">
        <v>77</v>
      </c>
      <c r="R15" s="6" t="s">
        <v>33</v>
      </c>
      <c r="S15" s="8"/>
      <c r="T15" s="8">
        <v>10</v>
      </c>
      <c r="U15" s="9">
        <v>-9000</v>
      </c>
      <c r="V15" s="10">
        <v>33</v>
      </c>
      <c r="W15" s="11">
        <v>193.79</v>
      </c>
      <c r="Y15">
        <f t="shared" si="1"/>
        <v>0</v>
      </c>
      <c r="AB15" s="31" t="s">
        <v>27</v>
      </c>
      <c r="AC15" s="36">
        <f>AF53</f>
        <v>-190890</v>
      </c>
      <c r="AE15" s="9"/>
      <c r="AF15" s="9">
        <v>-9000</v>
      </c>
    </row>
    <row r="16" spans="2:32" s="28" customFormat="1" ht="35.1" customHeight="1" x14ac:dyDescent="0.15">
      <c r="B16" s="28">
        <f t="shared" si="0"/>
        <v>1</v>
      </c>
      <c r="C16" s="22">
        <v>14</v>
      </c>
      <c r="D16" s="22">
        <v>14</v>
      </c>
      <c r="E16" s="23" t="s">
        <v>37</v>
      </c>
      <c r="F16" s="23" t="s">
        <v>32</v>
      </c>
      <c r="G16" s="24">
        <v>12</v>
      </c>
      <c r="H16" s="23" t="s">
        <v>41</v>
      </c>
      <c r="I16" s="23" t="s">
        <v>51</v>
      </c>
      <c r="J16" s="23" t="s">
        <v>74</v>
      </c>
      <c r="K16" s="46">
        <v>0.35416666666666669</v>
      </c>
      <c r="L16" s="23">
        <v>194.61</v>
      </c>
      <c r="M16" s="23" t="s">
        <v>50</v>
      </c>
      <c r="N16" s="23" t="s">
        <v>73</v>
      </c>
      <c r="O16" s="46">
        <v>0.66666666666666663</v>
      </c>
      <c r="P16" s="23">
        <v>193.98</v>
      </c>
      <c r="Q16" s="23" t="s">
        <v>77</v>
      </c>
      <c r="R16" s="23" t="s">
        <v>45</v>
      </c>
      <c r="S16" s="8">
        <v>63</v>
      </c>
      <c r="T16" s="8"/>
      <c r="U16" s="25">
        <v>75600</v>
      </c>
      <c r="V16" s="26">
        <v>25</v>
      </c>
      <c r="W16" s="27">
        <v>194.86</v>
      </c>
      <c r="X16" s="28">
        <v>4</v>
      </c>
      <c r="Y16" s="42">
        <f t="shared" si="1"/>
        <v>1</v>
      </c>
      <c r="Z16" s="42"/>
      <c r="AB16" s="31" t="s">
        <v>28</v>
      </c>
      <c r="AC16" s="37">
        <f>SUM(AC14:AC15)</f>
        <v>550790</v>
      </c>
      <c r="AE16" s="25">
        <v>75600</v>
      </c>
      <c r="AF16" s="25"/>
    </row>
    <row r="17" spans="2:32" ht="35.1" customHeight="1" x14ac:dyDescent="0.15">
      <c r="B17" s="1">
        <f t="shared" si="0"/>
        <v>1</v>
      </c>
      <c r="C17" s="3">
        <v>15</v>
      </c>
      <c r="D17" s="3">
        <v>1</v>
      </c>
      <c r="E17" s="6" t="s">
        <v>79</v>
      </c>
      <c r="F17" s="6" t="s">
        <v>80</v>
      </c>
      <c r="G17" s="7">
        <v>27</v>
      </c>
      <c r="H17" s="6" t="s">
        <v>41</v>
      </c>
      <c r="I17" s="6" t="s">
        <v>51</v>
      </c>
      <c r="J17" s="6" t="s">
        <v>82</v>
      </c>
      <c r="K17" s="45">
        <v>0.125</v>
      </c>
      <c r="L17" s="6">
        <v>130.94999999999999</v>
      </c>
      <c r="M17" s="6" t="s">
        <v>50</v>
      </c>
      <c r="N17" s="6" t="s">
        <v>82</v>
      </c>
      <c r="O17" s="45">
        <v>0.4375</v>
      </c>
      <c r="P17" s="6">
        <v>130.59</v>
      </c>
      <c r="Q17" s="6" t="s">
        <v>77</v>
      </c>
      <c r="R17" s="6" t="s">
        <v>97</v>
      </c>
      <c r="S17" s="8">
        <v>36</v>
      </c>
      <c r="T17" s="8"/>
      <c r="U17" s="9">
        <v>97200</v>
      </c>
      <c r="V17" s="10">
        <v>11</v>
      </c>
      <c r="W17" s="11">
        <v>131.06</v>
      </c>
      <c r="X17" s="1">
        <v>5</v>
      </c>
      <c r="Y17">
        <f t="shared" si="1"/>
        <v>1</v>
      </c>
      <c r="AB17" s="31" t="s">
        <v>1</v>
      </c>
      <c r="AC17" s="37">
        <f>ROUNDDOWN(AC14/AC10,0)</f>
        <v>41204</v>
      </c>
      <c r="AE17" s="9">
        <v>97200</v>
      </c>
      <c r="AF17" s="9"/>
    </row>
    <row r="18" spans="2:32" ht="35.1" customHeight="1" x14ac:dyDescent="0.15">
      <c r="B18" s="1">
        <f t="shared" si="0"/>
        <v>1</v>
      </c>
      <c r="C18" s="3">
        <v>16</v>
      </c>
      <c r="D18" s="3">
        <v>2</v>
      </c>
      <c r="E18" s="6" t="s">
        <v>79</v>
      </c>
      <c r="F18" s="6" t="s">
        <v>80</v>
      </c>
      <c r="G18" s="7">
        <v>9.6</v>
      </c>
      <c r="H18" s="6" t="s">
        <v>41</v>
      </c>
      <c r="I18" s="6" t="s">
        <v>51</v>
      </c>
      <c r="J18" s="6" t="s">
        <v>82</v>
      </c>
      <c r="K18" s="45">
        <v>0.59375</v>
      </c>
      <c r="L18" s="6">
        <v>130.51</v>
      </c>
      <c r="M18" s="6" t="s">
        <v>50</v>
      </c>
      <c r="N18" s="6" t="s">
        <v>82</v>
      </c>
      <c r="O18" s="45">
        <v>0.9375</v>
      </c>
      <c r="P18" s="6">
        <v>129.69999999999999</v>
      </c>
      <c r="Q18" s="6" t="s">
        <v>77</v>
      </c>
      <c r="R18" s="6" t="s">
        <v>97</v>
      </c>
      <c r="S18" s="8">
        <v>81</v>
      </c>
      <c r="T18" s="8"/>
      <c r="U18" s="9">
        <v>77760</v>
      </c>
      <c r="V18" s="10">
        <v>31</v>
      </c>
      <c r="W18" s="11">
        <v>130.82</v>
      </c>
      <c r="X18" s="1">
        <v>6</v>
      </c>
      <c r="Y18">
        <f t="shared" si="1"/>
        <v>1</v>
      </c>
      <c r="AB18" s="31" t="s">
        <v>2</v>
      </c>
      <c r="AC18" s="37">
        <f>ROUNDDOWN(AC15/AC11,0)</f>
        <v>-12726</v>
      </c>
      <c r="AE18" s="9">
        <v>77760</v>
      </c>
      <c r="AF18" s="9"/>
    </row>
    <row r="19" spans="2:32" ht="35.1" customHeight="1" x14ac:dyDescent="0.15">
      <c r="B19" s="1">
        <f t="shared" si="0"/>
        <v>0</v>
      </c>
      <c r="C19" s="3">
        <v>17</v>
      </c>
      <c r="D19" s="3">
        <v>3</v>
      </c>
      <c r="E19" s="6" t="s">
        <v>79</v>
      </c>
      <c r="F19" s="6" t="s">
        <v>81</v>
      </c>
      <c r="G19" s="7">
        <v>12.5</v>
      </c>
      <c r="H19" s="6" t="s">
        <v>41</v>
      </c>
      <c r="I19" s="6" t="s">
        <v>51</v>
      </c>
      <c r="J19" s="6" t="s">
        <v>83</v>
      </c>
      <c r="K19" s="45">
        <v>0.75</v>
      </c>
      <c r="L19" s="6">
        <v>129.66999999999999</v>
      </c>
      <c r="M19" s="6" t="s">
        <v>50</v>
      </c>
      <c r="N19" s="6" t="s">
        <v>83</v>
      </c>
      <c r="O19" s="45">
        <v>0.86458333333333337</v>
      </c>
      <c r="P19" s="6">
        <v>129.9</v>
      </c>
      <c r="Q19" s="6" t="s">
        <v>77</v>
      </c>
      <c r="R19" s="6" t="s">
        <v>97</v>
      </c>
      <c r="S19" s="8">
        <v>23</v>
      </c>
      <c r="T19" s="8"/>
      <c r="U19" s="9">
        <v>28750</v>
      </c>
      <c r="V19" s="10">
        <v>24</v>
      </c>
      <c r="W19" s="11">
        <v>129.43</v>
      </c>
      <c r="X19" s="1">
        <v>7</v>
      </c>
      <c r="Y19">
        <f t="shared" si="1"/>
        <v>1</v>
      </c>
      <c r="AB19" s="31" t="s">
        <v>29</v>
      </c>
      <c r="AC19" s="32">
        <v>4</v>
      </c>
      <c r="AE19" s="9">
        <v>28750</v>
      </c>
      <c r="AF19" s="9"/>
    </row>
    <row r="20" spans="2:32" ht="35.1" customHeight="1" x14ac:dyDescent="0.15">
      <c r="B20" s="1">
        <f t="shared" si="0"/>
        <v>0</v>
      </c>
      <c r="C20" s="3">
        <v>18</v>
      </c>
      <c r="D20" s="3">
        <v>4</v>
      </c>
      <c r="E20" s="6" t="s">
        <v>79</v>
      </c>
      <c r="F20" s="6" t="s">
        <v>81</v>
      </c>
      <c r="G20" s="7">
        <v>5.0999999999999996</v>
      </c>
      <c r="H20" s="6" t="s">
        <v>41</v>
      </c>
      <c r="I20" s="6" t="s">
        <v>51</v>
      </c>
      <c r="J20" s="6" t="s">
        <v>84</v>
      </c>
      <c r="K20" s="45">
        <v>0.45833333333333331</v>
      </c>
      <c r="L20" s="6">
        <v>129.88</v>
      </c>
      <c r="M20" s="6" t="s">
        <v>50</v>
      </c>
      <c r="N20" s="6" t="s">
        <v>84</v>
      </c>
      <c r="O20" s="45">
        <v>0.57291666666666663</v>
      </c>
      <c r="P20" s="6">
        <v>129.72999999999999</v>
      </c>
      <c r="Q20" s="6" t="s">
        <v>77</v>
      </c>
      <c r="R20" s="6" t="s">
        <v>98</v>
      </c>
      <c r="S20" s="8"/>
      <c r="T20" s="8">
        <v>15.2</v>
      </c>
      <c r="U20" s="9">
        <v>-7650</v>
      </c>
      <c r="V20" s="10">
        <v>58</v>
      </c>
      <c r="W20" s="11">
        <v>129.30000000000001</v>
      </c>
      <c r="X20" s="1">
        <v>8</v>
      </c>
      <c r="Y20">
        <f t="shared" si="1"/>
        <v>0</v>
      </c>
      <c r="AB20" s="31" t="s">
        <v>30</v>
      </c>
      <c r="AC20" s="32">
        <v>4</v>
      </c>
      <c r="AE20" s="9"/>
      <c r="AF20" s="9">
        <v>-7650</v>
      </c>
    </row>
    <row r="21" spans="2:32" ht="35.1" customHeight="1" x14ac:dyDescent="0.15">
      <c r="B21" s="1">
        <f t="shared" si="0"/>
        <v>1</v>
      </c>
      <c r="C21" s="3">
        <v>19</v>
      </c>
      <c r="D21" s="3">
        <v>5</v>
      </c>
      <c r="E21" s="6" t="s">
        <v>79</v>
      </c>
      <c r="F21" s="6" t="s">
        <v>80</v>
      </c>
      <c r="G21" s="7">
        <v>15.7</v>
      </c>
      <c r="H21" s="6" t="s">
        <v>41</v>
      </c>
      <c r="I21" s="6" t="s">
        <v>51</v>
      </c>
      <c r="J21" s="6" t="s">
        <v>85</v>
      </c>
      <c r="K21" s="45">
        <v>0.3125</v>
      </c>
      <c r="L21" s="6">
        <v>130.72</v>
      </c>
      <c r="M21" s="6" t="s">
        <v>50</v>
      </c>
      <c r="N21" s="6" t="s">
        <v>85</v>
      </c>
      <c r="O21" s="45">
        <v>0.41666666666666669</v>
      </c>
      <c r="P21" s="6">
        <v>130.74</v>
      </c>
      <c r="Q21" s="6" t="s">
        <v>77</v>
      </c>
      <c r="R21" s="6" t="s">
        <v>98</v>
      </c>
      <c r="S21" s="8"/>
      <c r="T21" s="8">
        <v>2</v>
      </c>
      <c r="U21" s="9">
        <v>-3140</v>
      </c>
      <c r="V21" s="10">
        <v>19</v>
      </c>
      <c r="W21" s="11">
        <v>130.81</v>
      </c>
      <c r="X21" s="1">
        <v>9</v>
      </c>
      <c r="Y21">
        <f t="shared" si="1"/>
        <v>0</v>
      </c>
      <c r="AB21" s="31" t="s">
        <v>31</v>
      </c>
      <c r="AC21" s="39">
        <f>S53</f>
        <v>181</v>
      </c>
      <c r="AE21" s="9"/>
      <c r="AF21" s="9">
        <v>-3140</v>
      </c>
    </row>
    <row r="22" spans="2:32" ht="35.1" customHeight="1" thickBot="1" x14ac:dyDescent="0.2">
      <c r="B22" s="1">
        <f t="shared" si="0"/>
        <v>1</v>
      </c>
      <c r="C22" s="3">
        <v>20</v>
      </c>
      <c r="D22" s="3">
        <v>6</v>
      </c>
      <c r="E22" s="6" t="s">
        <v>79</v>
      </c>
      <c r="F22" s="6" t="s">
        <v>80</v>
      </c>
      <c r="G22" s="7">
        <v>11.5</v>
      </c>
      <c r="H22" s="6" t="s">
        <v>41</v>
      </c>
      <c r="I22" s="6" t="s">
        <v>51</v>
      </c>
      <c r="J22" s="6" t="s">
        <v>85</v>
      </c>
      <c r="K22" s="45">
        <v>0.77083333333333337</v>
      </c>
      <c r="L22" s="6">
        <v>130.52000000000001</v>
      </c>
      <c r="M22" s="6" t="s">
        <v>50</v>
      </c>
      <c r="N22" s="6" t="s">
        <v>94</v>
      </c>
      <c r="O22" s="45">
        <v>8.3333333333333329E-2</v>
      </c>
      <c r="P22" s="6">
        <v>130.19999999999999</v>
      </c>
      <c r="Q22" s="6" t="s">
        <v>77</v>
      </c>
      <c r="R22" s="6" t="s">
        <v>97</v>
      </c>
      <c r="S22" s="8">
        <v>32</v>
      </c>
      <c r="T22" s="8"/>
      <c r="U22" s="9">
        <v>36800</v>
      </c>
      <c r="V22" s="10">
        <v>26</v>
      </c>
      <c r="W22" s="11">
        <v>130.78</v>
      </c>
      <c r="X22" s="1">
        <v>10</v>
      </c>
      <c r="Y22">
        <f t="shared" si="1"/>
        <v>1</v>
      </c>
      <c r="AB22" s="38" t="s">
        <v>0</v>
      </c>
      <c r="AC22" s="40">
        <f>ROUNDDOWN((AC10/AC9)*100,2)</f>
        <v>50</v>
      </c>
      <c r="AE22" s="9">
        <v>36800</v>
      </c>
      <c r="AF22" s="9"/>
    </row>
    <row r="23" spans="2:32" ht="35.1" customHeight="1" thickBot="1" x14ac:dyDescent="0.2">
      <c r="B23" s="1">
        <f t="shared" si="0"/>
        <v>0</v>
      </c>
      <c r="C23" s="3">
        <v>21</v>
      </c>
      <c r="D23" s="3">
        <v>7</v>
      </c>
      <c r="E23" s="6" t="s">
        <v>79</v>
      </c>
      <c r="F23" s="6" t="s">
        <v>81</v>
      </c>
      <c r="G23" s="7">
        <v>15.7</v>
      </c>
      <c r="H23" s="6" t="s">
        <v>41</v>
      </c>
      <c r="I23" s="6" t="s">
        <v>51</v>
      </c>
      <c r="J23" s="6" t="s">
        <v>86</v>
      </c>
      <c r="K23" s="45">
        <v>0.20833333333333334</v>
      </c>
      <c r="L23" s="6">
        <v>127.24</v>
      </c>
      <c r="M23" s="6" t="s">
        <v>50</v>
      </c>
      <c r="N23" s="6" t="s">
        <v>86</v>
      </c>
      <c r="O23" s="45">
        <v>0.42708333333333331</v>
      </c>
      <c r="P23" s="6">
        <v>127.14</v>
      </c>
      <c r="Q23" s="6" t="s">
        <v>77</v>
      </c>
      <c r="R23" s="6" t="s">
        <v>98</v>
      </c>
      <c r="S23" s="8"/>
      <c r="T23" s="8">
        <v>10</v>
      </c>
      <c r="U23" s="9">
        <v>-15700</v>
      </c>
      <c r="V23" s="10">
        <v>19</v>
      </c>
      <c r="W23" s="11">
        <v>127.05</v>
      </c>
      <c r="X23" s="1">
        <v>10</v>
      </c>
      <c r="Y23">
        <f t="shared" si="1"/>
        <v>0</v>
      </c>
      <c r="AB23" s="38" t="s">
        <v>39</v>
      </c>
      <c r="AC23" s="40">
        <f>ROUNDDOWN(AC17/(ABS(AC18)),2)</f>
        <v>3.23</v>
      </c>
      <c r="AE23" s="9"/>
      <c r="AF23" s="9">
        <v>-15700</v>
      </c>
    </row>
    <row r="24" spans="2:32" ht="35.1" customHeight="1" x14ac:dyDescent="0.15">
      <c r="B24" s="1">
        <f t="shared" si="0"/>
        <v>0</v>
      </c>
      <c r="C24" s="3">
        <v>22</v>
      </c>
      <c r="D24" s="3">
        <v>8</v>
      </c>
      <c r="E24" s="6" t="s">
        <v>79</v>
      </c>
      <c r="F24" s="6" t="s">
        <v>81</v>
      </c>
      <c r="G24" s="7">
        <v>7.8</v>
      </c>
      <c r="H24" s="6" t="s">
        <v>41</v>
      </c>
      <c r="I24" s="6" t="s">
        <v>51</v>
      </c>
      <c r="J24" s="6" t="s">
        <v>86</v>
      </c>
      <c r="K24" s="45">
        <v>0.64583333333333337</v>
      </c>
      <c r="L24" s="6">
        <v>126.86</v>
      </c>
      <c r="M24" s="6" t="s">
        <v>50</v>
      </c>
      <c r="N24" s="6" t="s">
        <v>86</v>
      </c>
      <c r="O24" s="45">
        <v>0.72916666666666663</v>
      </c>
      <c r="P24" s="6">
        <v>126.48</v>
      </c>
      <c r="Q24" s="6" t="s">
        <v>77</v>
      </c>
      <c r="R24" s="6" t="s">
        <v>98</v>
      </c>
      <c r="S24" s="8"/>
      <c r="T24" s="8">
        <v>38</v>
      </c>
      <c r="U24" s="9">
        <v>-29640</v>
      </c>
      <c r="V24" s="10">
        <v>38</v>
      </c>
      <c r="W24" s="11">
        <v>126.48</v>
      </c>
      <c r="X24" s="1">
        <v>11</v>
      </c>
      <c r="Y24">
        <f t="shared" si="1"/>
        <v>0</v>
      </c>
      <c r="AE24" s="9"/>
      <c r="AF24" s="9">
        <v>-29640</v>
      </c>
    </row>
    <row r="25" spans="2:32" ht="35.1" customHeight="1" x14ac:dyDescent="0.15">
      <c r="B25" s="1">
        <f t="shared" si="0"/>
        <v>1</v>
      </c>
      <c r="C25" s="3">
        <v>23</v>
      </c>
      <c r="D25" s="3">
        <v>9</v>
      </c>
      <c r="E25" s="6" t="s">
        <v>79</v>
      </c>
      <c r="F25" s="6" t="s">
        <v>80</v>
      </c>
      <c r="G25" s="7">
        <v>6.8</v>
      </c>
      <c r="H25" s="6" t="s">
        <v>41</v>
      </c>
      <c r="I25" s="6" t="s">
        <v>51</v>
      </c>
      <c r="J25" s="6" t="s">
        <v>87</v>
      </c>
      <c r="K25" s="45">
        <v>0.47916666666666669</v>
      </c>
      <c r="L25" s="6">
        <v>127.73</v>
      </c>
      <c r="M25" s="6" t="s">
        <v>50</v>
      </c>
      <c r="N25" s="6" t="s">
        <v>87</v>
      </c>
      <c r="O25" s="45">
        <v>0.66666666666666663</v>
      </c>
      <c r="P25" s="6">
        <v>127.91</v>
      </c>
      <c r="Q25" s="6" t="s">
        <v>77</v>
      </c>
      <c r="R25" s="6" t="s">
        <v>98</v>
      </c>
      <c r="S25" s="8"/>
      <c r="T25" s="8">
        <v>18</v>
      </c>
      <c r="U25" s="9">
        <v>-12240</v>
      </c>
      <c r="V25" s="10">
        <v>44</v>
      </c>
      <c r="W25" s="11">
        <v>128.16999999999999</v>
      </c>
      <c r="X25" s="1">
        <v>12</v>
      </c>
      <c r="Y25">
        <f t="shared" si="1"/>
        <v>0</v>
      </c>
      <c r="AE25" s="9"/>
      <c r="AF25" s="9">
        <v>-12240</v>
      </c>
    </row>
    <row r="26" spans="2:32" s="28" customFormat="1" ht="35.1" customHeight="1" x14ac:dyDescent="0.15">
      <c r="B26" s="28">
        <f t="shared" si="0"/>
        <v>1</v>
      </c>
      <c r="C26" s="22">
        <v>24</v>
      </c>
      <c r="D26" s="3">
        <v>10</v>
      </c>
      <c r="E26" s="6" t="s">
        <v>79</v>
      </c>
      <c r="F26" s="23" t="s">
        <v>80</v>
      </c>
      <c r="G26" s="24">
        <v>7.6</v>
      </c>
      <c r="H26" s="6" t="s">
        <v>41</v>
      </c>
      <c r="I26" s="6" t="s">
        <v>51</v>
      </c>
      <c r="J26" s="23" t="s">
        <v>88</v>
      </c>
      <c r="K26" s="46">
        <v>0.6875</v>
      </c>
      <c r="L26" s="23">
        <v>129.09</v>
      </c>
      <c r="M26" s="6" t="s">
        <v>50</v>
      </c>
      <c r="N26" s="23" t="s">
        <v>88</v>
      </c>
      <c r="O26" s="46">
        <v>0.78125</v>
      </c>
      <c r="P26" s="23">
        <v>129.37</v>
      </c>
      <c r="Q26" s="6" t="s">
        <v>77</v>
      </c>
      <c r="R26" s="23" t="s">
        <v>98</v>
      </c>
      <c r="S26" s="8"/>
      <c r="T26" s="8">
        <v>28</v>
      </c>
      <c r="U26" s="25">
        <v>-21280</v>
      </c>
      <c r="V26" s="26">
        <v>39</v>
      </c>
      <c r="W26" s="27">
        <v>129.47999999999999</v>
      </c>
      <c r="X26" s="1">
        <v>13</v>
      </c>
      <c r="Y26">
        <f t="shared" si="1"/>
        <v>0</v>
      </c>
      <c r="Z26" s="42"/>
      <c r="AE26" s="25"/>
      <c r="AF26" s="25">
        <v>-21280</v>
      </c>
    </row>
    <row r="27" spans="2:32" ht="35.1" customHeight="1" x14ac:dyDescent="0.15">
      <c r="B27" s="1">
        <f t="shared" si="0"/>
        <v>1</v>
      </c>
      <c r="C27" s="3">
        <v>25</v>
      </c>
      <c r="D27" s="3">
        <v>11</v>
      </c>
      <c r="E27" s="6" t="s">
        <v>79</v>
      </c>
      <c r="F27" s="6" t="s">
        <v>80</v>
      </c>
      <c r="G27" s="7">
        <v>9</v>
      </c>
      <c r="H27" s="6" t="s">
        <v>41</v>
      </c>
      <c r="I27" s="6" t="s">
        <v>51</v>
      </c>
      <c r="J27" s="6" t="s">
        <v>89</v>
      </c>
      <c r="K27" s="45">
        <v>5.2083333333333336E-2</v>
      </c>
      <c r="L27" s="6">
        <v>134.5</v>
      </c>
      <c r="M27" s="6" t="s">
        <v>50</v>
      </c>
      <c r="N27" s="6" t="s">
        <v>89</v>
      </c>
      <c r="O27" s="45">
        <v>0.35416666666666669</v>
      </c>
      <c r="P27" s="6">
        <v>134.44</v>
      </c>
      <c r="Q27" s="6" t="s">
        <v>77</v>
      </c>
      <c r="R27" s="6" t="s">
        <v>97</v>
      </c>
      <c r="S27" s="8">
        <v>6</v>
      </c>
      <c r="T27" s="8"/>
      <c r="U27" s="9">
        <v>5400</v>
      </c>
      <c r="V27" s="10">
        <v>33</v>
      </c>
      <c r="W27" s="11">
        <v>134.83000000000001</v>
      </c>
      <c r="X27" s="1">
        <v>14</v>
      </c>
      <c r="Y27">
        <f t="shared" si="1"/>
        <v>1</v>
      </c>
      <c r="AE27" s="9">
        <v>5400</v>
      </c>
      <c r="AF27" s="9"/>
    </row>
    <row r="28" spans="2:32" ht="35.1" customHeight="1" x14ac:dyDescent="0.15">
      <c r="B28" s="1">
        <f t="shared" si="0"/>
        <v>1</v>
      </c>
      <c r="C28" s="3">
        <v>26</v>
      </c>
      <c r="D28" s="3">
        <v>12</v>
      </c>
      <c r="E28" s="6" t="s">
        <v>79</v>
      </c>
      <c r="F28" s="6" t="s">
        <v>80</v>
      </c>
      <c r="G28" s="7">
        <v>4.0999999999999996</v>
      </c>
      <c r="H28" s="6" t="s">
        <v>41</v>
      </c>
      <c r="I28" s="6" t="s">
        <v>51</v>
      </c>
      <c r="J28" s="6" t="s">
        <v>90</v>
      </c>
      <c r="K28" s="45">
        <v>0.29166666666666669</v>
      </c>
      <c r="L28" s="21">
        <v>134.18</v>
      </c>
      <c r="M28" s="6" t="s">
        <v>50</v>
      </c>
      <c r="N28" s="6"/>
      <c r="O28" s="6"/>
      <c r="P28" s="6"/>
      <c r="Q28" s="6"/>
      <c r="R28" s="6" t="s">
        <v>99</v>
      </c>
      <c r="S28" s="8"/>
      <c r="T28" s="8"/>
      <c r="U28" s="9">
        <v>0</v>
      </c>
      <c r="V28" s="10">
        <v>73</v>
      </c>
      <c r="W28" s="11">
        <v>134.91</v>
      </c>
      <c r="X28" s="1">
        <v>11</v>
      </c>
      <c r="Y28">
        <f t="shared" si="1"/>
        <v>1</v>
      </c>
      <c r="AE28" s="9">
        <v>0</v>
      </c>
      <c r="AF28" s="9"/>
    </row>
    <row r="29" spans="2:32" ht="35.1" customHeight="1" x14ac:dyDescent="0.15">
      <c r="B29" s="1">
        <f t="shared" si="0"/>
        <v>1</v>
      </c>
      <c r="C29" s="3">
        <v>27</v>
      </c>
      <c r="D29" s="3">
        <v>13</v>
      </c>
      <c r="E29" s="6" t="s">
        <v>79</v>
      </c>
      <c r="F29" s="6" t="s">
        <v>80</v>
      </c>
      <c r="G29" s="7">
        <v>7.1</v>
      </c>
      <c r="H29" s="6" t="s">
        <v>41</v>
      </c>
      <c r="I29" s="6" t="s">
        <v>51</v>
      </c>
      <c r="J29" s="6" t="s">
        <v>91</v>
      </c>
      <c r="K29" s="45">
        <v>1.0416666666666666E-2</v>
      </c>
      <c r="L29" s="21">
        <v>134.71</v>
      </c>
      <c r="M29" s="6" t="s">
        <v>50</v>
      </c>
      <c r="N29" s="6" t="s">
        <v>91</v>
      </c>
      <c r="O29" s="45">
        <v>0.4375</v>
      </c>
      <c r="P29" s="6">
        <v>134.6</v>
      </c>
      <c r="Q29" s="6" t="s">
        <v>77</v>
      </c>
      <c r="R29" s="6" t="s">
        <v>97</v>
      </c>
      <c r="S29" s="8">
        <v>11</v>
      </c>
      <c r="T29" s="8"/>
      <c r="U29" s="9">
        <v>7810</v>
      </c>
      <c r="V29" s="10">
        <v>42</v>
      </c>
      <c r="W29" s="11">
        <v>135.13</v>
      </c>
      <c r="X29" s="1">
        <v>15</v>
      </c>
      <c r="Y29">
        <f t="shared" si="1"/>
        <v>1</v>
      </c>
      <c r="AE29" s="9">
        <v>7810</v>
      </c>
      <c r="AF29" s="9"/>
    </row>
    <row r="30" spans="2:32" ht="35.1" customHeight="1" x14ac:dyDescent="0.15">
      <c r="B30" s="1">
        <f t="shared" si="0"/>
        <v>1</v>
      </c>
      <c r="C30" s="3">
        <v>28</v>
      </c>
      <c r="D30" s="3">
        <v>14</v>
      </c>
      <c r="E30" s="6" t="s">
        <v>79</v>
      </c>
      <c r="F30" s="6" t="s">
        <v>80</v>
      </c>
      <c r="G30" s="7">
        <v>8.5</v>
      </c>
      <c r="H30" s="6" t="s">
        <v>41</v>
      </c>
      <c r="I30" s="6" t="s">
        <v>51</v>
      </c>
      <c r="J30" s="6" t="s">
        <v>92</v>
      </c>
      <c r="K30" s="45">
        <v>0.625</v>
      </c>
      <c r="L30" s="21">
        <v>136.31</v>
      </c>
      <c r="M30" s="6" t="s">
        <v>50</v>
      </c>
      <c r="N30" s="6" t="s">
        <v>95</v>
      </c>
      <c r="O30" s="45">
        <v>0.53125</v>
      </c>
      <c r="P30" s="6">
        <v>134.5</v>
      </c>
      <c r="Q30" s="6" t="s">
        <v>77</v>
      </c>
      <c r="R30" s="6" t="s">
        <v>97</v>
      </c>
      <c r="S30" s="8">
        <v>181</v>
      </c>
      <c r="T30" s="8"/>
      <c r="U30" s="9">
        <v>153850</v>
      </c>
      <c r="V30" s="10">
        <v>35</v>
      </c>
      <c r="W30" s="11">
        <v>136.66</v>
      </c>
      <c r="X30" s="1">
        <v>12</v>
      </c>
      <c r="Y30">
        <f t="shared" si="1"/>
        <v>1</v>
      </c>
      <c r="AE30" s="9">
        <v>153850</v>
      </c>
      <c r="AF30" s="9"/>
    </row>
    <row r="31" spans="2:32" ht="35.1" customHeight="1" x14ac:dyDescent="0.15">
      <c r="B31" s="1">
        <f t="shared" si="0"/>
        <v>0</v>
      </c>
      <c r="C31" s="3">
        <v>29</v>
      </c>
      <c r="D31" s="3">
        <v>15</v>
      </c>
      <c r="E31" s="6" t="s">
        <v>79</v>
      </c>
      <c r="F31" s="6" t="s">
        <v>81</v>
      </c>
      <c r="G31" s="7">
        <v>7.5</v>
      </c>
      <c r="H31" s="6" t="s">
        <v>41</v>
      </c>
      <c r="I31" s="6" t="s">
        <v>51</v>
      </c>
      <c r="J31" s="6" t="s">
        <v>93</v>
      </c>
      <c r="K31" s="45">
        <v>0.63541666666666663</v>
      </c>
      <c r="L31" s="21">
        <v>134.57</v>
      </c>
      <c r="M31" s="6" t="s">
        <v>50</v>
      </c>
      <c r="N31" s="6" t="s">
        <v>96</v>
      </c>
      <c r="O31" s="45">
        <v>4.1666666666666664E-2</v>
      </c>
      <c r="P31" s="6">
        <v>134.46</v>
      </c>
      <c r="Q31" s="6" t="s">
        <v>77</v>
      </c>
      <c r="R31" s="6" t="s">
        <v>98</v>
      </c>
      <c r="S31" s="8"/>
      <c r="T31" s="8">
        <v>11</v>
      </c>
      <c r="U31" s="9">
        <v>-8250</v>
      </c>
      <c r="V31" s="10">
        <v>40</v>
      </c>
      <c r="W31" s="11">
        <v>134.16999999999999</v>
      </c>
      <c r="Y31">
        <f t="shared" si="1"/>
        <v>0</v>
      </c>
      <c r="AE31" s="9"/>
      <c r="AF31" s="9">
        <v>-8250</v>
      </c>
    </row>
    <row r="32" spans="2:32" ht="35.1" customHeight="1" x14ac:dyDescent="0.15">
      <c r="B32" s="1">
        <f t="shared" si="0"/>
        <v>1</v>
      </c>
      <c r="C32" s="3">
        <v>30</v>
      </c>
      <c r="D32" s="3">
        <v>16</v>
      </c>
      <c r="E32" s="6" t="s">
        <v>79</v>
      </c>
      <c r="F32" s="6" t="s">
        <v>80</v>
      </c>
      <c r="G32" s="7">
        <v>5.3</v>
      </c>
      <c r="H32" s="6" t="s">
        <v>41</v>
      </c>
      <c r="I32" s="6" t="s">
        <v>51</v>
      </c>
      <c r="J32" s="6" t="s">
        <v>96</v>
      </c>
      <c r="K32" s="45">
        <v>0.41666666666666669</v>
      </c>
      <c r="L32" s="21">
        <v>134.77000000000001</v>
      </c>
      <c r="M32" s="6" t="s">
        <v>50</v>
      </c>
      <c r="N32" s="6" t="s">
        <v>96</v>
      </c>
      <c r="O32" s="45">
        <v>0.63541666666666663</v>
      </c>
      <c r="P32" s="6">
        <v>134.74</v>
      </c>
      <c r="Q32" s="6" t="s">
        <v>77</v>
      </c>
      <c r="R32" s="6" t="s">
        <v>98</v>
      </c>
      <c r="S32" s="8"/>
      <c r="T32" s="8">
        <v>3</v>
      </c>
      <c r="U32" s="9">
        <v>-1590</v>
      </c>
      <c r="V32" s="10">
        <v>56</v>
      </c>
      <c r="W32" s="11">
        <v>134.21</v>
      </c>
      <c r="X32" s="1">
        <v>13</v>
      </c>
      <c r="Y32">
        <f t="shared" si="1"/>
        <v>0</v>
      </c>
      <c r="AE32" s="9"/>
      <c r="AF32" s="9">
        <v>-1590</v>
      </c>
    </row>
    <row r="33" spans="2:32" s="28" customFormat="1" ht="35.1" customHeight="1" x14ac:dyDescent="0.15">
      <c r="B33" s="28">
        <f t="shared" si="0"/>
        <v>1</v>
      </c>
      <c r="C33" s="22">
        <v>31</v>
      </c>
      <c r="D33" s="22">
        <v>17</v>
      </c>
      <c r="E33" s="23" t="s">
        <v>79</v>
      </c>
      <c r="F33" s="23" t="s">
        <v>80</v>
      </c>
      <c r="G33" s="24">
        <v>7.1</v>
      </c>
      <c r="H33" s="23" t="s">
        <v>41</v>
      </c>
      <c r="I33" s="23" t="s">
        <v>51</v>
      </c>
      <c r="J33" s="23" t="s">
        <v>100</v>
      </c>
      <c r="K33" s="46">
        <v>0.45833333333333331</v>
      </c>
      <c r="L33" s="47">
        <v>134.93</v>
      </c>
      <c r="M33" s="23" t="s">
        <v>50</v>
      </c>
      <c r="N33" s="23" t="s">
        <v>100</v>
      </c>
      <c r="O33" s="46">
        <v>0.91666666666666663</v>
      </c>
      <c r="P33" s="48">
        <v>135.55000000000001</v>
      </c>
      <c r="Q33" s="23" t="s">
        <v>77</v>
      </c>
      <c r="R33" s="23" t="s">
        <v>97</v>
      </c>
      <c r="S33" s="8">
        <v>62</v>
      </c>
      <c r="T33" s="8"/>
      <c r="U33" s="25">
        <v>44020</v>
      </c>
      <c r="V33" s="26">
        <v>42</v>
      </c>
      <c r="W33" s="27">
        <v>134.51</v>
      </c>
      <c r="X33" s="28">
        <v>14</v>
      </c>
      <c r="Y33" s="42">
        <f t="shared" si="1"/>
        <v>1</v>
      </c>
      <c r="Z33" s="42"/>
      <c r="AE33" s="25">
        <v>44020</v>
      </c>
      <c r="AF33" s="25"/>
    </row>
    <row r="34" spans="2:32" ht="35.1" customHeight="1" x14ac:dyDescent="0.15">
      <c r="B34" s="1">
        <f t="shared" si="0"/>
        <v>1</v>
      </c>
      <c r="C34" s="3">
        <v>32</v>
      </c>
      <c r="D34" s="3">
        <v>18</v>
      </c>
      <c r="E34" s="6" t="s">
        <v>79</v>
      </c>
      <c r="F34" s="6" t="s">
        <v>80</v>
      </c>
      <c r="G34" s="7">
        <v>12</v>
      </c>
      <c r="H34" s="6" t="s">
        <v>41</v>
      </c>
      <c r="I34" s="6" t="s">
        <v>51</v>
      </c>
      <c r="J34" s="6" t="s">
        <v>101</v>
      </c>
      <c r="K34" s="45">
        <v>0.19791666666666666</v>
      </c>
      <c r="L34" s="41">
        <v>136.03</v>
      </c>
      <c r="M34" s="6" t="s">
        <v>50</v>
      </c>
      <c r="N34" s="6" t="s">
        <v>101</v>
      </c>
      <c r="O34" s="45">
        <v>0.34375</v>
      </c>
      <c r="P34" s="21">
        <v>136</v>
      </c>
      <c r="Q34" s="6" t="s">
        <v>77</v>
      </c>
      <c r="R34" s="6" t="s">
        <v>97</v>
      </c>
      <c r="S34" s="8"/>
      <c r="T34" s="8">
        <v>0</v>
      </c>
      <c r="U34" s="9">
        <v>3600</v>
      </c>
      <c r="V34" s="10">
        <v>25</v>
      </c>
      <c r="W34" s="11">
        <v>136.28</v>
      </c>
      <c r="X34" s="1">
        <v>16</v>
      </c>
      <c r="Y34">
        <f t="shared" si="1"/>
        <v>1</v>
      </c>
      <c r="AE34" s="9">
        <v>3600</v>
      </c>
      <c r="AF34" s="9"/>
    </row>
    <row r="35" spans="2:32" ht="35.1" customHeight="1" x14ac:dyDescent="0.15">
      <c r="B35" s="1">
        <f t="shared" si="0"/>
        <v>1</v>
      </c>
      <c r="C35" s="3">
        <v>33</v>
      </c>
      <c r="D35" s="3">
        <v>19</v>
      </c>
      <c r="E35" s="6" t="s">
        <v>79</v>
      </c>
      <c r="F35" s="6" t="s">
        <v>80</v>
      </c>
      <c r="G35" s="7">
        <v>6.9</v>
      </c>
      <c r="H35" s="6" t="s">
        <v>41</v>
      </c>
      <c r="I35" s="6" t="s">
        <v>51</v>
      </c>
      <c r="J35" s="6" t="s">
        <v>101</v>
      </c>
      <c r="K35" s="45">
        <v>0.42708333333333331</v>
      </c>
      <c r="L35" s="41">
        <v>135.76</v>
      </c>
      <c r="M35" s="6" t="s">
        <v>50</v>
      </c>
      <c r="N35" s="6" t="s">
        <v>101</v>
      </c>
      <c r="O35" s="45">
        <v>0.51041666666666663</v>
      </c>
      <c r="P35" s="21">
        <v>135.76</v>
      </c>
      <c r="Q35" s="6" t="s">
        <v>77</v>
      </c>
      <c r="R35" s="6" t="s">
        <v>107</v>
      </c>
      <c r="S35" s="8">
        <v>0</v>
      </c>
      <c r="T35" s="8"/>
      <c r="U35" s="9">
        <v>0</v>
      </c>
      <c r="V35" s="10">
        <v>43</v>
      </c>
      <c r="W35" s="11">
        <v>136.19</v>
      </c>
      <c r="X35" s="1">
        <v>15</v>
      </c>
      <c r="Y35">
        <f t="shared" si="1"/>
        <v>1</v>
      </c>
      <c r="AE35" s="9">
        <v>0</v>
      </c>
      <c r="AF35" s="9"/>
    </row>
    <row r="36" spans="2:32" ht="35.1" customHeight="1" x14ac:dyDescent="0.15">
      <c r="B36" s="1">
        <f t="shared" si="0"/>
        <v>1</v>
      </c>
      <c r="C36" s="3">
        <v>34</v>
      </c>
      <c r="D36" s="3">
        <v>20</v>
      </c>
      <c r="E36" s="6" t="s">
        <v>79</v>
      </c>
      <c r="F36" s="6" t="s">
        <v>80</v>
      </c>
      <c r="G36" s="7">
        <v>9</v>
      </c>
      <c r="H36" s="6" t="s">
        <v>41</v>
      </c>
      <c r="I36" s="6" t="s">
        <v>51</v>
      </c>
      <c r="J36" s="6" t="s">
        <v>102</v>
      </c>
      <c r="K36" s="45">
        <v>0.72916666666666663</v>
      </c>
      <c r="L36" s="41">
        <v>138.28</v>
      </c>
      <c r="M36" s="6" t="s">
        <v>50</v>
      </c>
      <c r="N36" s="6" t="s">
        <v>105</v>
      </c>
      <c r="O36" s="45">
        <v>0</v>
      </c>
      <c r="P36" s="21">
        <v>138.16</v>
      </c>
      <c r="Q36" s="6" t="s">
        <v>77</v>
      </c>
      <c r="R36" s="6" t="s">
        <v>97</v>
      </c>
      <c r="S36" s="8">
        <v>12</v>
      </c>
      <c r="T36" s="8"/>
      <c r="U36" s="9">
        <v>10800</v>
      </c>
      <c r="V36" s="10">
        <v>33</v>
      </c>
      <c r="W36" s="11">
        <v>138.61000000000001</v>
      </c>
      <c r="X36" s="1">
        <v>17</v>
      </c>
      <c r="Y36">
        <f t="shared" si="1"/>
        <v>1</v>
      </c>
      <c r="AE36" s="9">
        <v>10800</v>
      </c>
      <c r="AF36" s="9"/>
    </row>
    <row r="37" spans="2:32" ht="35.1" customHeight="1" x14ac:dyDescent="0.15">
      <c r="B37" s="1">
        <f t="shared" si="0"/>
        <v>1</v>
      </c>
      <c r="C37" s="3">
        <v>35</v>
      </c>
      <c r="D37" s="3">
        <v>21</v>
      </c>
      <c r="E37" s="6" t="s">
        <v>79</v>
      </c>
      <c r="F37" s="6" t="s">
        <v>80</v>
      </c>
      <c r="G37" s="7">
        <v>6.1</v>
      </c>
      <c r="H37" s="6" t="s">
        <v>41</v>
      </c>
      <c r="I37" s="6" t="s">
        <v>51</v>
      </c>
      <c r="J37" s="6" t="s">
        <v>103</v>
      </c>
      <c r="K37" s="45">
        <v>0.35416666666666669</v>
      </c>
      <c r="L37" s="41">
        <v>138.46</v>
      </c>
      <c r="M37" s="6" t="s">
        <v>50</v>
      </c>
      <c r="N37" s="6" t="s">
        <v>103</v>
      </c>
      <c r="O37" s="45">
        <v>0.63541666666666663</v>
      </c>
      <c r="P37" s="21">
        <v>138.15</v>
      </c>
      <c r="Q37" s="6" t="s">
        <v>77</v>
      </c>
      <c r="R37" s="6" t="s">
        <v>97</v>
      </c>
      <c r="S37" s="8">
        <v>31</v>
      </c>
      <c r="T37" s="8"/>
      <c r="U37" s="9">
        <v>18910</v>
      </c>
      <c r="V37" s="10">
        <v>49</v>
      </c>
      <c r="W37" s="11">
        <v>138.94999999999999</v>
      </c>
      <c r="Y37">
        <f t="shared" si="1"/>
        <v>1</v>
      </c>
      <c r="AE37" s="9">
        <v>18910</v>
      </c>
      <c r="AF37" s="9"/>
    </row>
    <row r="38" spans="2:32" ht="35.1" customHeight="1" x14ac:dyDescent="0.15">
      <c r="B38" s="1">
        <f t="shared" si="0"/>
        <v>1</v>
      </c>
      <c r="C38" s="3">
        <v>36</v>
      </c>
      <c r="D38" s="3">
        <v>22</v>
      </c>
      <c r="E38" s="6" t="s">
        <v>79</v>
      </c>
      <c r="F38" s="6" t="s">
        <v>80</v>
      </c>
      <c r="G38" s="7">
        <v>25</v>
      </c>
      <c r="H38" s="6" t="s">
        <v>41</v>
      </c>
      <c r="I38" s="6" t="s">
        <v>51</v>
      </c>
      <c r="J38" s="6" t="s">
        <v>104</v>
      </c>
      <c r="K38" s="45">
        <v>3.125E-2</v>
      </c>
      <c r="L38" s="41">
        <v>136.26</v>
      </c>
      <c r="M38" s="6" t="s">
        <v>50</v>
      </c>
      <c r="N38" s="6" t="s">
        <v>104</v>
      </c>
      <c r="O38" s="45">
        <v>0.125</v>
      </c>
      <c r="P38" s="21">
        <v>136.13999999999999</v>
      </c>
      <c r="Q38" s="6" t="s">
        <v>106</v>
      </c>
      <c r="R38" s="6" t="s">
        <v>98</v>
      </c>
      <c r="S38" s="8"/>
      <c r="T38" s="8">
        <v>12</v>
      </c>
      <c r="U38" s="9">
        <v>-30000</v>
      </c>
      <c r="V38" s="10">
        <v>12</v>
      </c>
      <c r="W38" s="11">
        <v>136.13999999999999</v>
      </c>
      <c r="X38" s="1">
        <v>18</v>
      </c>
      <c r="Y38">
        <f t="shared" si="1"/>
        <v>0</v>
      </c>
      <c r="AE38" s="9"/>
      <c r="AF38" s="9">
        <v>-30000</v>
      </c>
    </row>
    <row r="39" spans="2:32" ht="35.1" customHeight="1" x14ac:dyDescent="0.15">
      <c r="B39" s="1">
        <f t="shared" si="0"/>
        <v>0</v>
      </c>
      <c r="C39" s="3">
        <v>37</v>
      </c>
      <c r="D39" s="3"/>
      <c r="E39" s="6"/>
      <c r="F39" s="6"/>
      <c r="G39" s="7"/>
      <c r="H39" s="6"/>
      <c r="I39" s="6"/>
      <c r="J39" s="6"/>
      <c r="K39" s="6"/>
      <c r="L39" s="41"/>
      <c r="M39" s="6"/>
      <c r="N39" s="6"/>
      <c r="O39" s="6"/>
      <c r="P39" s="41"/>
      <c r="Q39" s="6"/>
      <c r="R39" s="6"/>
      <c r="S39" s="8"/>
      <c r="T39" s="8"/>
      <c r="U39" s="9"/>
      <c r="V39" s="10"/>
      <c r="W39" s="11"/>
      <c r="X39" s="1">
        <v>16</v>
      </c>
      <c r="Y39">
        <f t="shared" si="1"/>
        <v>1</v>
      </c>
      <c r="AE39" s="9"/>
      <c r="AF39" s="9"/>
    </row>
    <row r="40" spans="2:32" ht="35.1" customHeight="1" x14ac:dyDescent="0.15">
      <c r="B40" s="1">
        <f t="shared" si="0"/>
        <v>0</v>
      </c>
      <c r="C40" s="3">
        <v>38</v>
      </c>
      <c r="D40" s="3"/>
      <c r="E40" s="6"/>
      <c r="F40" s="6"/>
      <c r="G40" s="7"/>
      <c r="H40" s="6"/>
      <c r="I40" s="6"/>
      <c r="J40" s="6"/>
      <c r="K40" s="6"/>
      <c r="L40" s="41"/>
      <c r="M40" s="6"/>
      <c r="N40" s="6"/>
      <c r="O40" s="6"/>
      <c r="P40" s="41"/>
      <c r="Q40" s="6"/>
      <c r="R40" s="6"/>
      <c r="S40" s="8"/>
      <c r="T40" s="8"/>
      <c r="U40" s="9"/>
      <c r="V40" s="10"/>
      <c r="W40" s="11"/>
      <c r="X40" s="1">
        <v>19</v>
      </c>
      <c r="Y40">
        <f t="shared" si="1"/>
        <v>1</v>
      </c>
      <c r="AE40" s="9"/>
      <c r="AF40" s="9"/>
    </row>
    <row r="41" spans="2:32" ht="35.1" customHeight="1" x14ac:dyDescent="0.15">
      <c r="B41" s="1">
        <f t="shared" si="0"/>
        <v>0</v>
      </c>
      <c r="C41" s="3">
        <v>39</v>
      </c>
      <c r="D41" s="3"/>
      <c r="E41" s="6"/>
      <c r="F41" s="6"/>
      <c r="G41" s="7"/>
      <c r="H41" s="6"/>
      <c r="I41" s="6"/>
      <c r="J41" s="6"/>
      <c r="K41" s="6"/>
      <c r="L41" s="41"/>
      <c r="M41" s="6"/>
      <c r="N41" s="6"/>
      <c r="O41" s="6"/>
      <c r="P41" s="41"/>
      <c r="Q41" s="6"/>
      <c r="R41" s="6"/>
      <c r="S41" s="8"/>
      <c r="T41" s="8"/>
      <c r="U41" s="9"/>
      <c r="V41" s="10"/>
      <c r="W41" s="11"/>
      <c r="X41" s="1">
        <v>17</v>
      </c>
      <c r="Y41">
        <f t="shared" si="1"/>
        <v>1</v>
      </c>
      <c r="AE41" s="9"/>
      <c r="AF41" s="9"/>
    </row>
    <row r="42" spans="2:32" ht="35.1" customHeight="1" x14ac:dyDescent="0.15">
      <c r="B42" s="1">
        <f t="shared" si="0"/>
        <v>0</v>
      </c>
      <c r="C42" s="3">
        <v>40</v>
      </c>
      <c r="D42" s="3"/>
      <c r="E42" s="6"/>
      <c r="F42" s="6"/>
      <c r="G42" s="7"/>
      <c r="H42" s="6"/>
      <c r="I42" s="6"/>
      <c r="J42" s="6"/>
      <c r="K42" s="6"/>
      <c r="L42" s="41"/>
      <c r="M42" s="6"/>
      <c r="N42" s="6"/>
      <c r="O42" s="6"/>
      <c r="P42" s="41"/>
      <c r="Q42" s="6"/>
      <c r="R42" s="6"/>
      <c r="S42" s="8"/>
      <c r="T42" s="8"/>
      <c r="U42" s="9"/>
      <c r="V42" s="10"/>
      <c r="W42" s="11"/>
      <c r="X42" s="1">
        <v>18</v>
      </c>
      <c r="Y42">
        <f t="shared" si="1"/>
        <v>1</v>
      </c>
      <c r="AE42" s="9"/>
      <c r="AF42" s="9"/>
    </row>
    <row r="43" spans="2:32" ht="35.1" customHeight="1" x14ac:dyDescent="0.15">
      <c r="B43" s="1">
        <f t="shared" si="0"/>
        <v>0</v>
      </c>
      <c r="C43" s="3">
        <v>41</v>
      </c>
      <c r="D43" s="3"/>
      <c r="E43" s="6"/>
      <c r="F43" s="6"/>
      <c r="G43" s="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/>
      <c r="T43" s="8"/>
      <c r="U43" s="9"/>
      <c r="V43" s="10"/>
      <c r="W43" s="11"/>
      <c r="X43" s="1">
        <v>19</v>
      </c>
      <c r="Y43">
        <f t="shared" si="1"/>
        <v>1</v>
      </c>
      <c r="AE43" s="9"/>
      <c r="AF43" s="9"/>
    </row>
    <row r="44" spans="2:32" ht="35.1" customHeight="1" x14ac:dyDescent="0.15">
      <c r="B44" s="1">
        <f t="shared" si="0"/>
        <v>0</v>
      </c>
      <c r="C44" s="3">
        <v>42</v>
      </c>
      <c r="D44" s="3"/>
      <c r="E44" s="6"/>
      <c r="F44" s="6"/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/>
      <c r="T44" s="8"/>
      <c r="U44" s="9"/>
      <c r="V44" s="10"/>
      <c r="W44" s="11"/>
      <c r="X44" s="1">
        <v>20</v>
      </c>
      <c r="Y44">
        <f t="shared" si="1"/>
        <v>1</v>
      </c>
      <c r="AE44" s="9"/>
      <c r="AF44" s="9"/>
    </row>
    <row r="45" spans="2:32" ht="35.1" customHeight="1" x14ac:dyDescent="0.15">
      <c r="B45" s="1">
        <f t="shared" si="0"/>
        <v>0</v>
      </c>
      <c r="C45" s="3">
        <v>43</v>
      </c>
      <c r="D45" s="3"/>
      <c r="E45" s="6"/>
      <c r="F45" s="6"/>
      <c r="G45" s="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/>
      <c r="T45" s="8"/>
      <c r="U45" s="9"/>
      <c r="V45" s="10"/>
      <c r="W45" s="11"/>
      <c r="X45" s="1">
        <v>20</v>
      </c>
      <c r="Y45">
        <f t="shared" si="1"/>
        <v>1</v>
      </c>
      <c r="AE45" s="9"/>
      <c r="AF45" s="9"/>
    </row>
    <row r="46" spans="2:32" ht="35.1" customHeight="1" x14ac:dyDescent="0.15">
      <c r="B46" s="1">
        <f t="shared" si="0"/>
        <v>0</v>
      </c>
      <c r="C46" s="3">
        <v>44</v>
      </c>
      <c r="D46" s="3"/>
      <c r="E46" s="6"/>
      <c r="F46" s="6"/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/>
      <c r="T46" s="8"/>
      <c r="U46" s="9"/>
      <c r="V46" s="10"/>
      <c r="W46" s="11"/>
      <c r="X46" s="1">
        <v>21</v>
      </c>
      <c r="Y46">
        <f t="shared" si="1"/>
        <v>1</v>
      </c>
      <c r="AE46" s="9"/>
      <c r="AF46" s="9"/>
    </row>
    <row r="47" spans="2:32" ht="35.1" customHeight="1" x14ac:dyDescent="0.15">
      <c r="B47" s="1">
        <f t="shared" si="0"/>
        <v>0</v>
      </c>
      <c r="C47" s="3">
        <v>45</v>
      </c>
      <c r="D47" s="3"/>
      <c r="E47" s="6"/>
      <c r="F47" s="6"/>
      <c r="G47" s="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8"/>
      <c r="T47" s="8"/>
      <c r="U47" s="9"/>
      <c r="V47" s="10"/>
      <c r="W47" s="11"/>
      <c r="X47" s="1">
        <v>21</v>
      </c>
      <c r="Y47">
        <f t="shared" si="1"/>
        <v>1</v>
      </c>
      <c r="AE47" s="9"/>
      <c r="AF47" s="9"/>
    </row>
    <row r="48" spans="2:32" s="28" customFormat="1" ht="35.1" customHeight="1" x14ac:dyDescent="0.15">
      <c r="B48" s="1">
        <f t="shared" si="0"/>
        <v>0</v>
      </c>
      <c r="C48" s="22">
        <v>46</v>
      </c>
      <c r="D48" s="22"/>
      <c r="E48" s="6"/>
      <c r="F48" s="23"/>
      <c r="G48" s="24"/>
      <c r="H48" s="6"/>
      <c r="I48" s="23"/>
      <c r="J48" s="23"/>
      <c r="K48" s="23"/>
      <c r="L48" s="23"/>
      <c r="M48" s="6"/>
      <c r="N48" s="23"/>
      <c r="O48" s="23"/>
      <c r="P48" s="23"/>
      <c r="Q48" s="6"/>
      <c r="R48" s="23"/>
      <c r="S48" s="8"/>
      <c r="T48" s="8"/>
      <c r="U48" s="25"/>
      <c r="V48" s="26"/>
      <c r="W48" s="27"/>
      <c r="X48" s="1">
        <v>22</v>
      </c>
      <c r="Y48">
        <f t="shared" si="1"/>
        <v>1</v>
      </c>
      <c r="AE48" s="25"/>
      <c r="AF48" s="25"/>
    </row>
    <row r="49" spans="2:33" ht="35.1" customHeight="1" x14ac:dyDescent="0.15">
      <c r="B49" s="1">
        <f t="shared" si="0"/>
        <v>0</v>
      </c>
      <c r="C49" s="3">
        <v>47</v>
      </c>
      <c r="D49" s="3"/>
      <c r="E49" s="6"/>
      <c r="F49" s="6"/>
      <c r="G49" s="7"/>
      <c r="H49" s="6"/>
      <c r="I49" s="6"/>
      <c r="J49" s="6"/>
      <c r="K49" s="6"/>
      <c r="L49" s="6"/>
      <c r="M49" s="6"/>
      <c r="N49" s="6"/>
      <c r="O49" s="6"/>
      <c r="P49" s="41"/>
      <c r="Q49" s="6"/>
      <c r="R49" s="6"/>
      <c r="S49" s="8"/>
      <c r="T49" s="8"/>
      <c r="U49" s="9"/>
      <c r="V49" s="10"/>
      <c r="W49" s="11"/>
      <c r="X49" s="1">
        <v>23</v>
      </c>
      <c r="Y49">
        <f t="shared" si="1"/>
        <v>1</v>
      </c>
      <c r="AE49" s="9"/>
      <c r="AF49" s="9"/>
    </row>
    <row r="50" spans="2:33" ht="35.1" customHeight="1" x14ac:dyDescent="0.15">
      <c r="B50" s="1">
        <f t="shared" si="0"/>
        <v>0</v>
      </c>
      <c r="C50" s="3">
        <v>48</v>
      </c>
      <c r="D50" s="3"/>
      <c r="E50" s="6"/>
      <c r="F50" s="6"/>
      <c r="G50" s="7"/>
      <c r="H50" s="6"/>
      <c r="I50" s="6"/>
      <c r="J50" s="6"/>
      <c r="K50" s="6"/>
      <c r="L50" s="6"/>
      <c r="M50" s="6"/>
      <c r="N50" s="6"/>
      <c r="O50" s="6"/>
      <c r="P50" s="41"/>
      <c r="Q50" s="6"/>
      <c r="R50" s="6"/>
      <c r="S50" s="8"/>
      <c r="T50" s="8"/>
      <c r="U50" s="9"/>
      <c r="V50" s="10"/>
      <c r="W50" s="11"/>
      <c r="X50" s="1">
        <v>22</v>
      </c>
      <c r="Y50">
        <f t="shared" si="1"/>
        <v>1</v>
      </c>
      <c r="AE50" s="9"/>
      <c r="AF50" s="9"/>
    </row>
    <row r="51" spans="2:33" ht="35.1" customHeight="1" x14ac:dyDescent="0.15">
      <c r="B51" s="1">
        <f t="shared" si="0"/>
        <v>0</v>
      </c>
      <c r="C51" s="3">
        <v>49</v>
      </c>
      <c r="D51" s="3"/>
      <c r="E51" s="6"/>
      <c r="F51" s="6"/>
      <c r="G51" s="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8"/>
      <c r="T51" s="8"/>
      <c r="U51" s="9"/>
      <c r="V51" s="10"/>
      <c r="W51" s="11"/>
      <c r="AE51" s="9"/>
      <c r="AF51" s="9"/>
    </row>
    <row r="52" spans="2:33" ht="35.1" customHeight="1" x14ac:dyDescent="0.15">
      <c r="B52" s="1">
        <f t="shared" si="0"/>
        <v>0</v>
      </c>
      <c r="C52" s="3">
        <v>50</v>
      </c>
      <c r="D52" s="3"/>
      <c r="E52" s="6"/>
      <c r="F52" s="6"/>
      <c r="G52" s="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  <c r="T52" s="8"/>
      <c r="U52" s="9"/>
      <c r="V52" s="10"/>
      <c r="W52" s="11"/>
      <c r="AE52" s="9"/>
      <c r="AF52" s="9"/>
    </row>
    <row r="53" spans="2:33" ht="30" customHeight="1" x14ac:dyDescent="0.15">
      <c r="B53" s="1">
        <f>SUM(B3:B52)</f>
        <v>28</v>
      </c>
      <c r="S53" s="1">
        <f>MAX(S3:S52)</f>
        <v>181</v>
      </c>
      <c r="U53" s="44">
        <f>SUM(U3:U52)</f>
        <v>550790</v>
      </c>
      <c r="Y53">
        <f>SUM(Y3:Y52)</f>
        <v>33</v>
      </c>
      <c r="AE53" s="44">
        <f>SUM(AE3:AE52)</f>
        <v>741680</v>
      </c>
      <c r="AF53" s="44">
        <f t="shared" ref="AE53:AF53" si="2">SUM(AF3:AF52)</f>
        <v>-190890</v>
      </c>
      <c r="AG53" s="44">
        <f>SUM(AE53:AF53)</f>
        <v>550790</v>
      </c>
    </row>
    <row r="55" spans="2:33" ht="30" customHeight="1" x14ac:dyDescent="0.15">
      <c r="Q55" s="1" t="s">
        <v>48</v>
      </c>
    </row>
  </sheetData>
  <sortState ref="C3:V54">
    <sortCondition ref="C1"/>
  </sortState>
  <mergeCells count="2">
    <mergeCell ref="V2:W2"/>
    <mergeCell ref="AB5:AC5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firstPageNumber="4294963191" orientation="landscape" verticalDpi="0" r:id="rId1"/>
  <headerFooter alignWithMargins="0"/>
  <rowBreaks count="1" manualBreakCount="1">
    <brk id="26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37" zoomScale="55" zoomScaleNormal="55" zoomScaleSheetLayoutView="100" workbookViewId="0">
      <selection activeCell="A395" sqref="A395"/>
    </sheetView>
  </sheetViews>
  <sheetFormatPr defaultColWidth="8.875" defaultRowHeight="13.5" x14ac:dyDescent="0.15"/>
  <sheetData/>
  <phoneticPr fontId="4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DJ H4 H1</vt:lpstr>
      <vt:lpstr>画像</vt:lpstr>
      <vt:lpstr>'DJ H4 H1'!Print_Area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Lenovo</cp:lastModifiedBy>
  <cp:revision/>
  <cp:lastPrinted>2015-08-29T13:27:16Z</cp:lastPrinted>
  <dcterms:created xsi:type="dcterms:W3CDTF">2013-10-09T23:04:08Z</dcterms:created>
  <dcterms:modified xsi:type="dcterms:W3CDTF">2015-08-31T11:05:05Z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