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0"/>
  </bookViews>
  <sheets>
    <sheet name="ルール＆合計" sheetId="1" r:id="rId1"/>
    <sheet name="画像" sheetId="2" r:id="rId2"/>
    <sheet name="気づき" sheetId="3" r:id="rId3"/>
    <sheet name="検証終了通貨" sheetId="4" r:id="rId4"/>
  </sheets>
  <definedNames/>
  <calcPr fullCalcOnLoad="1"/>
</workbook>
</file>

<file path=xl/sharedStrings.xml><?xml version="1.0" encoding="utf-8"?>
<sst xmlns="http://schemas.openxmlformats.org/spreadsheetml/2006/main" count="67" uniqueCount="45">
  <si>
    <t>気付き　質問</t>
  </si>
  <si>
    <t>感想</t>
  </si>
  <si>
    <t>今後</t>
  </si>
  <si>
    <t>売</t>
  </si>
  <si>
    <t>買</t>
  </si>
  <si>
    <t>USD/JPY</t>
  </si>
  <si>
    <t>日足◎</t>
  </si>
  <si>
    <t>検証作業を優先させるため、画像のアップは数枚とさせて頂きます。</t>
  </si>
  <si>
    <t>EB:</t>
  </si>
  <si>
    <t>通貨ペア</t>
  </si>
  <si>
    <t>USD/JPY</t>
  </si>
  <si>
    <t>時間足</t>
  </si>
  <si>
    <t>日足</t>
  </si>
  <si>
    <t>リスク</t>
  </si>
  <si>
    <t>エントリー理由</t>
  </si>
  <si>
    <t>・10MA・20MAの両方の上側にキャンドルがあれば買い方向、下側なら売り方向。MAに触れてEB出現でエントリー待ち、EB高値or安値ブレイクでエントリー。
・終値RSIが買いの場合は60以上、売りの場合は40以下のEBが対象</t>
  </si>
  <si>
    <t>決済理由</t>
  </si>
  <si>
    <t>・ダウ理論、中指理論による高値安値にストップ移動
・EB、PBの高値安値にストップ移動
・対リスク1到達で建値にストップ移動
・対リスク2到達で最高含み益の50％にストップ移動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</si>
  <si>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</si>
  <si>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</si>
  <si>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</si>
  <si>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</si>
  <si>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</si>
  <si>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</si>
  <si>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</si>
  <si>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</si>
  <si>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</si>
  <si>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</si>
  <si>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当初資金</t>
  </si>
  <si>
    <t>⇒⇒⇒</t>
  </si>
  <si>
    <t>最終資金</t>
  </si>
  <si>
    <t>No.</t>
  </si>
  <si>
    <t>資金</t>
  </si>
  <si>
    <t>エントリー</t>
  </si>
  <si>
    <t>リスク（3%）</t>
  </si>
  <si>
    <t>ロット</t>
  </si>
  <si>
    <t>勝</t>
  </si>
  <si>
    <t>負</t>
  </si>
  <si>
    <t>西暦</t>
  </si>
  <si>
    <t>日付</t>
  </si>
  <si>
    <t>売買</t>
  </si>
  <si>
    <t>pips</t>
  </si>
  <si>
    <t>損失上限</t>
  </si>
  <si>
    <t>レンジ相場を避けるため、RSIを採用してみた。買いなら終値のRSIが60以上、売りなら40以下のEBの高値安値ブレイクにてエントリーという形。するとEB＋MAの時よりも検証結果にかなり改善が見られた。勝率は38％⇒45％、最終資金は＋2.7万円→＋20.4万円、最大ドローダウンは△22.7万円→△15.2万円、最大連敗数は7⇒3。総トレード回数も60⇒22へと激減し、効率の良いトレード内容となった。</t>
  </si>
  <si>
    <t>RSIを採用した結果、レンジ相場を避けることのできる確率が上がったものの、いざRSIが条件を満たすと強いトレンド相場が発生し、10MAに触れずに勢いよく上がってしまうというケースが多々あった。そこで10MAを5MAに変更しての検証も行ってみたいと思う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</si>
</sst>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7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b/>
      <sz val="11"/>
      <color rgb="FF0000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6" fillId="31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81" fontId="41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6" fillId="28" borderId="10" xfId="0" applyFont="1" applyFill="1" applyBorder="1" applyAlignment="1">
      <alignment horizontal="center" vertical="center" shrinkToFit="1"/>
    </xf>
    <xf numFmtId="0" fontId="36" fillId="28" borderId="11" xfId="0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6" fontId="0" fillId="33" borderId="10" xfId="0" applyNumberFormat="1" applyFill="1" applyBorder="1" applyAlignment="1">
      <alignment horizontal="center" vertical="center"/>
    </xf>
    <xf numFmtId="0" fontId="36" fillId="28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9" fontId="42" fillId="33" borderId="15" xfId="0" applyNumberFormat="1" applyFont="1" applyFill="1" applyBorder="1" applyAlignment="1">
      <alignment horizontal="center" vertical="center"/>
    </xf>
    <xf numFmtId="189" fontId="42" fillId="33" borderId="16" xfId="0" applyNumberFormat="1" applyFont="1" applyFill="1" applyBorder="1" applyAlignment="1">
      <alignment horizontal="center" vertical="center"/>
    </xf>
    <xf numFmtId="189" fontId="42" fillId="33" borderId="17" xfId="0" applyNumberFormat="1" applyFont="1" applyFill="1" applyBorder="1" applyAlignment="1">
      <alignment horizontal="center" vertical="center"/>
    </xf>
    <xf numFmtId="0" fontId="36" fillId="28" borderId="12" xfId="0" applyFont="1" applyFill="1" applyBorder="1" applyAlignment="1">
      <alignment horizontal="center" vertical="center"/>
    </xf>
    <xf numFmtId="0" fontId="36" fillId="28" borderId="14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19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6" fillId="28" borderId="10" xfId="0" applyFont="1" applyFill="1" applyBorder="1" applyAlignment="1">
      <alignment horizontal="center" vertical="center" shrinkToFit="1"/>
    </xf>
    <xf numFmtId="186" fontId="41" fillId="34" borderId="12" xfId="0" applyNumberFormat="1" applyFont="1" applyFill="1" applyBorder="1" applyAlignment="1">
      <alignment horizontal="center" vertical="center"/>
    </xf>
    <xf numFmtId="186" fontId="41" fillId="34" borderId="14" xfId="0" applyNumberFormat="1" applyFont="1" applyFill="1" applyBorder="1" applyAlignment="1">
      <alignment horizontal="center" vertical="center"/>
    </xf>
    <xf numFmtId="190" fontId="41" fillId="34" borderId="10" xfId="0" applyNumberFormat="1" applyFont="1" applyFill="1" applyBorder="1" applyAlignment="1">
      <alignment horizontal="center" vertical="center"/>
    </xf>
    <xf numFmtId="0" fontId="36" fillId="28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2" fillId="28" borderId="18" xfId="0" applyFont="1" applyFill="1" applyBorder="1" applyAlignment="1">
      <alignment horizontal="center" vertical="center"/>
    </xf>
    <xf numFmtId="0" fontId="42" fillId="28" borderId="16" xfId="0" applyFont="1" applyFill="1" applyBorder="1" applyAlignment="1">
      <alignment horizontal="center" vertical="center"/>
    </xf>
    <xf numFmtId="0" fontId="42" fillId="28" borderId="19" xfId="0" applyFont="1" applyFill="1" applyBorder="1" applyAlignment="1">
      <alignment horizontal="center" vertical="center"/>
    </xf>
    <xf numFmtId="0" fontId="36" fillId="28" borderId="20" xfId="0" applyFont="1" applyFill="1" applyBorder="1" applyAlignment="1">
      <alignment horizontal="center" vertical="center"/>
    </xf>
    <xf numFmtId="0" fontId="36" fillId="28" borderId="21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shrinkToFit="1"/>
    </xf>
    <xf numFmtId="0" fontId="36" fillId="35" borderId="22" xfId="0" applyFont="1" applyFill="1" applyBorder="1" applyAlignment="1">
      <alignment horizontal="center" vertical="center" shrinkToFit="1"/>
    </xf>
    <xf numFmtId="0" fontId="36" fillId="35" borderId="23" xfId="0" applyFont="1" applyFill="1" applyBorder="1" applyAlignment="1">
      <alignment horizontal="center" vertical="center" shrinkToFit="1"/>
    </xf>
    <xf numFmtId="0" fontId="36" fillId="35" borderId="24" xfId="0" applyFont="1" applyFill="1" applyBorder="1" applyAlignment="1">
      <alignment horizontal="center" vertical="center" shrinkToFit="1"/>
    </xf>
    <xf numFmtId="0" fontId="36" fillId="35" borderId="25" xfId="0" applyFont="1" applyFill="1" applyBorder="1" applyAlignment="1">
      <alignment horizontal="center" vertical="center" shrinkToFit="1"/>
    </xf>
    <xf numFmtId="0" fontId="36" fillId="28" borderId="12" xfId="0" applyFont="1" applyFill="1" applyBorder="1" applyAlignment="1">
      <alignment horizontal="center" vertical="center" shrinkToFit="1"/>
    </xf>
    <xf numFmtId="0" fontId="36" fillId="28" borderId="13" xfId="0" applyFont="1" applyFill="1" applyBorder="1" applyAlignment="1">
      <alignment horizontal="center" vertical="center" shrinkToFit="1"/>
    </xf>
    <xf numFmtId="0" fontId="36" fillId="31" borderId="12" xfId="0" applyFont="1" applyFill="1" applyBorder="1" applyAlignment="1">
      <alignment horizontal="center" vertical="center" shrinkToFit="1"/>
    </xf>
    <xf numFmtId="0" fontId="36" fillId="31" borderId="13" xfId="0" applyFont="1" applyFill="1" applyBorder="1" applyAlignment="1">
      <alignment horizontal="center" vertical="center" shrinkToFit="1"/>
    </xf>
    <xf numFmtId="0" fontId="36" fillId="31" borderId="14" xfId="0" applyFont="1" applyFill="1" applyBorder="1" applyAlignment="1">
      <alignment horizontal="center" vertical="center" shrinkToFit="1"/>
    </xf>
    <xf numFmtId="0" fontId="36" fillId="36" borderId="10" xfId="0" applyFont="1" applyFill="1" applyBorder="1" applyAlignment="1">
      <alignment horizontal="center" vertical="center" shrinkToFit="1"/>
    </xf>
    <xf numFmtId="0" fontId="36" fillId="37" borderId="13" xfId="0" applyFont="1" applyFill="1" applyBorder="1" applyAlignment="1">
      <alignment horizontal="center" vertical="center" shrinkToFit="1"/>
    </xf>
    <xf numFmtId="0" fontId="36" fillId="37" borderId="14" xfId="0" applyFont="1" applyFill="1" applyBorder="1" applyAlignment="1">
      <alignment horizontal="center" vertical="center" shrinkToFit="1"/>
    </xf>
    <xf numFmtId="189" fontId="42" fillId="0" borderId="15" xfId="0" applyNumberFormat="1" applyFont="1" applyBorder="1" applyAlignment="1">
      <alignment horizontal="center" vertical="center"/>
    </xf>
    <xf numFmtId="189" fontId="42" fillId="0" borderId="16" xfId="0" applyNumberFormat="1" applyFont="1" applyBorder="1" applyAlignment="1">
      <alignment horizontal="center" vertical="center"/>
    </xf>
    <xf numFmtId="189" fontId="42" fillId="0" borderId="17" xfId="0" applyNumberFormat="1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5" fillId="38" borderId="10" xfId="0" applyFont="1" applyFill="1" applyBorder="1" applyAlignment="1">
      <alignment horizontal="center" vertical="center"/>
    </xf>
    <xf numFmtId="0" fontId="46" fillId="38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187" fontId="0" fillId="33" borderId="10" xfId="4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89" fontId="41" fillId="34" borderId="10" xfId="0" applyNumberFormat="1" applyFont="1" applyFill="1" applyBorder="1" applyAlignment="1">
      <alignment horizontal="center" vertical="center"/>
    </xf>
    <xf numFmtId="0" fontId="41" fillId="39" borderId="10" xfId="0" applyFont="1" applyFill="1" applyBorder="1" applyAlignment="1">
      <alignment horizontal="center" vertical="center"/>
    </xf>
    <xf numFmtId="183" fontId="4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625"/>
          <c:w val="0.984"/>
          <c:h val="0.99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'ルール＆合計'!$B$23:$B$45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'ルール＆合計'!$C$23:$C$45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'ルール＆合計'!$D$23:$D$45</c:f>
              <c:numCache/>
            </c:numRef>
          </c:val>
          <c:smooth val="0"/>
        </c:ser>
        <c:marker val="1"/>
        <c:axId val="45173790"/>
        <c:axId val="3910927"/>
      </c:lineChart>
      <c:catAx>
        <c:axId val="4517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927"/>
        <c:crosses val="autoZero"/>
        <c:auto val="1"/>
        <c:lblOffset val="100"/>
        <c:tickLblSkip val="1"/>
        <c:noMultiLvlLbl val="0"/>
      </c:catAx>
      <c:valAx>
        <c:axId val="3910927"/>
        <c:scaling>
          <c:orientation val="minMax"/>
          <c:min val="8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73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123825</xdr:rowOff>
    </xdr:from>
    <xdr:to>
      <xdr:col>16</xdr:col>
      <xdr:colOff>485775</xdr:colOff>
      <xdr:row>19</xdr:row>
      <xdr:rowOff>57150</xdr:rowOff>
    </xdr:to>
    <xdr:graphicFrame>
      <xdr:nvGraphicFramePr>
        <xdr:cNvPr id="1" name="グラフ 1"/>
        <xdr:cNvGraphicFramePr/>
      </xdr:nvGraphicFramePr>
      <xdr:xfrm>
        <a:off x="257175" y="1962150"/>
        <a:ext cx="80295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3"/>
  <sheetViews>
    <sheetView tabSelected="1" zoomScale="115" zoomScaleNormal="115" zoomScalePageLayoutView="0" workbookViewId="0" topLeftCell="A1">
      <selection activeCell="V15" sqref="V15"/>
    </sheetView>
  </sheetViews>
  <sheetFormatPr defaultColWidth="9.00390625" defaultRowHeight="13.5"/>
  <cols>
    <col min="1" max="1" width="3.00390625" style="0" customWidth="1"/>
    <col min="2" max="17" width="6.625" style="1" customWidth="1"/>
  </cols>
  <sheetData>
    <row r="2" spans="2:17" ht="13.5">
      <c r="B2" s="12" t="s">
        <v>9</v>
      </c>
      <c r="C2" s="12"/>
      <c r="D2" s="12"/>
      <c r="E2" s="10" t="s">
        <v>10</v>
      </c>
      <c r="F2" s="10"/>
      <c r="G2" s="10"/>
      <c r="H2" s="12" t="s">
        <v>11</v>
      </c>
      <c r="I2" s="12"/>
      <c r="J2" s="12"/>
      <c r="K2" s="13" t="s">
        <v>12</v>
      </c>
      <c r="L2" s="14"/>
      <c r="M2" s="15"/>
      <c r="N2" s="12" t="s">
        <v>13</v>
      </c>
      <c r="O2" s="12"/>
      <c r="P2" s="9">
        <v>0.03</v>
      </c>
      <c r="Q2" s="10"/>
    </row>
    <row r="3" spans="2:17" ht="68.25" customHeight="1">
      <c r="B3" s="12" t="s">
        <v>14</v>
      </c>
      <c r="C3" s="12"/>
      <c r="D3" s="63" t="s">
        <v>15</v>
      </c>
      <c r="E3" s="64"/>
      <c r="F3" s="64"/>
      <c r="G3" s="64"/>
      <c r="H3" s="64"/>
      <c r="I3" s="65"/>
      <c r="J3" s="19" t="s">
        <v>16</v>
      </c>
      <c r="K3" s="20"/>
      <c r="L3" s="21" t="s">
        <v>17</v>
      </c>
      <c r="M3" s="22"/>
      <c r="N3" s="22"/>
      <c r="O3" s="22"/>
      <c r="P3" s="22"/>
      <c r="Q3" s="23"/>
    </row>
    <row r="4" spans="2:17" ht="13.5">
      <c r="B4" s="12" t="s">
        <v>18</v>
      </c>
      <c r="C4" s="12"/>
      <c r="D4" s="11">
        <f>SUM($L$23:$M$961)</f>
        <v>204710</v>
      </c>
      <c r="E4" s="11"/>
      <c r="F4" s="12" t="s">
        <v>19</v>
      </c>
      <c r="G4" s="12"/>
      <c r="H4" s="24">
        <f>SUM($N$23:$O$85)</f>
        <v>261</v>
      </c>
      <c r="I4" s="25"/>
      <c r="J4" s="26" t="s">
        <v>20</v>
      </c>
      <c r="K4" s="26"/>
      <c r="L4" s="11">
        <f>MAX($C$23:$D$958)-E6</f>
        <v>204710</v>
      </c>
      <c r="M4" s="11"/>
      <c r="N4" s="26" t="s">
        <v>21</v>
      </c>
      <c r="O4" s="26"/>
      <c r="P4" s="11">
        <f>MIN($C$23:$D$958)-E6</f>
        <v>-152130</v>
      </c>
      <c r="Q4" s="11"/>
    </row>
    <row r="5" spans="2:17" ht="14.25" thickBot="1">
      <c r="B5" s="8" t="s">
        <v>22</v>
      </c>
      <c r="C5" s="4">
        <f>COUNTIF($L$23:$L$958,"&gt;0")</f>
        <v>10</v>
      </c>
      <c r="D5" s="8" t="s">
        <v>23</v>
      </c>
      <c r="E5" s="4">
        <f>COUNTIF($L$23:$L$958,"&lt;0")</f>
        <v>12</v>
      </c>
      <c r="F5" s="8" t="s">
        <v>24</v>
      </c>
      <c r="G5" s="4">
        <f>COUNTIF($L$23:$L$958,"=0")</f>
        <v>0</v>
      </c>
      <c r="H5" s="8" t="s">
        <v>25</v>
      </c>
      <c r="I5" s="66">
        <f>IF(C5=0,"0",C5/SUM(C5,E5))</f>
        <v>0.45454545454545453</v>
      </c>
      <c r="J5" s="12" t="s">
        <v>26</v>
      </c>
      <c r="K5" s="30"/>
      <c r="L5" s="31">
        <v>4</v>
      </c>
      <c r="M5" s="31"/>
      <c r="N5" s="35" t="s">
        <v>27</v>
      </c>
      <c r="O5" s="36"/>
      <c r="P5" s="31">
        <v>7</v>
      </c>
      <c r="Q5" s="31"/>
    </row>
    <row r="6" spans="2:17" ht="21.75" thickBot="1">
      <c r="B6" s="32" t="s">
        <v>28</v>
      </c>
      <c r="C6" s="33"/>
      <c r="D6" s="34"/>
      <c r="E6" s="50">
        <v>1000000</v>
      </c>
      <c r="F6" s="51"/>
      <c r="G6" s="51"/>
      <c r="H6" s="52"/>
      <c r="I6" s="53" t="s">
        <v>29</v>
      </c>
      <c r="J6" s="54"/>
      <c r="K6" s="32" t="s">
        <v>30</v>
      </c>
      <c r="L6" s="33"/>
      <c r="M6" s="34"/>
      <c r="N6" s="16">
        <f>E6+D4</f>
        <v>1204710</v>
      </c>
      <c r="O6" s="17"/>
      <c r="P6" s="17"/>
      <c r="Q6" s="18"/>
    </row>
    <row r="21" spans="2:17" ht="13.5">
      <c r="B21" s="37" t="s">
        <v>31</v>
      </c>
      <c r="C21" s="38" t="s">
        <v>32</v>
      </c>
      <c r="D21" s="39"/>
      <c r="E21" s="42" t="s">
        <v>33</v>
      </c>
      <c r="F21" s="43"/>
      <c r="G21" s="43"/>
      <c r="H21" s="44" t="s">
        <v>34</v>
      </c>
      <c r="I21" s="45"/>
      <c r="J21" s="46"/>
      <c r="K21" s="47" t="s">
        <v>35</v>
      </c>
      <c r="L21" s="48"/>
      <c r="M21" s="48"/>
      <c r="N21" s="48"/>
      <c r="O21" s="49"/>
      <c r="P21" s="55" t="s">
        <v>36</v>
      </c>
      <c r="Q21" s="56" t="s">
        <v>37</v>
      </c>
    </row>
    <row r="22" spans="2:17" ht="13.5">
      <c r="B22" s="37"/>
      <c r="C22" s="40"/>
      <c r="D22" s="41"/>
      <c r="E22" s="7" t="s">
        <v>38</v>
      </c>
      <c r="F22" s="7" t="s">
        <v>39</v>
      </c>
      <c r="G22" s="7" t="s">
        <v>40</v>
      </c>
      <c r="H22" s="2" t="s">
        <v>41</v>
      </c>
      <c r="I22" s="44" t="s">
        <v>42</v>
      </c>
      <c r="J22" s="46"/>
      <c r="K22" s="47"/>
      <c r="L22" s="57" t="s">
        <v>18</v>
      </c>
      <c r="M22" s="57"/>
      <c r="N22" s="57" t="s">
        <v>19</v>
      </c>
      <c r="O22" s="57"/>
      <c r="P22" s="55"/>
      <c r="Q22" s="56"/>
    </row>
    <row r="23" spans="2:17" ht="13.5">
      <c r="B23" s="67">
        <v>1</v>
      </c>
      <c r="C23" s="68">
        <f>E6</f>
        <v>1000000</v>
      </c>
      <c r="D23" s="68"/>
      <c r="E23" s="69">
        <v>2010</v>
      </c>
      <c r="F23" s="70">
        <v>42227</v>
      </c>
      <c r="G23" s="67" t="s">
        <v>3</v>
      </c>
      <c r="H23" s="67">
        <v>111</v>
      </c>
      <c r="I23" s="68">
        <f aca="true" t="shared" si="0" ref="I23:I86">IF(F23="","",C23*$P$2)</f>
        <v>30000</v>
      </c>
      <c r="J23" s="68"/>
      <c r="K23" s="5">
        <f>IF(H23="","",ROUNDDOWN(I23/(H23/100)/100000,2))</f>
        <v>0.27</v>
      </c>
      <c r="L23" s="27">
        <f aca="true" t="shared" si="1" ref="L23:L86">IF(H23="","",N23*K23*100000/100)</f>
        <v>-29970.000000000004</v>
      </c>
      <c r="M23" s="28"/>
      <c r="N23" s="29">
        <f>IF(P23="",IF(Q23="","",Q23*(-1)),P23)</f>
        <v>-111</v>
      </c>
      <c r="O23" s="29"/>
      <c r="P23" s="3"/>
      <c r="Q23" s="71">
        <v>111</v>
      </c>
    </row>
    <row r="24" spans="2:17" ht="13.5">
      <c r="B24" s="67">
        <f aca="true" t="shared" si="2" ref="B24:B87">B23+1</f>
        <v>2</v>
      </c>
      <c r="C24" s="68">
        <f aca="true" t="shared" si="3" ref="C24:C87">IF(L23="","",C23+L23)</f>
        <v>970030</v>
      </c>
      <c r="D24" s="68"/>
      <c r="E24" s="69">
        <f aca="true" t="shared" si="4" ref="E24:E87">E23</f>
        <v>2010</v>
      </c>
      <c r="F24" s="70">
        <v>42261</v>
      </c>
      <c r="G24" s="67" t="s">
        <v>3</v>
      </c>
      <c r="H24" s="67">
        <v>93</v>
      </c>
      <c r="I24" s="68">
        <f t="shared" si="0"/>
        <v>29100.899999999998</v>
      </c>
      <c r="J24" s="68"/>
      <c r="K24" s="5">
        <f aca="true" t="shared" si="5" ref="K24:K88">IF(H24="","",ROUNDDOWN(I24/(H24/100)/100000,2))</f>
        <v>0.31</v>
      </c>
      <c r="L24" s="27">
        <f t="shared" si="1"/>
        <v>-28830</v>
      </c>
      <c r="M24" s="28"/>
      <c r="N24" s="29">
        <f aca="true" t="shared" si="6" ref="N24:N88">IF(P24="",IF(Q24="","",Q24*(-1)),P24)</f>
        <v>-93</v>
      </c>
      <c r="O24" s="29"/>
      <c r="P24" s="3"/>
      <c r="Q24" s="71">
        <v>93</v>
      </c>
    </row>
    <row r="25" spans="2:17" ht="13.5">
      <c r="B25" s="67">
        <f t="shared" si="2"/>
        <v>3</v>
      </c>
      <c r="C25" s="68">
        <f t="shared" si="3"/>
        <v>941200</v>
      </c>
      <c r="D25" s="68"/>
      <c r="E25" s="69">
        <f t="shared" si="4"/>
        <v>2010</v>
      </c>
      <c r="F25" s="70">
        <v>42283</v>
      </c>
      <c r="G25" s="67" t="s">
        <v>3</v>
      </c>
      <c r="H25" s="67">
        <v>109</v>
      </c>
      <c r="I25" s="68">
        <f t="shared" si="0"/>
        <v>28236</v>
      </c>
      <c r="J25" s="68"/>
      <c r="K25" s="5">
        <f t="shared" si="5"/>
        <v>0.25</v>
      </c>
      <c r="L25" s="27">
        <f t="shared" si="1"/>
        <v>26250</v>
      </c>
      <c r="M25" s="28"/>
      <c r="N25" s="29">
        <f t="shared" si="6"/>
        <v>105</v>
      </c>
      <c r="O25" s="29"/>
      <c r="P25" s="3">
        <v>105</v>
      </c>
      <c r="Q25" s="71"/>
    </row>
    <row r="26" spans="2:17" ht="13.5">
      <c r="B26" s="67">
        <f t="shared" si="2"/>
        <v>4</v>
      </c>
      <c r="C26" s="68">
        <f t="shared" si="3"/>
        <v>967450</v>
      </c>
      <c r="D26" s="68"/>
      <c r="E26" s="69">
        <f t="shared" si="4"/>
        <v>2010</v>
      </c>
      <c r="F26" s="70">
        <v>42306</v>
      </c>
      <c r="G26" s="67" t="s">
        <v>3</v>
      </c>
      <c r="H26" s="67">
        <v>98</v>
      </c>
      <c r="I26" s="68">
        <f t="shared" si="0"/>
        <v>29023.5</v>
      </c>
      <c r="J26" s="68"/>
      <c r="K26" s="5">
        <f t="shared" si="5"/>
        <v>0.29</v>
      </c>
      <c r="L26" s="27">
        <f t="shared" si="1"/>
        <v>-28420</v>
      </c>
      <c r="M26" s="28"/>
      <c r="N26" s="29">
        <f t="shared" si="6"/>
        <v>-98</v>
      </c>
      <c r="O26" s="29"/>
      <c r="P26" s="3"/>
      <c r="Q26" s="71">
        <v>98</v>
      </c>
    </row>
    <row r="27" spans="2:17" ht="13.5">
      <c r="B27" s="67">
        <f t="shared" si="2"/>
        <v>5</v>
      </c>
      <c r="C27" s="68">
        <f t="shared" si="3"/>
        <v>939030</v>
      </c>
      <c r="D27" s="68"/>
      <c r="E27" s="69">
        <f t="shared" si="4"/>
        <v>2010</v>
      </c>
      <c r="F27" s="70">
        <v>42333</v>
      </c>
      <c r="G27" s="67" t="s">
        <v>4</v>
      </c>
      <c r="H27" s="67">
        <v>78</v>
      </c>
      <c r="I27" s="68">
        <f t="shared" si="0"/>
        <v>28170.899999999998</v>
      </c>
      <c r="J27" s="68"/>
      <c r="K27" s="5">
        <f t="shared" si="5"/>
        <v>0.36</v>
      </c>
      <c r="L27" s="27">
        <f t="shared" si="1"/>
        <v>-28080</v>
      </c>
      <c r="M27" s="28"/>
      <c r="N27" s="29">
        <f t="shared" si="6"/>
        <v>-78</v>
      </c>
      <c r="O27" s="29"/>
      <c r="P27" s="3"/>
      <c r="Q27" s="71">
        <v>78</v>
      </c>
    </row>
    <row r="28" spans="2:17" ht="13.5">
      <c r="B28" s="67">
        <f t="shared" si="2"/>
        <v>6</v>
      </c>
      <c r="C28" s="68">
        <f t="shared" si="3"/>
        <v>910950</v>
      </c>
      <c r="D28" s="68"/>
      <c r="E28" s="69">
        <v>2011</v>
      </c>
      <c r="F28" s="70">
        <v>42123</v>
      </c>
      <c r="G28" s="67" t="s">
        <v>3</v>
      </c>
      <c r="H28" s="67">
        <v>94</v>
      </c>
      <c r="I28" s="68">
        <f t="shared" si="0"/>
        <v>27328.5</v>
      </c>
      <c r="J28" s="68"/>
      <c r="K28" s="5">
        <f t="shared" si="5"/>
        <v>0.29</v>
      </c>
      <c r="L28" s="27">
        <f t="shared" si="1"/>
        <v>1739.9999999999998</v>
      </c>
      <c r="M28" s="28"/>
      <c r="N28" s="29">
        <f t="shared" si="6"/>
        <v>6</v>
      </c>
      <c r="O28" s="29"/>
      <c r="P28" s="3">
        <v>6</v>
      </c>
      <c r="Q28" s="71"/>
    </row>
    <row r="29" spans="2:17" ht="13.5">
      <c r="B29" s="67">
        <f t="shared" si="2"/>
        <v>7</v>
      </c>
      <c r="C29" s="68">
        <f t="shared" si="3"/>
        <v>912690</v>
      </c>
      <c r="D29" s="68"/>
      <c r="E29" s="69">
        <f t="shared" si="4"/>
        <v>2011</v>
      </c>
      <c r="F29" s="70">
        <v>42240</v>
      </c>
      <c r="G29" s="67" t="s">
        <v>3</v>
      </c>
      <c r="H29" s="67">
        <v>52</v>
      </c>
      <c r="I29" s="68">
        <f t="shared" si="0"/>
        <v>27380.7</v>
      </c>
      <c r="J29" s="68"/>
      <c r="K29" s="5">
        <f t="shared" si="5"/>
        <v>0.52</v>
      </c>
      <c r="L29" s="27">
        <f t="shared" si="1"/>
        <v>-27040</v>
      </c>
      <c r="M29" s="28"/>
      <c r="N29" s="29">
        <f t="shared" si="6"/>
        <v>-52</v>
      </c>
      <c r="O29" s="29"/>
      <c r="P29" s="3"/>
      <c r="Q29" s="71">
        <v>52</v>
      </c>
    </row>
    <row r="30" spans="2:17" ht="13.5">
      <c r="B30" s="67">
        <f t="shared" si="2"/>
        <v>8</v>
      </c>
      <c r="C30" s="68">
        <f t="shared" si="3"/>
        <v>885650</v>
      </c>
      <c r="D30" s="68"/>
      <c r="E30" s="69">
        <f t="shared" si="4"/>
        <v>2011</v>
      </c>
      <c r="F30" s="70">
        <v>42302</v>
      </c>
      <c r="G30" s="67" t="s">
        <v>3</v>
      </c>
      <c r="H30" s="67">
        <v>116</v>
      </c>
      <c r="I30" s="68">
        <f t="shared" si="0"/>
        <v>26569.5</v>
      </c>
      <c r="J30" s="68"/>
      <c r="K30" s="5">
        <f t="shared" si="5"/>
        <v>0.22</v>
      </c>
      <c r="L30" s="27">
        <f t="shared" si="1"/>
        <v>-11880</v>
      </c>
      <c r="M30" s="28"/>
      <c r="N30" s="29">
        <f t="shared" si="6"/>
        <v>-54</v>
      </c>
      <c r="O30" s="29"/>
      <c r="P30" s="3"/>
      <c r="Q30" s="71">
        <v>54</v>
      </c>
    </row>
    <row r="31" spans="2:17" ht="13.5">
      <c r="B31" s="67">
        <f t="shared" si="2"/>
        <v>9</v>
      </c>
      <c r="C31" s="68">
        <f t="shared" si="3"/>
        <v>873770</v>
      </c>
      <c r="D31" s="68"/>
      <c r="E31" s="69">
        <v>2012</v>
      </c>
      <c r="F31" s="70">
        <v>42017</v>
      </c>
      <c r="G31" s="67" t="s">
        <v>3</v>
      </c>
      <c r="H31" s="67">
        <v>37</v>
      </c>
      <c r="I31" s="68">
        <f t="shared" si="0"/>
        <v>26213.1</v>
      </c>
      <c r="J31" s="68"/>
      <c r="K31" s="5">
        <f t="shared" si="5"/>
        <v>0.7</v>
      </c>
      <c r="L31" s="27">
        <f t="shared" si="1"/>
        <v>-25900</v>
      </c>
      <c r="M31" s="28"/>
      <c r="N31" s="29">
        <f t="shared" si="6"/>
        <v>-37</v>
      </c>
      <c r="O31" s="29"/>
      <c r="P31" s="3"/>
      <c r="Q31" s="71">
        <v>37</v>
      </c>
    </row>
    <row r="32" spans="2:17" ht="13.5">
      <c r="B32" s="67">
        <f t="shared" si="2"/>
        <v>10</v>
      </c>
      <c r="C32" s="68">
        <f t="shared" si="3"/>
        <v>847870</v>
      </c>
      <c r="D32" s="68"/>
      <c r="E32" s="69">
        <f t="shared" si="4"/>
        <v>2012</v>
      </c>
      <c r="F32" s="70">
        <v>42323</v>
      </c>
      <c r="G32" s="67" t="s">
        <v>4</v>
      </c>
      <c r="H32" s="67">
        <v>98</v>
      </c>
      <c r="I32" s="68">
        <f t="shared" si="0"/>
        <v>25436.1</v>
      </c>
      <c r="J32" s="68"/>
      <c r="K32" s="5">
        <f t="shared" si="5"/>
        <v>0.25</v>
      </c>
      <c r="L32" s="27">
        <f t="shared" si="1"/>
        <v>42500</v>
      </c>
      <c r="M32" s="28"/>
      <c r="N32" s="29">
        <f t="shared" si="6"/>
        <v>170</v>
      </c>
      <c r="O32" s="29"/>
      <c r="P32" s="3">
        <v>170</v>
      </c>
      <c r="Q32" s="71"/>
    </row>
    <row r="33" spans="2:17" ht="13.5">
      <c r="B33" s="67">
        <f t="shared" si="2"/>
        <v>11</v>
      </c>
      <c r="C33" s="68">
        <f t="shared" si="3"/>
        <v>890370</v>
      </c>
      <c r="D33" s="68"/>
      <c r="E33" s="69">
        <f t="shared" si="4"/>
        <v>2012</v>
      </c>
      <c r="F33" s="70">
        <v>42344</v>
      </c>
      <c r="G33" s="67" t="s">
        <v>4</v>
      </c>
      <c r="H33" s="67">
        <v>77</v>
      </c>
      <c r="I33" s="68">
        <f t="shared" si="0"/>
        <v>26711.1</v>
      </c>
      <c r="J33" s="68"/>
      <c r="K33" s="5">
        <f t="shared" si="5"/>
        <v>0.34</v>
      </c>
      <c r="L33" s="27">
        <f t="shared" si="1"/>
        <v>158440</v>
      </c>
      <c r="M33" s="28"/>
      <c r="N33" s="29">
        <f t="shared" si="6"/>
        <v>466</v>
      </c>
      <c r="O33" s="29"/>
      <c r="P33" s="3">
        <v>466</v>
      </c>
      <c r="Q33" s="71"/>
    </row>
    <row r="34" spans="2:17" ht="13.5">
      <c r="B34" s="67">
        <f t="shared" si="2"/>
        <v>12</v>
      </c>
      <c r="C34" s="68">
        <f t="shared" si="3"/>
        <v>1048810</v>
      </c>
      <c r="D34" s="68"/>
      <c r="E34" s="69">
        <v>2013</v>
      </c>
      <c r="F34" s="70">
        <v>42022</v>
      </c>
      <c r="G34" s="67" t="s">
        <v>4</v>
      </c>
      <c r="H34" s="67">
        <v>206</v>
      </c>
      <c r="I34" s="68">
        <f t="shared" si="0"/>
        <v>31464.3</v>
      </c>
      <c r="J34" s="68"/>
      <c r="K34" s="5">
        <f t="shared" si="5"/>
        <v>0.15</v>
      </c>
      <c r="L34" s="27">
        <f t="shared" si="1"/>
        <v>-30900</v>
      </c>
      <c r="M34" s="28"/>
      <c r="N34" s="29">
        <f t="shared" si="6"/>
        <v>-206</v>
      </c>
      <c r="O34" s="29"/>
      <c r="P34" s="3"/>
      <c r="Q34" s="71">
        <v>206</v>
      </c>
    </row>
    <row r="35" spans="2:17" ht="13.5">
      <c r="B35" s="67">
        <f t="shared" si="2"/>
        <v>13</v>
      </c>
      <c r="C35" s="68">
        <f t="shared" si="3"/>
        <v>1017910</v>
      </c>
      <c r="D35" s="68"/>
      <c r="E35" s="69">
        <f t="shared" si="4"/>
        <v>2013</v>
      </c>
      <c r="F35" s="70">
        <v>42029</v>
      </c>
      <c r="G35" s="67" t="s">
        <v>4</v>
      </c>
      <c r="H35" s="67">
        <v>222</v>
      </c>
      <c r="I35" s="68">
        <f t="shared" si="0"/>
        <v>30537.3</v>
      </c>
      <c r="J35" s="68"/>
      <c r="K35" s="5">
        <f t="shared" si="5"/>
        <v>0.13</v>
      </c>
      <c r="L35" s="27">
        <f t="shared" si="1"/>
        <v>22360</v>
      </c>
      <c r="M35" s="28"/>
      <c r="N35" s="29">
        <f t="shared" si="6"/>
        <v>172</v>
      </c>
      <c r="O35" s="29"/>
      <c r="P35" s="3">
        <v>172</v>
      </c>
      <c r="Q35" s="71"/>
    </row>
    <row r="36" spans="2:17" ht="13.5">
      <c r="B36" s="67">
        <f t="shared" si="2"/>
        <v>14</v>
      </c>
      <c r="C36" s="68">
        <f t="shared" si="3"/>
        <v>1040270</v>
      </c>
      <c r="D36" s="68"/>
      <c r="E36" s="69">
        <f t="shared" si="4"/>
        <v>2013</v>
      </c>
      <c r="F36" s="70">
        <v>42053</v>
      </c>
      <c r="G36" s="67" t="s">
        <v>4</v>
      </c>
      <c r="H36" s="67">
        <v>167</v>
      </c>
      <c r="I36" s="68">
        <f t="shared" si="0"/>
        <v>31208.1</v>
      </c>
      <c r="J36" s="68"/>
      <c r="K36" s="5">
        <f t="shared" si="5"/>
        <v>0.18</v>
      </c>
      <c r="L36" s="27">
        <f t="shared" si="1"/>
        <v>-30060</v>
      </c>
      <c r="M36" s="28"/>
      <c r="N36" s="29">
        <f t="shared" si="6"/>
        <v>-167</v>
      </c>
      <c r="O36" s="29"/>
      <c r="P36" s="3"/>
      <c r="Q36" s="71">
        <v>167</v>
      </c>
    </row>
    <row r="37" spans="2:17" ht="13.5">
      <c r="B37" s="67">
        <f t="shared" si="2"/>
        <v>15</v>
      </c>
      <c r="C37" s="68">
        <f t="shared" si="3"/>
        <v>1010210</v>
      </c>
      <c r="D37" s="68"/>
      <c r="E37" s="69">
        <f t="shared" si="4"/>
        <v>2013</v>
      </c>
      <c r="F37" s="70">
        <v>42070</v>
      </c>
      <c r="G37" s="67" t="s">
        <v>4</v>
      </c>
      <c r="H37" s="67">
        <v>118</v>
      </c>
      <c r="I37" s="68">
        <f t="shared" si="0"/>
        <v>30306.3</v>
      </c>
      <c r="J37" s="68"/>
      <c r="K37" s="5">
        <f t="shared" si="5"/>
        <v>0.25</v>
      </c>
      <c r="L37" s="27">
        <f t="shared" si="1"/>
        <v>31500</v>
      </c>
      <c r="M37" s="28"/>
      <c r="N37" s="29">
        <f t="shared" si="6"/>
        <v>126</v>
      </c>
      <c r="O37" s="29"/>
      <c r="P37" s="3">
        <v>126</v>
      </c>
      <c r="Q37" s="71"/>
    </row>
    <row r="38" spans="2:17" ht="13.5">
      <c r="B38" s="67">
        <f t="shared" si="2"/>
        <v>16</v>
      </c>
      <c r="C38" s="68">
        <f t="shared" si="3"/>
        <v>1041710</v>
      </c>
      <c r="D38" s="68"/>
      <c r="E38" s="69">
        <f t="shared" si="4"/>
        <v>2013</v>
      </c>
      <c r="F38" s="70">
        <v>42099</v>
      </c>
      <c r="G38" s="67" t="s">
        <v>4</v>
      </c>
      <c r="H38" s="67">
        <v>376</v>
      </c>
      <c r="I38" s="68">
        <f t="shared" si="0"/>
        <v>31251.3</v>
      </c>
      <c r="J38" s="68"/>
      <c r="K38" s="5">
        <f t="shared" si="5"/>
        <v>0.08</v>
      </c>
      <c r="L38" s="27">
        <f t="shared" si="1"/>
        <v>19440.000000000004</v>
      </c>
      <c r="M38" s="28"/>
      <c r="N38" s="29">
        <f t="shared" si="6"/>
        <v>243</v>
      </c>
      <c r="O38" s="29"/>
      <c r="P38" s="3">
        <v>243</v>
      </c>
      <c r="Q38" s="71"/>
    </row>
    <row r="39" spans="2:17" ht="13.5">
      <c r="B39" s="67">
        <f t="shared" si="2"/>
        <v>17</v>
      </c>
      <c r="C39" s="68">
        <f t="shared" si="3"/>
        <v>1061150</v>
      </c>
      <c r="D39" s="68"/>
      <c r="E39" s="69">
        <f t="shared" si="4"/>
        <v>2013</v>
      </c>
      <c r="F39" s="70">
        <v>42153</v>
      </c>
      <c r="G39" s="67" t="s">
        <v>4</v>
      </c>
      <c r="H39" s="67">
        <v>167</v>
      </c>
      <c r="I39" s="68">
        <f t="shared" si="0"/>
        <v>31834.5</v>
      </c>
      <c r="J39" s="68"/>
      <c r="K39" s="5">
        <f t="shared" si="5"/>
        <v>0.19</v>
      </c>
      <c r="L39" s="27">
        <f t="shared" si="1"/>
        <v>-31730</v>
      </c>
      <c r="M39" s="28"/>
      <c r="N39" s="29">
        <f t="shared" si="6"/>
        <v>-167</v>
      </c>
      <c r="O39" s="29"/>
      <c r="P39" s="3"/>
      <c r="Q39" s="71">
        <v>167</v>
      </c>
    </row>
    <row r="40" spans="2:17" ht="13.5">
      <c r="B40" s="67">
        <f t="shared" si="2"/>
        <v>18</v>
      </c>
      <c r="C40" s="68">
        <f t="shared" si="3"/>
        <v>1029420</v>
      </c>
      <c r="D40" s="68"/>
      <c r="E40" s="69">
        <f t="shared" si="4"/>
        <v>2013</v>
      </c>
      <c r="F40" s="70">
        <v>42167</v>
      </c>
      <c r="G40" s="67" t="s">
        <v>3</v>
      </c>
      <c r="H40" s="67">
        <v>350</v>
      </c>
      <c r="I40" s="68">
        <f t="shared" si="0"/>
        <v>30882.6</v>
      </c>
      <c r="J40" s="68"/>
      <c r="K40" s="5">
        <f t="shared" si="5"/>
        <v>0.08</v>
      </c>
      <c r="L40" s="27">
        <f t="shared" si="1"/>
        <v>-28000</v>
      </c>
      <c r="M40" s="28"/>
      <c r="N40" s="29">
        <f t="shared" si="6"/>
        <v>-350</v>
      </c>
      <c r="O40" s="29"/>
      <c r="P40" s="3"/>
      <c r="Q40" s="71">
        <v>350</v>
      </c>
    </row>
    <row r="41" spans="2:17" ht="13.5">
      <c r="B41" s="67">
        <f t="shared" si="2"/>
        <v>19</v>
      </c>
      <c r="C41" s="68">
        <f t="shared" si="3"/>
        <v>1001420</v>
      </c>
      <c r="D41" s="68"/>
      <c r="E41" s="69">
        <f t="shared" si="4"/>
        <v>2013</v>
      </c>
      <c r="F41" s="70">
        <v>42351</v>
      </c>
      <c r="G41" s="67" t="s">
        <v>4</v>
      </c>
      <c r="H41" s="67">
        <v>113</v>
      </c>
      <c r="I41" s="68">
        <f t="shared" si="0"/>
        <v>30042.6</v>
      </c>
      <c r="J41" s="68"/>
      <c r="K41" s="5">
        <f t="shared" si="5"/>
        <v>0.26</v>
      </c>
      <c r="L41" s="27">
        <f t="shared" si="1"/>
        <v>35360</v>
      </c>
      <c r="M41" s="28"/>
      <c r="N41" s="29">
        <f t="shared" si="6"/>
        <v>136</v>
      </c>
      <c r="O41" s="29"/>
      <c r="P41" s="3">
        <v>136</v>
      </c>
      <c r="Q41" s="71"/>
    </row>
    <row r="42" spans="2:17" ht="13.5">
      <c r="B42" s="67">
        <f t="shared" si="2"/>
        <v>20</v>
      </c>
      <c r="C42" s="68">
        <f t="shared" si="3"/>
        <v>1036780</v>
      </c>
      <c r="D42" s="68"/>
      <c r="E42" s="69">
        <v>2014</v>
      </c>
      <c r="F42" s="70">
        <v>42235</v>
      </c>
      <c r="G42" s="67" t="s">
        <v>4</v>
      </c>
      <c r="H42" s="67">
        <v>41</v>
      </c>
      <c r="I42" s="68">
        <f t="shared" si="0"/>
        <v>31103.399999999998</v>
      </c>
      <c r="J42" s="68"/>
      <c r="K42" s="5">
        <f t="shared" si="5"/>
        <v>0.75</v>
      </c>
      <c r="L42" s="27">
        <f t="shared" si="1"/>
        <v>156750</v>
      </c>
      <c r="M42" s="28"/>
      <c r="N42" s="29">
        <f t="shared" si="6"/>
        <v>209</v>
      </c>
      <c r="O42" s="29"/>
      <c r="P42" s="3">
        <v>209</v>
      </c>
      <c r="Q42" s="71"/>
    </row>
    <row r="43" spans="2:17" ht="13.5">
      <c r="B43" s="67">
        <f t="shared" si="2"/>
        <v>21</v>
      </c>
      <c r="C43" s="68">
        <f t="shared" si="3"/>
        <v>1193530</v>
      </c>
      <c r="D43" s="68"/>
      <c r="E43" s="69">
        <f t="shared" si="4"/>
        <v>2014</v>
      </c>
      <c r="F43" s="70">
        <v>42276</v>
      </c>
      <c r="G43" s="67" t="s">
        <v>4</v>
      </c>
      <c r="H43" s="67">
        <v>112</v>
      </c>
      <c r="I43" s="68">
        <f t="shared" si="0"/>
        <v>35805.9</v>
      </c>
      <c r="J43" s="68"/>
      <c r="K43" s="5">
        <f t="shared" si="5"/>
        <v>0.31</v>
      </c>
      <c r="L43" s="27">
        <f t="shared" si="1"/>
        <v>-34720</v>
      </c>
      <c r="M43" s="28"/>
      <c r="N43" s="29">
        <f t="shared" si="6"/>
        <v>-112</v>
      </c>
      <c r="O43" s="29"/>
      <c r="P43" s="3"/>
      <c r="Q43" s="71">
        <v>112</v>
      </c>
    </row>
    <row r="44" spans="2:17" ht="13.5">
      <c r="B44" s="67">
        <f t="shared" si="2"/>
        <v>22</v>
      </c>
      <c r="C44" s="68">
        <f t="shared" si="3"/>
        <v>1158810</v>
      </c>
      <c r="D44" s="68"/>
      <c r="E44" s="69">
        <f t="shared" si="4"/>
        <v>2014</v>
      </c>
      <c r="F44" s="70">
        <v>42339</v>
      </c>
      <c r="G44" s="67" t="s">
        <v>4</v>
      </c>
      <c r="H44" s="67">
        <v>114</v>
      </c>
      <c r="I44" s="68">
        <f t="shared" si="0"/>
        <v>34764.299999999996</v>
      </c>
      <c r="J44" s="68"/>
      <c r="K44" s="5">
        <f t="shared" si="5"/>
        <v>0.3</v>
      </c>
      <c r="L44" s="27">
        <f t="shared" si="1"/>
        <v>45900</v>
      </c>
      <c r="M44" s="28"/>
      <c r="N44" s="29">
        <f t="shared" si="6"/>
        <v>153</v>
      </c>
      <c r="O44" s="29"/>
      <c r="P44" s="3">
        <v>153</v>
      </c>
      <c r="Q44" s="71"/>
    </row>
    <row r="45" spans="2:17" ht="13.5">
      <c r="B45" s="67">
        <f t="shared" si="2"/>
        <v>23</v>
      </c>
      <c r="C45" s="68">
        <f t="shared" si="3"/>
        <v>1204710</v>
      </c>
      <c r="D45" s="68"/>
      <c r="E45" s="69">
        <f t="shared" si="4"/>
        <v>2014</v>
      </c>
      <c r="F45" s="70"/>
      <c r="G45" s="67"/>
      <c r="H45" s="67"/>
      <c r="I45" s="68">
        <f t="shared" si="0"/>
      </c>
      <c r="J45" s="68"/>
      <c r="K45" s="5">
        <f t="shared" si="5"/>
      </c>
      <c r="L45" s="27">
        <f t="shared" si="1"/>
      </c>
      <c r="M45" s="28"/>
      <c r="N45" s="29">
        <f t="shared" si="6"/>
      </c>
      <c r="O45" s="29"/>
      <c r="P45" s="3"/>
      <c r="Q45" s="71"/>
    </row>
    <row r="46" spans="2:17" ht="13.5">
      <c r="B46" s="67">
        <f t="shared" si="2"/>
        <v>24</v>
      </c>
      <c r="C46" s="68">
        <f t="shared" si="3"/>
      </c>
      <c r="D46" s="68"/>
      <c r="E46" s="69">
        <f t="shared" si="4"/>
        <v>2014</v>
      </c>
      <c r="F46" s="70"/>
      <c r="G46" s="67"/>
      <c r="H46" s="67"/>
      <c r="I46" s="68">
        <f t="shared" si="0"/>
      </c>
      <c r="J46" s="68"/>
      <c r="K46" s="5">
        <f t="shared" si="5"/>
      </c>
      <c r="L46" s="27">
        <f t="shared" si="1"/>
      </c>
      <c r="M46" s="28"/>
      <c r="N46" s="29">
        <f t="shared" si="6"/>
      </c>
      <c r="O46" s="29"/>
      <c r="P46" s="3"/>
      <c r="Q46" s="71"/>
    </row>
    <row r="47" spans="2:17" ht="13.5">
      <c r="B47" s="67">
        <f t="shared" si="2"/>
        <v>25</v>
      </c>
      <c r="C47" s="68">
        <f t="shared" si="3"/>
      </c>
      <c r="D47" s="68"/>
      <c r="E47" s="69">
        <f t="shared" si="4"/>
        <v>2014</v>
      </c>
      <c r="F47" s="70"/>
      <c r="G47" s="67"/>
      <c r="H47" s="67"/>
      <c r="I47" s="68">
        <f t="shared" si="0"/>
      </c>
      <c r="J47" s="68"/>
      <c r="K47" s="5">
        <f t="shared" si="5"/>
      </c>
      <c r="L47" s="27">
        <f t="shared" si="1"/>
      </c>
      <c r="M47" s="28"/>
      <c r="N47" s="29">
        <f t="shared" si="6"/>
      </c>
      <c r="O47" s="29"/>
      <c r="P47" s="3"/>
      <c r="Q47" s="71"/>
    </row>
    <row r="48" spans="2:17" ht="13.5">
      <c r="B48" s="67">
        <f t="shared" si="2"/>
        <v>26</v>
      </c>
      <c r="C48" s="68">
        <f t="shared" si="3"/>
      </c>
      <c r="D48" s="68"/>
      <c r="E48" s="69">
        <f t="shared" si="4"/>
        <v>2014</v>
      </c>
      <c r="F48" s="70"/>
      <c r="G48" s="67"/>
      <c r="H48" s="67"/>
      <c r="I48" s="68">
        <f t="shared" si="0"/>
      </c>
      <c r="J48" s="68"/>
      <c r="K48" s="5">
        <f t="shared" si="5"/>
      </c>
      <c r="L48" s="27">
        <f t="shared" si="1"/>
      </c>
      <c r="M48" s="28"/>
      <c r="N48" s="29">
        <f t="shared" si="6"/>
      </c>
      <c r="O48" s="29"/>
      <c r="P48" s="3"/>
      <c r="Q48" s="71"/>
    </row>
    <row r="49" spans="2:17" ht="13.5">
      <c r="B49" s="67">
        <f t="shared" si="2"/>
        <v>27</v>
      </c>
      <c r="C49" s="68">
        <f t="shared" si="3"/>
      </c>
      <c r="D49" s="68"/>
      <c r="E49" s="69">
        <f t="shared" si="4"/>
        <v>2014</v>
      </c>
      <c r="F49" s="70"/>
      <c r="G49" s="67"/>
      <c r="H49" s="67"/>
      <c r="I49" s="68">
        <f t="shared" si="0"/>
      </c>
      <c r="J49" s="68"/>
      <c r="K49" s="5">
        <f t="shared" si="5"/>
      </c>
      <c r="L49" s="27">
        <f t="shared" si="1"/>
      </c>
      <c r="M49" s="28"/>
      <c r="N49" s="29">
        <f t="shared" si="6"/>
      </c>
      <c r="O49" s="29"/>
      <c r="P49" s="3"/>
      <c r="Q49" s="71"/>
    </row>
    <row r="50" spans="2:17" ht="13.5">
      <c r="B50" s="67">
        <f t="shared" si="2"/>
        <v>28</v>
      </c>
      <c r="C50" s="68">
        <f t="shared" si="3"/>
      </c>
      <c r="D50" s="68"/>
      <c r="E50" s="69">
        <f t="shared" si="4"/>
        <v>2014</v>
      </c>
      <c r="F50" s="70"/>
      <c r="G50" s="67"/>
      <c r="H50" s="67"/>
      <c r="I50" s="68">
        <f t="shared" si="0"/>
      </c>
      <c r="J50" s="68"/>
      <c r="K50" s="5">
        <f t="shared" si="5"/>
      </c>
      <c r="L50" s="27">
        <f t="shared" si="1"/>
      </c>
      <c r="M50" s="28"/>
      <c r="N50" s="29">
        <f t="shared" si="6"/>
      </c>
      <c r="O50" s="29"/>
      <c r="P50" s="3"/>
      <c r="Q50" s="71"/>
    </row>
    <row r="51" spans="2:17" ht="13.5">
      <c r="B51" s="67">
        <f t="shared" si="2"/>
        <v>29</v>
      </c>
      <c r="C51" s="68">
        <f t="shared" si="3"/>
      </c>
      <c r="D51" s="68"/>
      <c r="E51" s="69">
        <f t="shared" si="4"/>
        <v>2014</v>
      </c>
      <c r="F51" s="70"/>
      <c r="G51" s="67"/>
      <c r="H51" s="67"/>
      <c r="I51" s="68">
        <f t="shared" si="0"/>
      </c>
      <c r="J51" s="68"/>
      <c r="K51" s="5">
        <f t="shared" si="5"/>
      </c>
      <c r="L51" s="27">
        <f t="shared" si="1"/>
      </c>
      <c r="M51" s="28"/>
      <c r="N51" s="29">
        <f t="shared" si="6"/>
      </c>
      <c r="O51" s="29"/>
      <c r="P51" s="3"/>
      <c r="Q51" s="71"/>
    </row>
    <row r="52" spans="2:17" ht="13.5">
      <c r="B52" s="67">
        <f t="shared" si="2"/>
        <v>30</v>
      </c>
      <c r="C52" s="68">
        <f t="shared" si="3"/>
      </c>
      <c r="D52" s="68"/>
      <c r="E52" s="69">
        <f t="shared" si="4"/>
        <v>2014</v>
      </c>
      <c r="F52" s="70"/>
      <c r="G52" s="67"/>
      <c r="H52" s="67"/>
      <c r="I52" s="68">
        <f t="shared" si="0"/>
      </c>
      <c r="J52" s="68"/>
      <c r="K52" s="5">
        <f t="shared" si="5"/>
      </c>
      <c r="L52" s="27">
        <f t="shared" si="1"/>
      </c>
      <c r="M52" s="28"/>
      <c r="N52" s="29">
        <f t="shared" si="6"/>
      </c>
      <c r="O52" s="29"/>
      <c r="P52" s="6"/>
      <c r="Q52" s="72"/>
    </row>
    <row r="53" spans="2:17" ht="13.5">
      <c r="B53" s="67">
        <f t="shared" si="2"/>
        <v>31</v>
      </c>
      <c r="C53" s="68">
        <f t="shared" si="3"/>
      </c>
      <c r="D53" s="68"/>
      <c r="E53" s="69">
        <f t="shared" si="4"/>
        <v>2014</v>
      </c>
      <c r="F53" s="70"/>
      <c r="G53" s="67"/>
      <c r="H53" s="67"/>
      <c r="I53" s="68">
        <f t="shared" si="0"/>
      </c>
      <c r="J53" s="68"/>
      <c r="K53" s="5">
        <f t="shared" si="5"/>
      </c>
      <c r="L53" s="27">
        <f t="shared" si="1"/>
      </c>
      <c r="M53" s="28"/>
      <c r="N53" s="29">
        <f t="shared" si="6"/>
      </c>
      <c r="O53" s="29"/>
      <c r="P53" s="3"/>
      <c r="Q53" s="71"/>
    </row>
    <row r="54" spans="2:17" ht="13.5">
      <c r="B54" s="67">
        <f t="shared" si="2"/>
        <v>32</v>
      </c>
      <c r="C54" s="68">
        <f t="shared" si="3"/>
      </c>
      <c r="D54" s="68"/>
      <c r="E54" s="69">
        <f t="shared" si="4"/>
        <v>2014</v>
      </c>
      <c r="F54" s="70"/>
      <c r="G54" s="67"/>
      <c r="H54" s="67"/>
      <c r="I54" s="68">
        <f t="shared" si="0"/>
      </c>
      <c r="J54" s="68"/>
      <c r="K54" s="5">
        <f t="shared" si="5"/>
      </c>
      <c r="L54" s="27">
        <f t="shared" si="1"/>
      </c>
      <c r="M54" s="28"/>
      <c r="N54" s="29">
        <f t="shared" si="6"/>
      </c>
      <c r="O54" s="29"/>
      <c r="P54" s="3"/>
      <c r="Q54" s="71"/>
    </row>
    <row r="55" spans="2:17" ht="13.5">
      <c r="B55" s="67">
        <f t="shared" si="2"/>
        <v>33</v>
      </c>
      <c r="C55" s="68">
        <f t="shared" si="3"/>
      </c>
      <c r="D55" s="68"/>
      <c r="E55" s="69">
        <f t="shared" si="4"/>
        <v>2014</v>
      </c>
      <c r="F55" s="70"/>
      <c r="G55" s="67"/>
      <c r="H55" s="67"/>
      <c r="I55" s="68">
        <f t="shared" si="0"/>
      </c>
      <c r="J55" s="68"/>
      <c r="K55" s="5">
        <f t="shared" si="5"/>
      </c>
      <c r="L55" s="27">
        <f t="shared" si="1"/>
      </c>
      <c r="M55" s="28"/>
      <c r="N55" s="29">
        <f t="shared" si="6"/>
      </c>
      <c r="O55" s="29"/>
      <c r="P55" s="3"/>
      <c r="Q55" s="71"/>
    </row>
    <row r="56" spans="2:17" ht="13.5">
      <c r="B56" s="67">
        <f t="shared" si="2"/>
        <v>34</v>
      </c>
      <c r="C56" s="68">
        <f t="shared" si="3"/>
      </c>
      <c r="D56" s="68"/>
      <c r="E56" s="69">
        <f t="shared" si="4"/>
        <v>2014</v>
      </c>
      <c r="F56" s="70"/>
      <c r="G56" s="67"/>
      <c r="H56" s="67"/>
      <c r="I56" s="68">
        <f t="shared" si="0"/>
      </c>
      <c r="J56" s="68"/>
      <c r="K56" s="5">
        <f t="shared" si="5"/>
      </c>
      <c r="L56" s="27">
        <f t="shared" si="1"/>
      </c>
      <c r="M56" s="28"/>
      <c r="N56" s="29">
        <f t="shared" si="6"/>
      </c>
      <c r="O56" s="29"/>
      <c r="P56" s="3"/>
      <c r="Q56" s="71"/>
    </row>
    <row r="57" spans="2:17" ht="13.5">
      <c r="B57" s="67">
        <f t="shared" si="2"/>
        <v>35</v>
      </c>
      <c r="C57" s="68">
        <f t="shared" si="3"/>
      </c>
      <c r="D57" s="68"/>
      <c r="E57" s="69">
        <f t="shared" si="4"/>
        <v>2014</v>
      </c>
      <c r="F57" s="70"/>
      <c r="G57" s="67"/>
      <c r="H57" s="67"/>
      <c r="I57" s="68">
        <f t="shared" si="0"/>
      </c>
      <c r="J57" s="68"/>
      <c r="K57" s="5">
        <f t="shared" si="5"/>
      </c>
      <c r="L57" s="27">
        <f t="shared" si="1"/>
      </c>
      <c r="M57" s="28"/>
      <c r="N57" s="29">
        <f t="shared" si="6"/>
      </c>
      <c r="O57" s="29"/>
      <c r="P57" s="3"/>
      <c r="Q57" s="71"/>
    </row>
    <row r="58" spans="2:17" ht="13.5">
      <c r="B58" s="67">
        <f t="shared" si="2"/>
        <v>36</v>
      </c>
      <c r="C58" s="68">
        <f t="shared" si="3"/>
      </c>
      <c r="D58" s="68"/>
      <c r="E58" s="69">
        <f t="shared" si="4"/>
        <v>2014</v>
      </c>
      <c r="F58" s="70"/>
      <c r="G58" s="67"/>
      <c r="H58" s="67"/>
      <c r="I58" s="68">
        <f t="shared" si="0"/>
      </c>
      <c r="J58" s="68"/>
      <c r="K58" s="5">
        <f t="shared" si="5"/>
      </c>
      <c r="L58" s="27">
        <f t="shared" si="1"/>
      </c>
      <c r="M58" s="28"/>
      <c r="N58" s="29">
        <f t="shared" si="6"/>
      </c>
      <c r="O58" s="29"/>
      <c r="P58" s="3"/>
      <c r="Q58" s="71"/>
    </row>
    <row r="59" spans="2:17" ht="13.5">
      <c r="B59" s="67">
        <f t="shared" si="2"/>
        <v>37</v>
      </c>
      <c r="C59" s="68">
        <f t="shared" si="3"/>
      </c>
      <c r="D59" s="68"/>
      <c r="E59" s="69">
        <f t="shared" si="4"/>
        <v>2014</v>
      </c>
      <c r="F59" s="70"/>
      <c r="G59" s="67"/>
      <c r="H59" s="67"/>
      <c r="I59" s="68">
        <f t="shared" si="0"/>
      </c>
      <c r="J59" s="68"/>
      <c r="K59" s="5">
        <f t="shared" si="5"/>
      </c>
      <c r="L59" s="27">
        <f t="shared" si="1"/>
      </c>
      <c r="M59" s="28"/>
      <c r="N59" s="29">
        <f t="shared" si="6"/>
      </c>
      <c r="O59" s="29"/>
      <c r="P59" s="3"/>
      <c r="Q59" s="71"/>
    </row>
    <row r="60" spans="2:17" ht="13.5">
      <c r="B60" s="67">
        <f t="shared" si="2"/>
        <v>38</v>
      </c>
      <c r="C60" s="68">
        <f t="shared" si="3"/>
      </c>
      <c r="D60" s="68"/>
      <c r="E60" s="69">
        <f t="shared" si="4"/>
        <v>2014</v>
      </c>
      <c r="F60" s="70"/>
      <c r="G60" s="67"/>
      <c r="H60" s="67"/>
      <c r="I60" s="68">
        <f t="shared" si="0"/>
      </c>
      <c r="J60" s="68"/>
      <c r="K60" s="5">
        <f t="shared" si="5"/>
      </c>
      <c r="L60" s="27">
        <f t="shared" si="1"/>
      </c>
      <c r="M60" s="28"/>
      <c r="N60" s="29">
        <f t="shared" si="6"/>
      </c>
      <c r="O60" s="29"/>
      <c r="P60" s="3"/>
      <c r="Q60" s="71"/>
    </row>
    <row r="61" spans="2:17" ht="13.5">
      <c r="B61" s="67">
        <f t="shared" si="2"/>
        <v>39</v>
      </c>
      <c r="C61" s="68">
        <f t="shared" si="3"/>
      </c>
      <c r="D61" s="68"/>
      <c r="E61" s="69">
        <f t="shared" si="4"/>
        <v>2014</v>
      </c>
      <c r="F61" s="70"/>
      <c r="G61" s="67"/>
      <c r="H61" s="67"/>
      <c r="I61" s="68">
        <f t="shared" si="0"/>
      </c>
      <c r="J61" s="68"/>
      <c r="K61" s="5">
        <f t="shared" si="5"/>
      </c>
      <c r="L61" s="27">
        <f t="shared" si="1"/>
      </c>
      <c r="M61" s="28"/>
      <c r="N61" s="29">
        <f t="shared" si="6"/>
      </c>
      <c r="O61" s="29"/>
      <c r="P61" s="3"/>
      <c r="Q61" s="71"/>
    </row>
    <row r="62" spans="2:17" ht="13.5">
      <c r="B62" s="67">
        <f t="shared" si="2"/>
        <v>40</v>
      </c>
      <c r="C62" s="68">
        <f t="shared" si="3"/>
      </c>
      <c r="D62" s="68"/>
      <c r="E62" s="69">
        <f t="shared" si="4"/>
        <v>2014</v>
      </c>
      <c r="F62" s="70"/>
      <c r="G62" s="67"/>
      <c r="H62" s="67"/>
      <c r="I62" s="68">
        <f t="shared" si="0"/>
      </c>
      <c r="J62" s="68"/>
      <c r="K62" s="5">
        <f t="shared" si="5"/>
      </c>
      <c r="L62" s="27">
        <f t="shared" si="1"/>
      </c>
      <c r="M62" s="28"/>
      <c r="N62" s="29">
        <f t="shared" si="6"/>
      </c>
      <c r="O62" s="29"/>
      <c r="P62" s="3"/>
      <c r="Q62" s="71"/>
    </row>
    <row r="63" spans="2:17" ht="13.5">
      <c r="B63" s="67">
        <f t="shared" si="2"/>
        <v>41</v>
      </c>
      <c r="C63" s="68">
        <f t="shared" si="3"/>
      </c>
      <c r="D63" s="68"/>
      <c r="E63" s="69">
        <f t="shared" si="4"/>
        <v>2014</v>
      </c>
      <c r="F63" s="70"/>
      <c r="G63" s="67"/>
      <c r="H63" s="67"/>
      <c r="I63" s="68">
        <f t="shared" si="0"/>
      </c>
      <c r="J63" s="68"/>
      <c r="K63" s="5">
        <f t="shared" si="5"/>
      </c>
      <c r="L63" s="27">
        <f t="shared" si="1"/>
      </c>
      <c r="M63" s="28"/>
      <c r="N63" s="29">
        <f t="shared" si="6"/>
      </c>
      <c r="O63" s="29"/>
      <c r="P63" s="3"/>
      <c r="Q63" s="71"/>
    </row>
    <row r="64" spans="2:17" ht="13.5">
      <c r="B64" s="67">
        <f t="shared" si="2"/>
        <v>42</v>
      </c>
      <c r="C64" s="68">
        <f t="shared" si="3"/>
      </c>
      <c r="D64" s="68"/>
      <c r="E64" s="69">
        <f t="shared" si="4"/>
        <v>2014</v>
      </c>
      <c r="F64" s="70"/>
      <c r="G64" s="67"/>
      <c r="H64" s="67"/>
      <c r="I64" s="68">
        <f t="shared" si="0"/>
      </c>
      <c r="J64" s="68"/>
      <c r="K64" s="5">
        <f t="shared" si="5"/>
      </c>
      <c r="L64" s="27">
        <f t="shared" si="1"/>
      </c>
      <c r="M64" s="28"/>
      <c r="N64" s="29">
        <f t="shared" si="6"/>
      </c>
      <c r="O64" s="29"/>
      <c r="P64" s="3"/>
      <c r="Q64" s="71"/>
    </row>
    <row r="65" spans="2:17" ht="13.5">
      <c r="B65" s="67">
        <f t="shared" si="2"/>
        <v>43</v>
      </c>
      <c r="C65" s="68">
        <f t="shared" si="3"/>
      </c>
      <c r="D65" s="68"/>
      <c r="E65" s="69">
        <f t="shared" si="4"/>
        <v>2014</v>
      </c>
      <c r="F65" s="70"/>
      <c r="G65" s="67"/>
      <c r="H65" s="67"/>
      <c r="I65" s="68">
        <f t="shared" si="0"/>
      </c>
      <c r="J65" s="68"/>
      <c r="K65" s="5">
        <f t="shared" si="5"/>
      </c>
      <c r="L65" s="27">
        <f t="shared" si="1"/>
      </c>
      <c r="M65" s="28"/>
      <c r="N65" s="29">
        <f t="shared" si="6"/>
      </c>
      <c r="O65" s="29"/>
      <c r="P65" s="3"/>
      <c r="Q65" s="71"/>
    </row>
    <row r="66" spans="2:17" ht="13.5">
      <c r="B66" s="67">
        <f t="shared" si="2"/>
        <v>44</v>
      </c>
      <c r="C66" s="68">
        <f t="shared" si="3"/>
      </c>
      <c r="D66" s="68"/>
      <c r="E66" s="69">
        <f t="shared" si="4"/>
        <v>2014</v>
      </c>
      <c r="F66" s="70"/>
      <c r="G66" s="67"/>
      <c r="H66" s="67"/>
      <c r="I66" s="68">
        <f t="shared" si="0"/>
      </c>
      <c r="J66" s="68"/>
      <c r="K66" s="5">
        <f t="shared" si="5"/>
      </c>
      <c r="L66" s="27">
        <f t="shared" si="1"/>
      </c>
      <c r="M66" s="28"/>
      <c r="N66" s="29">
        <f t="shared" si="6"/>
      </c>
      <c r="O66" s="29"/>
      <c r="P66" s="3"/>
      <c r="Q66" s="71"/>
    </row>
    <row r="67" spans="2:17" ht="13.5">
      <c r="B67" s="67">
        <f t="shared" si="2"/>
        <v>45</v>
      </c>
      <c r="C67" s="68">
        <f t="shared" si="3"/>
      </c>
      <c r="D67" s="68"/>
      <c r="E67" s="69">
        <f t="shared" si="4"/>
        <v>2014</v>
      </c>
      <c r="F67" s="70"/>
      <c r="G67" s="67"/>
      <c r="H67" s="67"/>
      <c r="I67" s="68">
        <f t="shared" si="0"/>
      </c>
      <c r="J67" s="68"/>
      <c r="K67" s="5">
        <f t="shared" si="5"/>
      </c>
      <c r="L67" s="27">
        <f t="shared" si="1"/>
      </c>
      <c r="M67" s="28"/>
      <c r="N67" s="29">
        <f t="shared" si="6"/>
      </c>
      <c r="O67" s="29"/>
      <c r="P67" s="3"/>
      <c r="Q67" s="71"/>
    </row>
    <row r="68" spans="2:17" ht="13.5">
      <c r="B68" s="67">
        <f t="shared" si="2"/>
        <v>46</v>
      </c>
      <c r="C68" s="68">
        <f t="shared" si="3"/>
      </c>
      <c r="D68" s="68"/>
      <c r="E68" s="69">
        <f t="shared" si="4"/>
        <v>2014</v>
      </c>
      <c r="F68" s="70"/>
      <c r="G68" s="67"/>
      <c r="H68" s="67"/>
      <c r="I68" s="68">
        <f t="shared" si="0"/>
      </c>
      <c r="J68" s="68"/>
      <c r="K68" s="5">
        <f t="shared" si="5"/>
      </c>
      <c r="L68" s="27">
        <f t="shared" si="1"/>
      </c>
      <c r="M68" s="28"/>
      <c r="N68" s="29">
        <f t="shared" si="6"/>
      </c>
      <c r="O68" s="29"/>
      <c r="P68" s="3"/>
      <c r="Q68" s="71"/>
    </row>
    <row r="69" spans="2:17" ht="13.5">
      <c r="B69" s="67">
        <f t="shared" si="2"/>
        <v>47</v>
      </c>
      <c r="C69" s="68">
        <f t="shared" si="3"/>
      </c>
      <c r="D69" s="68"/>
      <c r="E69" s="69">
        <f t="shared" si="4"/>
        <v>2014</v>
      </c>
      <c r="F69" s="70"/>
      <c r="G69" s="67"/>
      <c r="H69" s="67"/>
      <c r="I69" s="68">
        <f t="shared" si="0"/>
      </c>
      <c r="J69" s="68"/>
      <c r="K69" s="5">
        <f t="shared" si="5"/>
      </c>
      <c r="L69" s="27">
        <f t="shared" si="1"/>
      </c>
      <c r="M69" s="28"/>
      <c r="N69" s="29">
        <f t="shared" si="6"/>
      </c>
      <c r="O69" s="29"/>
      <c r="P69" s="3"/>
      <c r="Q69" s="71"/>
    </row>
    <row r="70" spans="2:17" ht="13.5">
      <c r="B70" s="67">
        <f t="shared" si="2"/>
        <v>48</v>
      </c>
      <c r="C70" s="68">
        <f t="shared" si="3"/>
      </c>
      <c r="D70" s="68"/>
      <c r="E70" s="69">
        <f t="shared" si="4"/>
        <v>2014</v>
      </c>
      <c r="F70" s="70"/>
      <c r="G70" s="67"/>
      <c r="H70" s="67"/>
      <c r="I70" s="68">
        <f t="shared" si="0"/>
      </c>
      <c r="J70" s="68"/>
      <c r="K70" s="5">
        <f t="shared" si="5"/>
      </c>
      <c r="L70" s="27">
        <f t="shared" si="1"/>
      </c>
      <c r="M70" s="28"/>
      <c r="N70" s="29">
        <f t="shared" si="6"/>
      </c>
      <c r="O70" s="29"/>
      <c r="P70" s="3"/>
      <c r="Q70" s="71"/>
    </row>
    <row r="71" spans="2:17" ht="13.5">
      <c r="B71" s="67">
        <f t="shared" si="2"/>
        <v>49</v>
      </c>
      <c r="C71" s="68">
        <f t="shared" si="3"/>
      </c>
      <c r="D71" s="68"/>
      <c r="E71" s="69">
        <f t="shared" si="4"/>
        <v>2014</v>
      </c>
      <c r="F71" s="70"/>
      <c r="G71" s="67"/>
      <c r="H71" s="67"/>
      <c r="I71" s="68">
        <f t="shared" si="0"/>
      </c>
      <c r="J71" s="68"/>
      <c r="K71" s="5">
        <f t="shared" si="5"/>
      </c>
      <c r="L71" s="27">
        <f t="shared" si="1"/>
      </c>
      <c r="M71" s="28"/>
      <c r="N71" s="29">
        <f t="shared" si="6"/>
      </c>
      <c r="O71" s="29"/>
      <c r="P71" s="3"/>
      <c r="Q71" s="71"/>
    </row>
    <row r="72" spans="2:17" ht="13.5">
      <c r="B72" s="67">
        <f t="shared" si="2"/>
        <v>50</v>
      </c>
      <c r="C72" s="68">
        <f t="shared" si="3"/>
      </c>
      <c r="D72" s="68"/>
      <c r="E72" s="69">
        <f t="shared" si="4"/>
        <v>2014</v>
      </c>
      <c r="F72" s="70"/>
      <c r="G72" s="67"/>
      <c r="H72" s="67"/>
      <c r="I72" s="68">
        <f t="shared" si="0"/>
      </c>
      <c r="J72" s="68"/>
      <c r="K72" s="5">
        <f t="shared" si="5"/>
      </c>
      <c r="L72" s="27">
        <f t="shared" si="1"/>
      </c>
      <c r="M72" s="28"/>
      <c r="N72" s="29">
        <f t="shared" si="6"/>
      </c>
      <c r="O72" s="29"/>
      <c r="P72" s="3"/>
      <c r="Q72" s="71"/>
    </row>
    <row r="73" spans="2:17" ht="13.5">
      <c r="B73" s="67">
        <f t="shared" si="2"/>
        <v>51</v>
      </c>
      <c r="C73" s="68">
        <f t="shared" si="3"/>
      </c>
      <c r="D73" s="68"/>
      <c r="E73" s="69">
        <f t="shared" si="4"/>
        <v>2014</v>
      </c>
      <c r="F73" s="70"/>
      <c r="G73" s="67"/>
      <c r="H73" s="67"/>
      <c r="I73" s="68">
        <f t="shared" si="0"/>
      </c>
      <c r="J73" s="68"/>
      <c r="K73" s="5">
        <f t="shared" si="5"/>
      </c>
      <c r="L73" s="27">
        <f t="shared" si="1"/>
      </c>
      <c r="M73" s="28"/>
      <c r="N73" s="29">
        <f t="shared" si="6"/>
      </c>
      <c r="O73" s="29"/>
      <c r="P73" s="3"/>
      <c r="Q73" s="71"/>
    </row>
    <row r="74" spans="2:17" ht="13.5">
      <c r="B74" s="67">
        <f t="shared" si="2"/>
        <v>52</v>
      </c>
      <c r="C74" s="68">
        <f t="shared" si="3"/>
      </c>
      <c r="D74" s="68"/>
      <c r="E74" s="69">
        <f t="shared" si="4"/>
        <v>2014</v>
      </c>
      <c r="F74" s="70"/>
      <c r="G74" s="67"/>
      <c r="H74" s="67"/>
      <c r="I74" s="68">
        <f t="shared" si="0"/>
      </c>
      <c r="J74" s="68"/>
      <c r="K74" s="5">
        <f t="shared" si="5"/>
      </c>
      <c r="L74" s="27">
        <f t="shared" si="1"/>
      </c>
      <c r="M74" s="28"/>
      <c r="N74" s="29">
        <f t="shared" si="6"/>
      </c>
      <c r="O74" s="29"/>
      <c r="P74" s="3"/>
      <c r="Q74" s="71"/>
    </row>
    <row r="75" spans="2:17" ht="13.5">
      <c r="B75" s="67">
        <f t="shared" si="2"/>
        <v>53</v>
      </c>
      <c r="C75" s="68">
        <f t="shared" si="3"/>
      </c>
      <c r="D75" s="68"/>
      <c r="E75" s="69">
        <f t="shared" si="4"/>
        <v>2014</v>
      </c>
      <c r="F75" s="70"/>
      <c r="G75" s="67"/>
      <c r="H75" s="67"/>
      <c r="I75" s="68">
        <f t="shared" si="0"/>
      </c>
      <c r="J75" s="68"/>
      <c r="K75" s="5">
        <f t="shared" si="5"/>
      </c>
      <c r="L75" s="27">
        <f t="shared" si="1"/>
      </c>
      <c r="M75" s="28"/>
      <c r="N75" s="29">
        <f t="shared" si="6"/>
      </c>
      <c r="O75" s="29"/>
      <c r="P75" s="3"/>
      <c r="Q75" s="71"/>
    </row>
    <row r="76" spans="2:17" ht="13.5">
      <c r="B76" s="67">
        <f t="shared" si="2"/>
        <v>54</v>
      </c>
      <c r="C76" s="68">
        <f t="shared" si="3"/>
      </c>
      <c r="D76" s="68"/>
      <c r="E76" s="69">
        <f t="shared" si="4"/>
        <v>2014</v>
      </c>
      <c r="F76" s="70"/>
      <c r="G76" s="67"/>
      <c r="H76" s="67"/>
      <c r="I76" s="68">
        <f t="shared" si="0"/>
      </c>
      <c r="J76" s="68"/>
      <c r="K76" s="5">
        <f t="shared" si="5"/>
      </c>
      <c r="L76" s="27">
        <f t="shared" si="1"/>
      </c>
      <c r="M76" s="28"/>
      <c r="N76" s="29">
        <f t="shared" si="6"/>
      </c>
      <c r="O76" s="29"/>
      <c r="P76" s="3"/>
      <c r="Q76" s="71"/>
    </row>
    <row r="77" spans="2:17" ht="13.5">
      <c r="B77" s="67">
        <f t="shared" si="2"/>
        <v>55</v>
      </c>
      <c r="C77" s="68">
        <f t="shared" si="3"/>
      </c>
      <c r="D77" s="68"/>
      <c r="E77" s="69">
        <f t="shared" si="4"/>
        <v>2014</v>
      </c>
      <c r="F77" s="70"/>
      <c r="G77" s="67"/>
      <c r="H77" s="67"/>
      <c r="I77" s="68">
        <f t="shared" si="0"/>
      </c>
      <c r="J77" s="68"/>
      <c r="K77" s="5">
        <f t="shared" si="5"/>
      </c>
      <c r="L77" s="27">
        <f t="shared" si="1"/>
      </c>
      <c r="M77" s="28"/>
      <c r="N77" s="29">
        <f t="shared" si="6"/>
      </c>
      <c r="O77" s="29"/>
      <c r="P77" s="3"/>
      <c r="Q77" s="71"/>
    </row>
    <row r="78" spans="2:17" ht="13.5">
      <c r="B78" s="67">
        <f t="shared" si="2"/>
        <v>56</v>
      </c>
      <c r="C78" s="68">
        <f t="shared" si="3"/>
      </c>
      <c r="D78" s="68"/>
      <c r="E78" s="69">
        <f t="shared" si="4"/>
        <v>2014</v>
      </c>
      <c r="F78" s="70"/>
      <c r="G78" s="67"/>
      <c r="H78" s="67"/>
      <c r="I78" s="68">
        <f t="shared" si="0"/>
      </c>
      <c r="J78" s="68"/>
      <c r="K78" s="5">
        <f t="shared" si="5"/>
      </c>
      <c r="L78" s="27">
        <f t="shared" si="1"/>
      </c>
      <c r="M78" s="28"/>
      <c r="N78" s="29">
        <f t="shared" si="6"/>
      </c>
      <c r="O78" s="29"/>
      <c r="P78" s="3"/>
      <c r="Q78" s="71"/>
    </row>
    <row r="79" spans="2:17" ht="13.5">
      <c r="B79" s="67">
        <f t="shared" si="2"/>
        <v>57</v>
      </c>
      <c r="C79" s="68">
        <f t="shared" si="3"/>
      </c>
      <c r="D79" s="68"/>
      <c r="E79" s="69">
        <f t="shared" si="4"/>
        <v>2014</v>
      </c>
      <c r="F79" s="70"/>
      <c r="G79" s="67"/>
      <c r="H79" s="67"/>
      <c r="I79" s="68">
        <f t="shared" si="0"/>
      </c>
      <c r="J79" s="68"/>
      <c r="K79" s="5">
        <f t="shared" si="5"/>
      </c>
      <c r="L79" s="27">
        <f t="shared" si="1"/>
      </c>
      <c r="M79" s="28"/>
      <c r="N79" s="29">
        <f t="shared" si="6"/>
      </c>
      <c r="O79" s="29"/>
      <c r="P79" s="3"/>
      <c r="Q79" s="71"/>
    </row>
    <row r="80" spans="2:17" ht="13.5">
      <c r="B80" s="67">
        <f t="shared" si="2"/>
        <v>58</v>
      </c>
      <c r="C80" s="68">
        <f t="shared" si="3"/>
      </c>
      <c r="D80" s="68"/>
      <c r="E80" s="69">
        <f t="shared" si="4"/>
        <v>2014</v>
      </c>
      <c r="F80" s="70"/>
      <c r="G80" s="67"/>
      <c r="H80" s="67"/>
      <c r="I80" s="68">
        <f t="shared" si="0"/>
      </c>
      <c r="J80" s="68"/>
      <c r="K80" s="5">
        <f t="shared" si="5"/>
      </c>
      <c r="L80" s="27">
        <f t="shared" si="1"/>
      </c>
      <c r="M80" s="28"/>
      <c r="N80" s="29">
        <f t="shared" si="6"/>
      </c>
      <c r="O80" s="29"/>
      <c r="P80" s="3"/>
      <c r="Q80" s="71"/>
    </row>
    <row r="81" spans="2:17" ht="13.5">
      <c r="B81" s="67">
        <f t="shared" si="2"/>
        <v>59</v>
      </c>
      <c r="C81" s="68">
        <f t="shared" si="3"/>
      </c>
      <c r="D81" s="68"/>
      <c r="E81" s="69">
        <f t="shared" si="4"/>
        <v>2014</v>
      </c>
      <c r="F81" s="70"/>
      <c r="G81" s="67"/>
      <c r="H81" s="67"/>
      <c r="I81" s="68">
        <f t="shared" si="0"/>
      </c>
      <c r="J81" s="68"/>
      <c r="K81" s="5">
        <f t="shared" si="5"/>
      </c>
      <c r="L81" s="27">
        <f t="shared" si="1"/>
      </c>
      <c r="M81" s="28"/>
      <c r="N81" s="29">
        <f t="shared" si="6"/>
      </c>
      <c r="O81" s="29"/>
      <c r="P81" s="3"/>
      <c r="Q81" s="71"/>
    </row>
    <row r="82" spans="2:17" ht="13.5">
      <c r="B82" s="67">
        <f t="shared" si="2"/>
        <v>60</v>
      </c>
      <c r="C82" s="68">
        <f t="shared" si="3"/>
      </c>
      <c r="D82" s="68"/>
      <c r="E82" s="69">
        <f t="shared" si="4"/>
        <v>2014</v>
      </c>
      <c r="F82" s="70"/>
      <c r="G82" s="67"/>
      <c r="H82" s="67"/>
      <c r="I82" s="68">
        <f t="shared" si="0"/>
      </c>
      <c r="J82" s="68"/>
      <c r="K82" s="5">
        <f t="shared" si="5"/>
      </c>
      <c r="L82" s="27">
        <f t="shared" si="1"/>
      </c>
      <c r="M82" s="28"/>
      <c r="N82" s="29">
        <f t="shared" si="6"/>
      </c>
      <c r="O82" s="29"/>
      <c r="P82" s="3"/>
      <c r="Q82" s="71"/>
    </row>
    <row r="83" spans="2:17" ht="13.5">
      <c r="B83" s="67">
        <f t="shared" si="2"/>
        <v>61</v>
      </c>
      <c r="C83" s="68">
        <f t="shared" si="3"/>
      </c>
      <c r="D83" s="68"/>
      <c r="E83" s="69">
        <f t="shared" si="4"/>
        <v>2014</v>
      </c>
      <c r="F83" s="70"/>
      <c r="G83" s="67"/>
      <c r="H83" s="67"/>
      <c r="I83" s="68">
        <f t="shared" si="0"/>
      </c>
      <c r="J83" s="68"/>
      <c r="K83" s="5">
        <f t="shared" si="5"/>
      </c>
      <c r="L83" s="27">
        <f t="shared" si="1"/>
      </c>
      <c r="M83" s="28"/>
      <c r="N83" s="29">
        <f t="shared" si="6"/>
      </c>
      <c r="O83" s="29"/>
      <c r="P83" s="3"/>
      <c r="Q83" s="71"/>
    </row>
    <row r="84" spans="2:17" ht="13.5">
      <c r="B84" s="67">
        <f t="shared" si="2"/>
        <v>62</v>
      </c>
      <c r="C84" s="68">
        <f t="shared" si="3"/>
      </c>
      <c r="D84" s="68"/>
      <c r="E84" s="69">
        <f t="shared" si="4"/>
        <v>2014</v>
      </c>
      <c r="F84" s="70"/>
      <c r="G84" s="67"/>
      <c r="H84" s="67"/>
      <c r="I84" s="68">
        <f t="shared" si="0"/>
      </c>
      <c r="J84" s="68"/>
      <c r="K84" s="5">
        <f t="shared" si="5"/>
      </c>
      <c r="L84" s="27">
        <f t="shared" si="1"/>
      </c>
      <c r="M84" s="28"/>
      <c r="N84" s="29">
        <f t="shared" si="6"/>
      </c>
      <c r="O84" s="29"/>
      <c r="P84" s="3"/>
      <c r="Q84" s="71"/>
    </row>
    <row r="85" spans="2:17" ht="13.5">
      <c r="B85" s="67">
        <f t="shared" si="2"/>
        <v>63</v>
      </c>
      <c r="C85" s="68">
        <f t="shared" si="3"/>
      </c>
      <c r="D85" s="68"/>
      <c r="E85" s="69">
        <f t="shared" si="4"/>
        <v>2014</v>
      </c>
      <c r="F85" s="70"/>
      <c r="G85" s="67"/>
      <c r="H85" s="67"/>
      <c r="I85" s="68">
        <f t="shared" si="0"/>
      </c>
      <c r="J85" s="68"/>
      <c r="K85" s="5">
        <f t="shared" si="5"/>
      </c>
      <c r="L85" s="27">
        <f t="shared" si="1"/>
      </c>
      <c r="M85" s="28"/>
      <c r="N85" s="29">
        <f t="shared" si="6"/>
      </c>
      <c r="O85" s="29"/>
      <c r="P85" s="3"/>
      <c r="Q85" s="71"/>
    </row>
    <row r="86" spans="2:17" ht="13.5">
      <c r="B86" s="67">
        <f t="shared" si="2"/>
        <v>64</v>
      </c>
      <c r="C86" s="68">
        <f t="shared" si="3"/>
      </c>
      <c r="D86" s="68"/>
      <c r="E86" s="69">
        <f t="shared" si="4"/>
        <v>2014</v>
      </c>
      <c r="F86" s="70"/>
      <c r="G86" s="67"/>
      <c r="H86" s="67"/>
      <c r="I86" s="68">
        <f t="shared" si="0"/>
      </c>
      <c r="J86" s="68"/>
      <c r="K86" s="5">
        <f t="shared" si="5"/>
      </c>
      <c r="L86" s="27">
        <f t="shared" si="1"/>
      </c>
      <c r="M86" s="28"/>
      <c r="N86" s="29">
        <f t="shared" si="6"/>
      </c>
      <c r="O86" s="29"/>
      <c r="P86" s="3"/>
      <c r="Q86" s="71"/>
    </row>
    <row r="87" spans="2:17" ht="13.5">
      <c r="B87" s="67">
        <f t="shared" si="2"/>
        <v>65</v>
      </c>
      <c r="C87" s="68">
        <f t="shared" si="3"/>
      </c>
      <c r="D87" s="68"/>
      <c r="E87" s="69">
        <f t="shared" si="4"/>
        <v>2014</v>
      </c>
      <c r="F87" s="70"/>
      <c r="G87" s="67"/>
      <c r="H87" s="67"/>
      <c r="I87" s="68">
        <f aca="true" t="shared" si="7" ref="I87:I123">IF(F87="","",C87*$P$2)</f>
      </c>
      <c r="J87" s="68"/>
      <c r="K87" s="5">
        <f t="shared" si="5"/>
      </c>
      <c r="L87" s="27">
        <f aca="true" t="shared" si="8" ref="L87:L150">IF(H87="","",N87*K87*100000/100)</f>
      </c>
      <c r="M87" s="28"/>
      <c r="N87" s="29">
        <f t="shared" si="6"/>
      </c>
      <c r="O87" s="29"/>
      <c r="P87" s="3"/>
      <c r="Q87" s="71"/>
    </row>
    <row r="88" spans="2:17" ht="13.5">
      <c r="B88" s="67">
        <f aca="true" t="shared" si="9" ref="B88:B123">B87+1</f>
        <v>66</v>
      </c>
      <c r="C88" s="68">
        <f aca="true" t="shared" si="10" ref="C88:C123">IF(L87="","",C87+L87)</f>
      </c>
      <c r="D88" s="68"/>
      <c r="E88" s="69">
        <f aca="true" t="shared" si="11" ref="E88:E123">E87</f>
        <v>2014</v>
      </c>
      <c r="F88" s="70"/>
      <c r="G88" s="67"/>
      <c r="H88" s="67"/>
      <c r="I88" s="68">
        <f t="shared" si="7"/>
      </c>
      <c r="J88" s="68"/>
      <c r="K88" s="5">
        <f t="shared" si="5"/>
      </c>
      <c r="L88" s="27">
        <f t="shared" si="8"/>
      </c>
      <c r="M88" s="28"/>
      <c r="N88" s="29">
        <f t="shared" si="6"/>
      </c>
      <c r="O88" s="29"/>
      <c r="P88" s="3"/>
      <c r="Q88" s="71"/>
    </row>
    <row r="89" spans="2:17" ht="13.5">
      <c r="B89" s="67">
        <f t="shared" si="9"/>
        <v>67</v>
      </c>
      <c r="C89" s="68">
        <f t="shared" si="10"/>
      </c>
      <c r="D89" s="68"/>
      <c r="E89" s="69">
        <f t="shared" si="11"/>
        <v>2014</v>
      </c>
      <c r="F89" s="70"/>
      <c r="G89" s="67"/>
      <c r="H89" s="67"/>
      <c r="I89" s="68">
        <f t="shared" si="7"/>
      </c>
      <c r="J89" s="68"/>
      <c r="K89" s="5">
        <f aca="true" t="shared" si="12" ref="K89:K123">IF(H89="","",ROUNDDOWN(I89/(H89/100)/100000,2))</f>
      </c>
      <c r="L89" s="27">
        <f t="shared" si="8"/>
      </c>
      <c r="M89" s="28"/>
      <c r="N89" s="29">
        <f aca="true" t="shared" si="13" ref="N89:N123">IF(P89="",IF(Q89="","",Q89*(-1)),P89)</f>
      </c>
      <c r="O89" s="29"/>
      <c r="P89" s="3"/>
      <c r="Q89" s="71"/>
    </row>
    <row r="90" spans="2:17" ht="13.5">
      <c r="B90" s="67">
        <f t="shared" si="9"/>
        <v>68</v>
      </c>
      <c r="C90" s="68">
        <f t="shared" si="10"/>
      </c>
      <c r="D90" s="68"/>
      <c r="E90" s="69">
        <f t="shared" si="11"/>
        <v>2014</v>
      </c>
      <c r="F90" s="70"/>
      <c r="G90" s="67"/>
      <c r="H90" s="67"/>
      <c r="I90" s="68">
        <f t="shared" si="7"/>
      </c>
      <c r="J90" s="68"/>
      <c r="K90" s="5">
        <f t="shared" si="12"/>
      </c>
      <c r="L90" s="27">
        <f t="shared" si="8"/>
      </c>
      <c r="M90" s="28"/>
      <c r="N90" s="29">
        <f t="shared" si="13"/>
      </c>
      <c r="O90" s="29"/>
      <c r="P90" s="3"/>
      <c r="Q90" s="71"/>
    </row>
    <row r="91" spans="2:17" ht="13.5">
      <c r="B91" s="67">
        <f t="shared" si="9"/>
        <v>69</v>
      </c>
      <c r="C91" s="68">
        <f t="shared" si="10"/>
      </c>
      <c r="D91" s="68"/>
      <c r="E91" s="69">
        <f t="shared" si="11"/>
        <v>2014</v>
      </c>
      <c r="F91" s="70"/>
      <c r="G91" s="67"/>
      <c r="H91" s="67"/>
      <c r="I91" s="68">
        <f t="shared" si="7"/>
      </c>
      <c r="J91" s="68"/>
      <c r="K91" s="5">
        <f t="shared" si="12"/>
      </c>
      <c r="L91" s="27">
        <f t="shared" si="8"/>
      </c>
      <c r="M91" s="28"/>
      <c r="N91" s="29">
        <f t="shared" si="13"/>
      </c>
      <c r="O91" s="29"/>
      <c r="P91" s="3"/>
      <c r="Q91" s="71"/>
    </row>
    <row r="92" spans="2:17" ht="13.5">
      <c r="B92" s="67">
        <f t="shared" si="9"/>
        <v>70</v>
      </c>
      <c r="C92" s="68">
        <f t="shared" si="10"/>
      </c>
      <c r="D92" s="68"/>
      <c r="E92" s="69">
        <f t="shared" si="11"/>
        <v>2014</v>
      </c>
      <c r="F92" s="70"/>
      <c r="G92" s="67"/>
      <c r="H92" s="67"/>
      <c r="I92" s="68">
        <f t="shared" si="7"/>
      </c>
      <c r="J92" s="68"/>
      <c r="K92" s="5">
        <f t="shared" si="12"/>
      </c>
      <c r="L92" s="27">
        <f t="shared" si="8"/>
      </c>
      <c r="M92" s="28"/>
      <c r="N92" s="29">
        <f t="shared" si="13"/>
      </c>
      <c r="O92" s="29"/>
      <c r="P92" s="3"/>
      <c r="Q92" s="71"/>
    </row>
    <row r="93" spans="2:17" ht="13.5">
      <c r="B93" s="67">
        <f t="shared" si="9"/>
        <v>71</v>
      </c>
      <c r="C93" s="68">
        <f t="shared" si="10"/>
      </c>
      <c r="D93" s="68"/>
      <c r="E93" s="69">
        <f t="shared" si="11"/>
        <v>2014</v>
      </c>
      <c r="F93" s="70"/>
      <c r="G93" s="67"/>
      <c r="H93" s="67"/>
      <c r="I93" s="68">
        <f t="shared" si="7"/>
      </c>
      <c r="J93" s="68"/>
      <c r="K93" s="5">
        <f t="shared" si="12"/>
      </c>
      <c r="L93" s="27">
        <f t="shared" si="8"/>
      </c>
      <c r="M93" s="28"/>
      <c r="N93" s="29">
        <f t="shared" si="13"/>
      </c>
      <c r="O93" s="29"/>
      <c r="P93" s="3"/>
      <c r="Q93" s="71"/>
    </row>
    <row r="94" spans="2:17" ht="13.5">
      <c r="B94" s="67">
        <f t="shared" si="9"/>
        <v>72</v>
      </c>
      <c r="C94" s="68">
        <f t="shared" si="10"/>
      </c>
      <c r="D94" s="68"/>
      <c r="E94" s="69">
        <f t="shared" si="11"/>
        <v>2014</v>
      </c>
      <c r="F94" s="70"/>
      <c r="G94" s="67"/>
      <c r="H94" s="67"/>
      <c r="I94" s="68">
        <f t="shared" si="7"/>
      </c>
      <c r="J94" s="68"/>
      <c r="K94" s="5">
        <f t="shared" si="12"/>
      </c>
      <c r="L94" s="27">
        <f t="shared" si="8"/>
      </c>
      <c r="M94" s="28"/>
      <c r="N94" s="29">
        <f t="shared" si="13"/>
      </c>
      <c r="O94" s="29"/>
      <c r="P94" s="3"/>
      <c r="Q94" s="71"/>
    </row>
    <row r="95" spans="2:17" ht="13.5">
      <c r="B95" s="67">
        <f t="shared" si="9"/>
        <v>73</v>
      </c>
      <c r="C95" s="68">
        <f t="shared" si="10"/>
      </c>
      <c r="D95" s="68"/>
      <c r="E95" s="69">
        <f t="shared" si="11"/>
        <v>2014</v>
      </c>
      <c r="F95" s="70"/>
      <c r="G95" s="67"/>
      <c r="H95" s="67"/>
      <c r="I95" s="68">
        <f t="shared" si="7"/>
      </c>
      <c r="J95" s="68"/>
      <c r="K95" s="5">
        <f t="shared" si="12"/>
      </c>
      <c r="L95" s="27">
        <f t="shared" si="8"/>
      </c>
      <c r="M95" s="28"/>
      <c r="N95" s="29">
        <f t="shared" si="13"/>
      </c>
      <c r="O95" s="29"/>
      <c r="P95" s="3"/>
      <c r="Q95" s="71"/>
    </row>
    <row r="96" spans="2:17" ht="13.5">
      <c r="B96" s="67">
        <f t="shared" si="9"/>
        <v>74</v>
      </c>
      <c r="C96" s="68">
        <f t="shared" si="10"/>
      </c>
      <c r="D96" s="68"/>
      <c r="E96" s="69">
        <f t="shared" si="11"/>
        <v>2014</v>
      </c>
      <c r="F96" s="70"/>
      <c r="G96" s="67"/>
      <c r="H96" s="67"/>
      <c r="I96" s="68">
        <f t="shared" si="7"/>
      </c>
      <c r="J96" s="68"/>
      <c r="K96" s="5">
        <f t="shared" si="12"/>
      </c>
      <c r="L96" s="27">
        <f t="shared" si="8"/>
      </c>
      <c r="M96" s="28"/>
      <c r="N96" s="29">
        <f t="shared" si="13"/>
      </c>
      <c r="O96" s="29"/>
      <c r="P96" s="3"/>
      <c r="Q96" s="71"/>
    </row>
    <row r="97" spans="2:17" ht="13.5">
      <c r="B97" s="67">
        <f t="shared" si="9"/>
        <v>75</v>
      </c>
      <c r="C97" s="68">
        <f t="shared" si="10"/>
      </c>
      <c r="D97" s="68"/>
      <c r="E97" s="69">
        <f t="shared" si="11"/>
        <v>2014</v>
      </c>
      <c r="F97" s="70"/>
      <c r="G97" s="67"/>
      <c r="H97" s="67"/>
      <c r="I97" s="68">
        <f t="shared" si="7"/>
      </c>
      <c r="J97" s="68"/>
      <c r="K97" s="5">
        <f t="shared" si="12"/>
      </c>
      <c r="L97" s="27">
        <f t="shared" si="8"/>
      </c>
      <c r="M97" s="28"/>
      <c r="N97" s="29">
        <f t="shared" si="13"/>
      </c>
      <c r="O97" s="29"/>
      <c r="P97" s="3"/>
      <c r="Q97" s="71"/>
    </row>
    <row r="98" spans="2:17" ht="13.5">
      <c r="B98" s="67">
        <f t="shared" si="9"/>
        <v>76</v>
      </c>
      <c r="C98" s="68">
        <f t="shared" si="10"/>
      </c>
      <c r="D98" s="68"/>
      <c r="E98" s="69">
        <f t="shared" si="11"/>
        <v>2014</v>
      </c>
      <c r="F98" s="70"/>
      <c r="G98" s="67"/>
      <c r="H98" s="67"/>
      <c r="I98" s="68">
        <f t="shared" si="7"/>
      </c>
      <c r="J98" s="68"/>
      <c r="K98" s="5">
        <f t="shared" si="12"/>
      </c>
      <c r="L98" s="27">
        <f t="shared" si="8"/>
      </c>
      <c r="M98" s="28"/>
      <c r="N98" s="29">
        <f t="shared" si="13"/>
      </c>
      <c r="O98" s="29"/>
      <c r="P98" s="3"/>
      <c r="Q98" s="71"/>
    </row>
    <row r="99" spans="2:17" ht="13.5">
      <c r="B99" s="67">
        <f t="shared" si="9"/>
        <v>77</v>
      </c>
      <c r="C99" s="68">
        <f t="shared" si="10"/>
      </c>
      <c r="D99" s="68"/>
      <c r="E99" s="69">
        <f t="shared" si="11"/>
        <v>2014</v>
      </c>
      <c r="F99" s="70"/>
      <c r="G99" s="67"/>
      <c r="H99" s="67"/>
      <c r="I99" s="68">
        <f t="shared" si="7"/>
      </c>
      <c r="J99" s="68"/>
      <c r="K99" s="5">
        <f t="shared" si="12"/>
      </c>
      <c r="L99" s="27">
        <f t="shared" si="8"/>
      </c>
      <c r="M99" s="28"/>
      <c r="N99" s="29">
        <f t="shared" si="13"/>
      </c>
      <c r="O99" s="29"/>
      <c r="P99" s="3"/>
      <c r="Q99" s="71"/>
    </row>
    <row r="100" spans="2:17" ht="13.5">
      <c r="B100" s="67">
        <f t="shared" si="9"/>
        <v>78</v>
      </c>
      <c r="C100" s="68">
        <f t="shared" si="10"/>
      </c>
      <c r="D100" s="68"/>
      <c r="E100" s="69">
        <f t="shared" si="11"/>
        <v>2014</v>
      </c>
      <c r="F100" s="70"/>
      <c r="G100" s="67"/>
      <c r="H100" s="67"/>
      <c r="I100" s="68">
        <f t="shared" si="7"/>
      </c>
      <c r="J100" s="68"/>
      <c r="K100" s="5">
        <f t="shared" si="12"/>
      </c>
      <c r="L100" s="27">
        <f t="shared" si="8"/>
      </c>
      <c r="M100" s="28"/>
      <c r="N100" s="29">
        <f t="shared" si="13"/>
      </c>
      <c r="O100" s="29"/>
      <c r="P100" s="3"/>
      <c r="Q100" s="71"/>
    </row>
    <row r="101" spans="2:17" ht="13.5">
      <c r="B101" s="67">
        <f t="shared" si="9"/>
        <v>79</v>
      </c>
      <c r="C101" s="68">
        <f t="shared" si="10"/>
      </c>
      <c r="D101" s="68"/>
      <c r="E101" s="69">
        <f t="shared" si="11"/>
        <v>2014</v>
      </c>
      <c r="F101" s="70"/>
      <c r="G101" s="67"/>
      <c r="H101" s="67"/>
      <c r="I101" s="68">
        <f t="shared" si="7"/>
      </c>
      <c r="J101" s="68"/>
      <c r="K101" s="5">
        <f t="shared" si="12"/>
      </c>
      <c r="L101" s="27">
        <f t="shared" si="8"/>
      </c>
      <c r="M101" s="28"/>
      <c r="N101" s="29">
        <f t="shared" si="13"/>
      </c>
      <c r="O101" s="29"/>
      <c r="P101" s="3"/>
      <c r="Q101" s="71"/>
    </row>
    <row r="102" spans="2:17" ht="13.5">
      <c r="B102" s="67">
        <f t="shared" si="9"/>
        <v>80</v>
      </c>
      <c r="C102" s="68">
        <f t="shared" si="10"/>
      </c>
      <c r="D102" s="68"/>
      <c r="E102" s="69">
        <f t="shared" si="11"/>
        <v>2014</v>
      </c>
      <c r="F102" s="70"/>
      <c r="G102" s="67"/>
      <c r="H102" s="67"/>
      <c r="I102" s="68">
        <f t="shared" si="7"/>
      </c>
      <c r="J102" s="68"/>
      <c r="K102" s="5">
        <f t="shared" si="12"/>
      </c>
      <c r="L102" s="27">
        <f t="shared" si="8"/>
      </c>
      <c r="M102" s="28"/>
      <c r="N102" s="29">
        <f t="shared" si="13"/>
      </c>
      <c r="O102" s="29"/>
      <c r="P102" s="3"/>
      <c r="Q102" s="71"/>
    </row>
    <row r="103" spans="2:17" ht="13.5">
      <c r="B103" s="67">
        <f t="shared" si="9"/>
        <v>81</v>
      </c>
      <c r="C103" s="68">
        <f t="shared" si="10"/>
      </c>
      <c r="D103" s="68"/>
      <c r="E103" s="69">
        <f t="shared" si="11"/>
        <v>2014</v>
      </c>
      <c r="F103" s="70"/>
      <c r="G103" s="67"/>
      <c r="H103" s="67"/>
      <c r="I103" s="68">
        <f t="shared" si="7"/>
      </c>
      <c r="J103" s="68"/>
      <c r="K103" s="5">
        <f t="shared" si="12"/>
      </c>
      <c r="L103" s="27">
        <f t="shared" si="8"/>
      </c>
      <c r="M103" s="28"/>
      <c r="N103" s="29">
        <f t="shared" si="13"/>
      </c>
      <c r="O103" s="29"/>
      <c r="P103" s="3"/>
      <c r="Q103" s="71"/>
    </row>
    <row r="104" spans="2:17" ht="13.5">
      <c r="B104" s="67">
        <f t="shared" si="9"/>
        <v>82</v>
      </c>
      <c r="C104" s="68">
        <f t="shared" si="10"/>
      </c>
      <c r="D104" s="68"/>
      <c r="E104" s="69">
        <f t="shared" si="11"/>
        <v>2014</v>
      </c>
      <c r="F104" s="70"/>
      <c r="G104" s="67"/>
      <c r="H104" s="67"/>
      <c r="I104" s="68">
        <f t="shared" si="7"/>
      </c>
      <c r="J104" s="68"/>
      <c r="K104" s="5">
        <f t="shared" si="12"/>
      </c>
      <c r="L104" s="27">
        <f t="shared" si="8"/>
      </c>
      <c r="M104" s="28"/>
      <c r="N104" s="29">
        <f t="shared" si="13"/>
      </c>
      <c r="O104" s="29"/>
      <c r="P104" s="3"/>
      <c r="Q104" s="71"/>
    </row>
    <row r="105" spans="2:17" ht="13.5">
      <c r="B105" s="67">
        <f t="shared" si="9"/>
        <v>83</v>
      </c>
      <c r="C105" s="68">
        <f t="shared" si="10"/>
      </c>
      <c r="D105" s="68"/>
      <c r="E105" s="69">
        <f t="shared" si="11"/>
        <v>2014</v>
      </c>
      <c r="F105" s="70"/>
      <c r="G105" s="67"/>
      <c r="H105" s="67"/>
      <c r="I105" s="68">
        <f t="shared" si="7"/>
      </c>
      <c r="J105" s="68"/>
      <c r="K105" s="5">
        <f t="shared" si="12"/>
      </c>
      <c r="L105" s="27">
        <f t="shared" si="8"/>
      </c>
      <c r="M105" s="28"/>
      <c r="N105" s="29">
        <f t="shared" si="13"/>
      </c>
      <c r="O105" s="29"/>
      <c r="P105" s="3"/>
      <c r="Q105" s="71"/>
    </row>
    <row r="106" spans="2:17" ht="13.5">
      <c r="B106" s="67">
        <f t="shared" si="9"/>
        <v>84</v>
      </c>
      <c r="C106" s="68">
        <f t="shared" si="10"/>
      </c>
      <c r="D106" s="68"/>
      <c r="E106" s="69">
        <f t="shared" si="11"/>
        <v>2014</v>
      </c>
      <c r="F106" s="70"/>
      <c r="G106" s="67"/>
      <c r="H106" s="67"/>
      <c r="I106" s="68">
        <f t="shared" si="7"/>
      </c>
      <c r="J106" s="68"/>
      <c r="K106" s="5">
        <f t="shared" si="12"/>
      </c>
      <c r="L106" s="27">
        <f t="shared" si="8"/>
      </c>
      <c r="M106" s="28"/>
      <c r="N106" s="29">
        <f t="shared" si="13"/>
      </c>
      <c r="O106" s="29"/>
      <c r="P106" s="3"/>
      <c r="Q106" s="71"/>
    </row>
    <row r="107" spans="2:17" ht="13.5">
      <c r="B107" s="67">
        <f t="shared" si="9"/>
        <v>85</v>
      </c>
      <c r="C107" s="68">
        <f t="shared" si="10"/>
      </c>
      <c r="D107" s="68"/>
      <c r="E107" s="69">
        <f t="shared" si="11"/>
        <v>2014</v>
      </c>
      <c r="F107" s="70"/>
      <c r="G107" s="67"/>
      <c r="H107" s="67"/>
      <c r="I107" s="68">
        <f t="shared" si="7"/>
      </c>
      <c r="J107" s="68"/>
      <c r="K107" s="5">
        <f t="shared" si="12"/>
      </c>
      <c r="L107" s="27">
        <f t="shared" si="8"/>
      </c>
      <c r="M107" s="28"/>
      <c r="N107" s="29">
        <f t="shared" si="13"/>
      </c>
      <c r="O107" s="29"/>
      <c r="P107" s="3"/>
      <c r="Q107" s="71"/>
    </row>
    <row r="108" spans="2:17" ht="13.5">
      <c r="B108" s="67">
        <f t="shared" si="9"/>
        <v>86</v>
      </c>
      <c r="C108" s="68">
        <f t="shared" si="10"/>
      </c>
      <c r="D108" s="68"/>
      <c r="E108" s="69">
        <f t="shared" si="11"/>
        <v>2014</v>
      </c>
      <c r="F108" s="70"/>
      <c r="G108" s="67"/>
      <c r="H108" s="67"/>
      <c r="I108" s="68">
        <f t="shared" si="7"/>
      </c>
      <c r="J108" s="68"/>
      <c r="K108" s="5">
        <f t="shared" si="12"/>
      </c>
      <c r="L108" s="27">
        <f t="shared" si="8"/>
      </c>
      <c r="M108" s="28"/>
      <c r="N108" s="29">
        <f t="shared" si="13"/>
      </c>
      <c r="O108" s="29"/>
      <c r="P108" s="3"/>
      <c r="Q108" s="71"/>
    </row>
    <row r="109" spans="2:17" ht="13.5">
      <c r="B109" s="67">
        <f t="shared" si="9"/>
        <v>87</v>
      </c>
      <c r="C109" s="68">
        <f t="shared" si="10"/>
      </c>
      <c r="D109" s="68"/>
      <c r="E109" s="69">
        <f t="shared" si="11"/>
        <v>2014</v>
      </c>
      <c r="F109" s="70"/>
      <c r="G109" s="67"/>
      <c r="H109" s="67"/>
      <c r="I109" s="68">
        <f t="shared" si="7"/>
      </c>
      <c r="J109" s="68"/>
      <c r="K109" s="5">
        <f t="shared" si="12"/>
      </c>
      <c r="L109" s="27">
        <f t="shared" si="8"/>
      </c>
      <c r="M109" s="28"/>
      <c r="N109" s="29">
        <f t="shared" si="13"/>
      </c>
      <c r="O109" s="29"/>
      <c r="P109" s="3"/>
      <c r="Q109" s="71"/>
    </row>
    <row r="110" spans="2:17" ht="13.5">
      <c r="B110" s="67">
        <f t="shared" si="9"/>
        <v>88</v>
      </c>
      <c r="C110" s="68">
        <f t="shared" si="10"/>
      </c>
      <c r="D110" s="68"/>
      <c r="E110" s="69">
        <f t="shared" si="11"/>
        <v>2014</v>
      </c>
      <c r="F110" s="70"/>
      <c r="G110" s="67"/>
      <c r="H110" s="67"/>
      <c r="I110" s="68">
        <f t="shared" si="7"/>
      </c>
      <c r="J110" s="68"/>
      <c r="K110" s="5">
        <f t="shared" si="12"/>
      </c>
      <c r="L110" s="27">
        <f t="shared" si="8"/>
      </c>
      <c r="M110" s="28"/>
      <c r="N110" s="29">
        <f t="shared" si="13"/>
      </c>
      <c r="O110" s="29"/>
      <c r="P110" s="3"/>
      <c r="Q110" s="71"/>
    </row>
    <row r="111" spans="2:17" ht="13.5">
      <c r="B111" s="67">
        <f t="shared" si="9"/>
        <v>89</v>
      </c>
      <c r="C111" s="68">
        <f t="shared" si="10"/>
      </c>
      <c r="D111" s="68"/>
      <c r="E111" s="69">
        <f t="shared" si="11"/>
        <v>2014</v>
      </c>
      <c r="F111" s="70"/>
      <c r="G111" s="67"/>
      <c r="H111" s="67"/>
      <c r="I111" s="68">
        <f t="shared" si="7"/>
      </c>
      <c r="J111" s="68"/>
      <c r="K111" s="5">
        <f t="shared" si="12"/>
      </c>
      <c r="L111" s="27">
        <f t="shared" si="8"/>
      </c>
      <c r="M111" s="28"/>
      <c r="N111" s="29">
        <f t="shared" si="13"/>
      </c>
      <c r="O111" s="29"/>
      <c r="P111" s="3"/>
      <c r="Q111" s="71"/>
    </row>
    <row r="112" spans="2:17" ht="13.5">
      <c r="B112" s="67">
        <f t="shared" si="9"/>
        <v>90</v>
      </c>
      <c r="C112" s="68">
        <f t="shared" si="10"/>
      </c>
      <c r="D112" s="68"/>
      <c r="E112" s="69">
        <f t="shared" si="11"/>
        <v>2014</v>
      </c>
      <c r="F112" s="70"/>
      <c r="G112" s="67"/>
      <c r="H112" s="67"/>
      <c r="I112" s="68">
        <f t="shared" si="7"/>
      </c>
      <c r="J112" s="68"/>
      <c r="K112" s="5">
        <f t="shared" si="12"/>
      </c>
      <c r="L112" s="27">
        <f t="shared" si="8"/>
      </c>
      <c r="M112" s="28"/>
      <c r="N112" s="29">
        <f t="shared" si="13"/>
      </c>
      <c r="O112" s="29"/>
      <c r="P112" s="3"/>
      <c r="Q112" s="71"/>
    </row>
    <row r="113" spans="2:17" ht="13.5">
      <c r="B113" s="67">
        <f t="shared" si="9"/>
        <v>91</v>
      </c>
      <c r="C113" s="68">
        <f t="shared" si="10"/>
      </c>
      <c r="D113" s="68"/>
      <c r="E113" s="69">
        <f t="shared" si="11"/>
        <v>2014</v>
      </c>
      <c r="F113" s="70"/>
      <c r="G113" s="67"/>
      <c r="H113" s="67"/>
      <c r="I113" s="68">
        <f t="shared" si="7"/>
      </c>
      <c r="J113" s="68"/>
      <c r="K113" s="5">
        <f t="shared" si="12"/>
      </c>
      <c r="L113" s="27">
        <f t="shared" si="8"/>
      </c>
      <c r="M113" s="28"/>
      <c r="N113" s="29">
        <f t="shared" si="13"/>
      </c>
      <c r="O113" s="29"/>
      <c r="P113" s="3"/>
      <c r="Q113" s="71"/>
    </row>
    <row r="114" spans="2:17" ht="13.5">
      <c r="B114" s="67">
        <f t="shared" si="9"/>
        <v>92</v>
      </c>
      <c r="C114" s="68">
        <f t="shared" si="10"/>
      </c>
      <c r="D114" s="68"/>
      <c r="E114" s="69">
        <f t="shared" si="11"/>
        <v>2014</v>
      </c>
      <c r="F114" s="70"/>
      <c r="G114" s="67"/>
      <c r="H114" s="67"/>
      <c r="I114" s="68">
        <f t="shared" si="7"/>
      </c>
      <c r="J114" s="68"/>
      <c r="K114" s="5">
        <f t="shared" si="12"/>
      </c>
      <c r="L114" s="27">
        <f t="shared" si="8"/>
      </c>
      <c r="M114" s="28"/>
      <c r="N114" s="29">
        <f t="shared" si="13"/>
      </c>
      <c r="O114" s="29"/>
      <c r="P114" s="3"/>
      <c r="Q114" s="71"/>
    </row>
    <row r="115" spans="2:17" ht="13.5">
      <c r="B115" s="67">
        <f t="shared" si="9"/>
        <v>93</v>
      </c>
      <c r="C115" s="68">
        <f t="shared" si="10"/>
      </c>
      <c r="D115" s="68"/>
      <c r="E115" s="69">
        <f t="shared" si="11"/>
        <v>2014</v>
      </c>
      <c r="F115" s="70"/>
      <c r="G115" s="67"/>
      <c r="H115" s="67"/>
      <c r="I115" s="68">
        <f t="shared" si="7"/>
      </c>
      <c r="J115" s="68"/>
      <c r="K115" s="5">
        <f t="shared" si="12"/>
      </c>
      <c r="L115" s="27">
        <f t="shared" si="8"/>
      </c>
      <c r="M115" s="28"/>
      <c r="N115" s="29">
        <f t="shared" si="13"/>
      </c>
      <c r="O115" s="29"/>
      <c r="P115" s="3"/>
      <c r="Q115" s="71"/>
    </row>
    <row r="116" spans="2:17" ht="13.5">
      <c r="B116" s="67">
        <f t="shared" si="9"/>
        <v>94</v>
      </c>
      <c r="C116" s="68">
        <f t="shared" si="10"/>
      </c>
      <c r="D116" s="68"/>
      <c r="E116" s="69">
        <f t="shared" si="11"/>
        <v>2014</v>
      </c>
      <c r="F116" s="70"/>
      <c r="G116" s="67"/>
      <c r="H116" s="67"/>
      <c r="I116" s="68">
        <f t="shared" si="7"/>
      </c>
      <c r="J116" s="68"/>
      <c r="K116" s="5">
        <f t="shared" si="12"/>
      </c>
      <c r="L116" s="27">
        <f t="shared" si="8"/>
      </c>
      <c r="M116" s="28"/>
      <c r="N116" s="29">
        <f t="shared" si="13"/>
      </c>
      <c r="O116" s="29"/>
      <c r="P116" s="3"/>
      <c r="Q116" s="71"/>
    </row>
    <row r="117" spans="2:17" ht="13.5">
      <c r="B117" s="67">
        <f t="shared" si="9"/>
        <v>95</v>
      </c>
      <c r="C117" s="68">
        <f t="shared" si="10"/>
      </c>
      <c r="D117" s="68"/>
      <c r="E117" s="69">
        <f t="shared" si="11"/>
        <v>2014</v>
      </c>
      <c r="F117" s="70"/>
      <c r="G117" s="67"/>
      <c r="H117" s="67"/>
      <c r="I117" s="68">
        <f t="shared" si="7"/>
      </c>
      <c r="J117" s="68"/>
      <c r="K117" s="5">
        <f t="shared" si="12"/>
      </c>
      <c r="L117" s="27">
        <f t="shared" si="8"/>
      </c>
      <c r="M117" s="28"/>
      <c r="N117" s="29">
        <f t="shared" si="13"/>
      </c>
      <c r="O117" s="29"/>
      <c r="P117" s="3"/>
      <c r="Q117" s="71"/>
    </row>
    <row r="118" spans="2:17" ht="13.5">
      <c r="B118" s="67">
        <f t="shared" si="9"/>
        <v>96</v>
      </c>
      <c r="C118" s="68">
        <f t="shared" si="10"/>
      </c>
      <c r="D118" s="68"/>
      <c r="E118" s="69">
        <f t="shared" si="11"/>
        <v>2014</v>
      </c>
      <c r="F118" s="70"/>
      <c r="G118" s="67"/>
      <c r="H118" s="67"/>
      <c r="I118" s="68">
        <f t="shared" si="7"/>
      </c>
      <c r="J118" s="68"/>
      <c r="K118" s="5">
        <f t="shared" si="12"/>
      </c>
      <c r="L118" s="27">
        <f t="shared" si="8"/>
      </c>
      <c r="M118" s="28"/>
      <c r="N118" s="29">
        <f t="shared" si="13"/>
      </c>
      <c r="O118" s="29"/>
      <c r="P118" s="3"/>
      <c r="Q118" s="71"/>
    </row>
    <row r="119" spans="2:17" ht="13.5">
      <c r="B119" s="67">
        <f t="shared" si="9"/>
        <v>97</v>
      </c>
      <c r="C119" s="68">
        <f t="shared" si="10"/>
      </c>
      <c r="D119" s="68"/>
      <c r="E119" s="69">
        <f t="shared" si="11"/>
        <v>2014</v>
      </c>
      <c r="F119" s="70"/>
      <c r="G119" s="67"/>
      <c r="H119" s="67"/>
      <c r="I119" s="68">
        <f t="shared" si="7"/>
      </c>
      <c r="J119" s="68"/>
      <c r="K119" s="5">
        <f t="shared" si="12"/>
      </c>
      <c r="L119" s="27">
        <f t="shared" si="8"/>
      </c>
      <c r="M119" s="28"/>
      <c r="N119" s="29">
        <f t="shared" si="13"/>
      </c>
      <c r="O119" s="29"/>
      <c r="P119" s="3"/>
      <c r="Q119" s="71"/>
    </row>
    <row r="120" spans="2:17" ht="13.5">
      <c r="B120" s="67">
        <f t="shared" si="9"/>
        <v>98</v>
      </c>
      <c r="C120" s="68">
        <f t="shared" si="10"/>
      </c>
      <c r="D120" s="68"/>
      <c r="E120" s="69">
        <f t="shared" si="11"/>
        <v>2014</v>
      </c>
      <c r="F120" s="70"/>
      <c r="G120" s="67"/>
      <c r="H120" s="67"/>
      <c r="I120" s="68">
        <f t="shared" si="7"/>
      </c>
      <c r="J120" s="68"/>
      <c r="K120" s="5">
        <f t="shared" si="12"/>
      </c>
      <c r="L120" s="27">
        <f t="shared" si="8"/>
      </c>
      <c r="M120" s="28"/>
      <c r="N120" s="29">
        <f t="shared" si="13"/>
      </c>
      <c r="O120" s="29"/>
      <c r="P120" s="3"/>
      <c r="Q120" s="71"/>
    </row>
    <row r="121" spans="2:17" ht="13.5">
      <c r="B121" s="67">
        <f t="shared" si="9"/>
        <v>99</v>
      </c>
      <c r="C121" s="68">
        <f t="shared" si="10"/>
      </c>
      <c r="D121" s="68"/>
      <c r="E121" s="69">
        <f t="shared" si="11"/>
        <v>2014</v>
      </c>
      <c r="F121" s="70"/>
      <c r="G121" s="67"/>
      <c r="H121" s="67"/>
      <c r="I121" s="68">
        <f t="shared" si="7"/>
      </c>
      <c r="J121" s="68"/>
      <c r="K121" s="5">
        <f t="shared" si="12"/>
      </c>
      <c r="L121" s="27">
        <f t="shared" si="8"/>
      </c>
      <c r="M121" s="28"/>
      <c r="N121" s="29">
        <f t="shared" si="13"/>
      </c>
      <c r="O121" s="29"/>
      <c r="P121" s="3"/>
      <c r="Q121" s="71"/>
    </row>
    <row r="122" spans="2:17" ht="13.5">
      <c r="B122" s="67">
        <f t="shared" si="9"/>
        <v>100</v>
      </c>
      <c r="C122" s="68">
        <f t="shared" si="10"/>
      </c>
      <c r="D122" s="68"/>
      <c r="E122" s="69">
        <f t="shared" si="11"/>
        <v>2014</v>
      </c>
      <c r="F122" s="70"/>
      <c r="G122" s="67"/>
      <c r="H122" s="67"/>
      <c r="I122" s="68">
        <f t="shared" si="7"/>
      </c>
      <c r="J122" s="68"/>
      <c r="K122" s="5">
        <f t="shared" si="12"/>
      </c>
      <c r="L122" s="27">
        <f t="shared" si="8"/>
      </c>
      <c r="M122" s="28"/>
      <c r="N122" s="29">
        <f t="shared" si="13"/>
      </c>
      <c r="O122" s="29"/>
      <c r="P122" s="3"/>
      <c r="Q122" s="71"/>
    </row>
    <row r="123" spans="2:17" ht="13.5">
      <c r="B123" s="67">
        <f t="shared" si="9"/>
        <v>101</v>
      </c>
      <c r="C123" s="68">
        <f t="shared" si="10"/>
      </c>
      <c r="D123" s="68"/>
      <c r="E123" s="69">
        <f t="shared" si="11"/>
        <v>2014</v>
      </c>
      <c r="F123" s="70"/>
      <c r="G123" s="67"/>
      <c r="H123" s="67"/>
      <c r="I123" s="68">
        <f t="shared" si="7"/>
      </c>
      <c r="J123" s="68"/>
      <c r="K123" s="5">
        <f t="shared" si="12"/>
      </c>
      <c r="L123" s="27">
        <f t="shared" si="8"/>
      </c>
      <c r="M123" s="28"/>
      <c r="N123" s="29">
        <f t="shared" si="13"/>
      </c>
      <c r="O123" s="29"/>
      <c r="P123" s="3"/>
      <c r="Q123" s="71"/>
    </row>
  </sheetData>
  <sheetProtection/>
  <mergeCells count="442">
    <mergeCell ref="I36:J36"/>
    <mergeCell ref="L36:M36"/>
    <mergeCell ref="N36:O36"/>
    <mergeCell ref="C37:D37"/>
    <mergeCell ref="C34:D34"/>
    <mergeCell ref="I34:J34"/>
    <mergeCell ref="L34:M34"/>
    <mergeCell ref="N34:O34"/>
    <mergeCell ref="C35:D35"/>
    <mergeCell ref="I35:J35"/>
    <mergeCell ref="L35:M35"/>
    <mergeCell ref="N35:O35"/>
    <mergeCell ref="C32:D32"/>
    <mergeCell ref="I32:J32"/>
    <mergeCell ref="L32:M32"/>
    <mergeCell ref="N32:O32"/>
    <mergeCell ref="C33:D33"/>
    <mergeCell ref="I33:J33"/>
    <mergeCell ref="L33:M33"/>
    <mergeCell ref="N33:O33"/>
    <mergeCell ref="C30:D30"/>
    <mergeCell ref="I30:J30"/>
    <mergeCell ref="L30:M30"/>
    <mergeCell ref="N30:O30"/>
    <mergeCell ref="C31:D31"/>
    <mergeCell ref="I31:J31"/>
    <mergeCell ref="L31:M31"/>
    <mergeCell ref="N31:O31"/>
    <mergeCell ref="C28:D28"/>
    <mergeCell ref="I28:J28"/>
    <mergeCell ref="L28:M28"/>
    <mergeCell ref="N28:O28"/>
    <mergeCell ref="C29:D29"/>
    <mergeCell ref="I29:J29"/>
    <mergeCell ref="L29:M29"/>
    <mergeCell ref="N29:O29"/>
    <mergeCell ref="C26:D26"/>
    <mergeCell ref="I26:J26"/>
    <mergeCell ref="L26:M26"/>
    <mergeCell ref="N26:O26"/>
    <mergeCell ref="C27:D27"/>
    <mergeCell ref="I27:J27"/>
    <mergeCell ref="L27:M27"/>
    <mergeCell ref="N27:O27"/>
    <mergeCell ref="C24:D24"/>
    <mergeCell ref="I24:J24"/>
    <mergeCell ref="L24:M24"/>
    <mergeCell ref="N24:O24"/>
    <mergeCell ref="C25:D25"/>
    <mergeCell ref="I25:J25"/>
    <mergeCell ref="L25:M25"/>
    <mergeCell ref="N25:O25"/>
    <mergeCell ref="P21:P22"/>
    <mergeCell ref="Q21:Q22"/>
    <mergeCell ref="I22:J22"/>
    <mergeCell ref="L22:M22"/>
    <mergeCell ref="N22:O22"/>
    <mergeCell ref="C23:D23"/>
    <mergeCell ref="I23:J23"/>
    <mergeCell ref="L23:M23"/>
    <mergeCell ref="N23:O23"/>
    <mergeCell ref="B21:B22"/>
    <mergeCell ref="C21:D22"/>
    <mergeCell ref="E21:G21"/>
    <mergeCell ref="H21:J21"/>
    <mergeCell ref="K21:K22"/>
    <mergeCell ref="L21:O21"/>
    <mergeCell ref="C122:D122"/>
    <mergeCell ref="I122:J122"/>
    <mergeCell ref="L122:M122"/>
    <mergeCell ref="N122:O122"/>
    <mergeCell ref="C123:D123"/>
    <mergeCell ref="I123:J123"/>
    <mergeCell ref="L123:M123"/>
    <mergeCell ref="N123:O123"/>
    <mergeCell ref="C120:D120"/>
    <mergeCell ref="I120:J120"/>
    <mergeCell ref="L120:M120"/>
    <mergeCell ref="N120:O120"/>
    <mergeCell ref="C121:D121"/>
    <mergeCell ref="I121:J121"/>
    <mergeCell ref="L121:M121"/>
    <mergeCell ref="N121:O121"/>
    <mergeCell ref="C118:D118"/>
    <mergeCell ref="I118:J118"/>
    <mergeCell ref="L118:M118"/>
    <mergeCell ref="N118:O118"/>
    <mergeCell ref="C119:D119"/>
    <mergeCell ref="I119:J119"/>
    <mergeCell ref="L119:M119"/>
    <mergeCell ref="N119:O119"/>
    <mergeCell ref="C116:D116"/>
    <mergeCell ref="I116:J116"/>
    <mergeCell ref="L116:M116"/>
    <mergeCell ref="N116:O116"/>
    <mergeCell ref="C117:D117"/>
    <mergeCell ref="I117:J117"/>
    <mergeCell ref="L117:M117"/>
    <mergeCell ref="N117:O117"/>
    <mergeCell ref="C114:D114"/>
    <mergeCell ref="I114:J114"/>
    <mergeCell ref="L114:M114"/>
    <mergeCell ref="N114:O114"/>
    <mergeCell ref="C115:D115"/>
    <mergeCell ref="I115:J115"/>
    <mergeCell ref="L115:M115"/>
    <mergeCell ref="N115:O115"/>
    <mergeCell ref="C112:D112"/>
    <mergeCell ref="I112:J112"/>
    <mergeCell ref="L112:M112"/>
    <mergeCell ref="N112:O112"/>
    <mergeCell ref="C113:D113"/>
    <mergeCell ref="I113:J113"/>
    <mergeCell ref="L113:M113"/>
    <mergeCell ref="N113:O113"/>
    <mergeCell ref="C110:D110"/>
    <mergeCell ref="I110:J110"/>
    <mergeCell ref="L110:M110"/>
    <mergeCell ref="N110:O110"/>
    <mergeCell ref="C111:D111"/>
    <mergeCell ref="I111:J111"/>
    <mergeCell ref="L111:M111"/>
    <mergeCell ref="N111:O111"/>
    <mergeCell ref="C108:D108"/>
    <mergeCell ref="I108:J108"/>
    <mergeCell ref="L108:M108"/>
    <mergeCell ref="N108:O108"/>
    <mergeCell ref="C109:D109"/>
    <mergeCell ref="I109:J109"/>
    <mergeCell ref="L109:M109"/>
    <mergeCell ref="N109:O109"/>
    <mergeCell ref="C106:D106"/>
    <mergeCell ref="I106:J106"/>
    <mergeCell ref="L106:M106"/>
    <mergeCell ref="N106:O106"/>
    <mergeCell ref="C107:D107"/>
    <mergeCell ref="I107:J107"/>
    <mergeCell ref="L107:M107"/>
    <mergeCell ref="N107:O107"/>
    <mergeCell ref="C104:D104"/>
    <mergeCell ref="I104:J104"/>
    <mergeCell ref="L104:M104"/>
    <mergeCell ref="N104:O104"/>
    <mergeCell ref="C105:D105"/>
    <mergeCell ref="I105:J105"/>
    <mergeCell ref="L105:M105"/>
    <mergeCell ref="N105:O105"/>
    <mergeCell ref="C102:D102"/>
    <mergeCell ref="I102:J102"/>
    <mergeCell ref="L102:M102"/>
    <mergeCell ref="N102:O102"/>
    <mergeCell ref="C103:D103"/>
    <mergeCell ref="I103:J103"/>
    <mergeCell ref="L103:M103"/>
    <mergeCell ref="N103:O103"/>
    <mergeCell ref="C100:D100"/>
    <mergeCell ref="I100:J100"/>
    <mergeCell ref="L100:M100"/>
    <mergeCell ref="N100:O100"/>
    <mergeCell ref="C101:D101"/>
    <mergeCell ref="I101:J101"/>
    <mergeCell ref="L101:M101"/>
    <mergeCell ref="N101:O101"/>
    <mergeCell ref="C98:D98"/>
    <mergeCell ref="I98:J98"/>
    <mergeCell ref="L98:M98"/>
    <mergeCell ref="N98:O98"/>
    <mergeCell ref="C99:D99"/>
    <mergeCell ref="I99:J99"/>
    <mergeCell ref="L99:M99"/>
    <mergeCell ref="N99:O99"/>
    <mergeCell ref="C96:D96"/>
    <mergeCell ref="I96:J96"/>
    <mergeCell ref="L96:M96"/>
    <mergeCell ref="N96:O96"/>
    <mergeCell ref="C97:D97"/>
    <mergeCell ref="I97:J97"/>
    <mergeCell ref="L97:M97"/>
    <mergeCell ref="N97:O97"/>
    <mergeCell ref="C94:D94"/>
    <mergeCell ref="I94:J94"/>
    <mergeCell ref="L94:M94"/>
    <mergeCell ref="N94:O94"/>
    <mergeCell ref="C95:D95"/>
    <mergeCell ref="I95:J95"/>
    <mergeCell ref="L95:M95"/>
    <mergeCell ref="N95:O95"/>
    <mergeCell ref="C92:D92"/>
    <mergeCell ref="I92:J92"/>
    <mergeCell ref="L92:M92"/>
    <mergeCell ref="N92:O92"/>
    <mergeCell ref="C93:D93"/>
    <mergeCell ref="I93:J93"/>
    <mergeCell ref="L93:M93"/>
    <mergeCell ref="N93:O93"/>
    <mergeCell ref="C49:D49"/>
    <mergeCell ref="I49:J49"/>
    <mergeCell ref="L49:M49"/>
    <mergeCell ref="N49:O49"/>
    <mergeCell ref="C50:D50"/>
    <mergeCell ref="I50:J50"/>
    <mergeCell ref="L50:M50"/>
    <mergeCell ref="N50:O50"/>
    <mergeCell ref="C47:D47"/>
    <mergeCell ref="I47:J47"/>
    <mergeCell ref="L47:M47"/>
    <mergeCell ref="N47:O47"/>
    <mergeCell ref="C48:D48"/>
    <mergeCell ref="I48:J48"/>
    <mergeCell ref="L48:M48"/>
    <mergeCell ref="N48:O48"/>
    <mergeCell ref="C45:D45"/>
    <mergeCell ref="I45:J45"/>
    <mergeCell ref="L45:M45"/>
    <mergeCell ref="N45:O45"/>
    <mergeCell ref="C46:D46"/>
    <mergeCell ref="I46:J46"/>
    <mergeCell ref="L46:M46"/>
    <mergeCell ref="N46:O46"/>
    <mergeCell ref="C43:D43"/>
    <mergeCell ref="I43:J43"/>
    <mergeCell ref="L43:M43"/>
    <mergeCell ref="N43:O43"/>
    <mergeCell ref="C44:D44"/>
    <mergeCell ref="I44:J44"/>
    <mergeCell ref="L44:M44"/>
    <mergeCell ref="N44:O44"/>
    <mergeCell ref="C41:D41"/>
    <mergeCell ref="I41:J41"/>
    <mergeCell ref="L41:M41"/>
    <mergeCell ref="N41:O41"/>
    <mergeCell ref="C42:D42"/>
    <mergeCell ref="I42:J42"/>
    <mergeCell ref="L42:M42"/>
    <mergeCell ref="N42:O42"/>
    <mergeCell ref="C39:D39"/>
    <mergeCell ref="I39:J39"/>
    <mergeCell ref="L39:M39"/>
    <mergeCell ref="N39:O39"/>
    <mergeCell ref="C40:D40"/>
    <mergeCell ref="I40:J40"/>
    <mergeCell ref="L40:M40"/>
    <mergeCell ref="N40:O40"/>
    <mergeCell ref="I37:J37"/>
    <mergeCell ref="L37:M37"/>
    <mergeCell ref="N37:O37"/>
    <mergeCell ref="C38:D38"/>
    <mergeCell ref="I38:J38"/>
    <mergeCell ref="L38:M38"/>
    <mergeCell ref="N38:O38"/>
    <mergeCell ref="C36:D36"/>
    <mergeCell ref="N5:O5"/>
    <mergeCell ref="E6:H6"/>
    <mergeCell ref="I6:J6"/>
    <mergeCell ref="K6:M6"/>
    <mergeCell ref="C91:D91"/>
    <mergeCell ref="I91:J91"/>
    <mergeCell ref="L91:M91"/>
    <mergeCell ref="N91:O91"/>
    <mergeCell ref="C90:D90"/>
    <mergeCell ref="I90:J90"/>
    <mergeCell ref="L90:M90"/>
    <mergeCell ref="N90:O90"/>
    <mergeCell ref="C89:D89"/>
    <mergeCell ref="I89:J89"/>
    <mergeCell ref="L89:M89"/>
    <mergeCell ref="N89:O89"/>
    <mergeCell ref="C88:D88"/>
    <mergeCell ref="I88:J88"/>
    <mergeCell ref="L88:M88"/>
    <mergeCell ref="N88:O88"/>
    <mergeCell ref="C87:D87"/>
    <mergeCell ref="I87:J87"/>
    <mergeCell ref="L87:M87"/>
    <mergeCell ref="N87:O87"/>
    <mergeCell ref="C86:D86"/>
    <mergeCell ref="I86:J86"/>
    <mergeCell ref="L86:M86"/>
    <mergeCell ref="N86:O86"/>
    <mergeCell ref="C85:D85"/>
    <mergeCell ref="I85:J85"/>
    <mergeCell ref="L85:M85"/>
    <mergeCell ref="N85:O85"/>
    <mergeCell ref="C84:D84"/>
    <mergeCell ref="I84:J84"/>
    <mergeCell ref="L84:M84"/>
    <mergeCell ref="N84:O84"/>
    <mergeCell ref="C83:D83"/>
    <mergeCell ref="I83:J83"/>
    <mergeCell ref="L83:M83"/>
    <mergeCell ref="N83:O83"/>
    <mergeCell ref="C82:D82"/>
    <mergeCell ref="I82:J82"/>
    <mergeCell ref="L82:M82"/>
    <mergeCell ref="N82:O82"/>
    <mergeCell ref="C81:D81"/>
    <mergeCell ref="I81:J81"/>
    <mergeCell ref="L81:M81"/>
    <mergeCell ref="N81:O81"/>
    <mergeCell ref="C80:D80"/>
    <mergeCell ref="I80:J80"/>
    <mergeCell ref="L80:M80"/>
    <mergeCell ref="N80:O80"/>
    <mergeCell ref="C79:D79"/>
    <mergeCell ref="I79:J79"/>
    <mergeCell ref="L79:M79"/>
    <mergeCell ref="N79:O79"/>
    <mergeCell ref="C78:D78"/>
    <mergeCell ref="I78:J78"/>
    <mergeCell ref="L78:M78"/>
    <mergeCell ref="N78:O78"/>
    <mergeCell ref="C77:D77"/>
    <mergeCell ref="I77:J77"/>
    <mergeCell ref="L77:M77"/>
    <mergeCell ref="N77:O77"/>
    <mergeCell ref="C76:D76"/>
    <mergeCell ref="I76:J76"/>
    <mergeCell ref="L76:M76"/>
    <mergeCell ref="N76:O76"/>
    <mergeCell ref="C75:D75"/>
    <mergeCell ref="I75:J75"/>
    <mergeCell ref="L75:M75"/>
    <mergeCell ref="N75:O75"/>
    <mergeCell ref="C74:D74"/>
    <mergeCell ref="I74:J74"/>
    <mergeCell ref="L74:M74"/>
    <mergeCell ref="N74:O74"/>
    <mergeCell ref="C73:D73"/>
    <mergeCell ref="I73:J73"/>
    <mergeCell ref="L73:M73"/>
    <mergeCell ref="N73:O73"/>
    <mergeCell ref="C72:D72"/>
    <mergeCell ref="I72:J72"/>
    <mergeCell ref="L72:M72"/>
    <mergeCell ref="N72:O72"/>
    <mergeCell ref="C71:D71"/>
    <mergeCell ref="I71:J71"/>
    <mergeCell ref="L71:M71"/>
    <mergeCell ref="N71:O71"/>
    <mergeCell ref="C70:D70"/>
    <mergeCell ref="I70:J70"/>
    <mergeCell ref="L70:M70"/>
    <mergeCell ref="N70:O70"/>
    <mergeCell ref="C69:D69"/>
    <mergeCell ref="I69:J69"/>
    <mergeCell ref="L69:M69"/>
    <mergeCell ref="N69:O69"/>
    <mergeCell ref="C68:D68"/>
    <mergeCell ref="I68:J68"/>
    <mergeCell ref="L68:M68"/>
    <mergeCell ref="N68:O68"/>
    <mergeCell ref="C67:D67"/>
    <mergeCell ref="I67:J67"/>
    <mergeCell ref="L67:M67"/>
    <mergeCell ref="N67:O67"/>
    <mergeCell ref="C66:D66"/>
    <mergeCell ref="I66:J66"/>
    <mergeCell ref="L66:M66"/>
    <mergeCell ref="N66:O66"/>
    <mergeCell ref="C65:D65"/>
    <mergeCell ref="I65:J65"/>
    <mergeCell ref="L65:M65"/>
    <mergeCell ref="N65:O65"/>
    <mergeCell ref="C64:D64"/>
    <mergeCell ref="I64:J64"/>
    <mergeCell ref="L64:M64"/>
    <mergeCell ref="N64:O64"/>
    <mergeCell ref="C63:D63"/>
    <mergeCell ref="I63:J63"/>
    <mergeCell ref="L63:M63"/>
    <mergeCell ref="N63:O63"/>
    <mergeCell ref="C62:D62"/>
    <mergeCell ref="I62:J62"/>
    <mergeCell ref="L62:M62"/>
    <mergeCell ref="N62:O62"/>
    <mergeCell ref="C61:D61"/>
    <mergeCell ref="I61:J61"/>
    <mergeCell ref="L61:M61"/>
    <mergeCell ref="N61:O61"/>
    <mergeCell ref="C60:D60"/>
    <mergeCell ref="I60:J60"/>
    <mergeCell ref="L60:M60"/>
    <mergeCell ref="N60:O60"/>
    <mergeCell ref="C59:D59"/>
    <mergeCell ref="I59:J59"/>
    <mergeCell ref="L59:M59"/>
    <mergeCell ref="N59:O59"/>
    <mergeCell ref="C58:D58"/>
    <mergeCell ref="I58:J58"/>
    <mergeCell ref="L58:M58"/>
    <mergeCell ref="N58:O58"/>
    <mergeCell ref="C57:D57"/>
    <mergeCell ref="I57:J57"/>
    <mergeCell ref="L57:M57"/>
    <mergeCell ref="N57:O57"/>
    <mergeCell ref="C56:D56"/>
    <mergeCell ref="I56:J56"/>
    <mergeCell ref="L56:M56"/>
    <mergeCell ref="N56:O56"/>
    <mergeCell ref="C55:D55"/>
    <mergeCell ref="I55:J55"/>
    <mergeCell ref="L55:M55"/>
    <mergeCell ref="N55:O55"/>
    <mergeCell ref="C54:D54"/>
    <mergeCell ref="I54:J54"/>
    <mergeCell ref="L54:M54"/>
    <mergeCell ref="N54:O54"/>
    <mergeCell ref="C53:D53"/>
    <mergeCell ref="I53:J53"/>
    <mergeCell ref="L53:M53"/>
    <mergeCell ref="N53:O53"/>
    <mergeCell ref="C52:D52"/>
    <mergeCell ref="I52:J52"/>
    <mergeCell ref="L52:M52"/>
    <mergeCell ref="N52:O52"/>
    <mergeCell ref="I51:J51"/>
    <mergeCell ref="L51:M51"/>
    <mergeCell ref="N51:O51"/>
    <mergeCell ref="C51:D51"/>
    <mergeCell ref="N4:O4"/>
    <mergeCell ref="P4:Q4"/>
    <mergeCell ref="J5:K5"/>
    <mergeCell ref="L5:M5"/>
    <mergeCell ref="P5:Q5"/>
    <mergeCell ref="B6:D6"/>
    <mergeCell ref="N6:Q6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P2:Q2"/>
    <mergeCell ref="L4:M4"/>
    <mergeCell ref="B2:D2"/>
    <mergeCell ref="E2:G2"/>
    <mergeCell ref="H2:J2"/>
    <mergeCell ref="K2:M2"/>
    <mergeCell ref="N2:O2"/>
  </mergeCells>
  <conditionalFormatting sqref="G53:G83 G41 G45:G51">
    <cfRule type="cellIs" priority="51" dxfId="108" operator="equal">
      <formula>"買"</formula>
    </cfRule>
    <cfRule type="cellIs" priority="52" dxfId="109" operator="equal">
      <formula>"売"</formula>
    </cfRule>
  </conditionalFormatting>
  <conditionalFormatting sqref="G28">
    <cfRule type="cellIs" priority="53" dxfId="108" operator="equal">
      <formula>"買"</formula>
    </cfRule>
    <cfRule type="cellIs" priority="54" dxfId="109" operator="equal">
      <formula>"売"</formula>
    </cfRule>
  </conditionalFormatting>
  <conditionalFormatting sqref="G52">
    <cfRule type="cellIs" priority="49" dxfId="108" operator="equal">
      <formula>"買"</formula>
    </cfRule>
    <cfRule type="cellIs" priority="50" dxfId="109" operator="equal">
      <formula>"売"</formula>
    </cfRule>
  </conditionalFormatting>
  <conditionalFormatting sqref="G84:G92">
    <cfRule type="cellIs" priority="47" dxfId="108" operator="equal">
      <formula>"買"</formula>
    </cfRule>
    <cfRule type="cellIs" priority="48" dxfId="109" operator="equal">
      <formula>"売"</formula>
    </cfRule>
  </conditionalFormatting>
  <conditionalFormatting sqref="G107:G108">
    <cfRule type="cellIs" priority="41" dxfId="108" operator="equal">
      <formula>"買"</formula>
    </cfRule>
    <cfRule type="cellIs" priority="42" dxfId="109" operator="equal">
      <formula>"売"</formula>
    </cfRule>
  </conditionalFormatting>
  <conditionalFormatting sqref="G93:G106">
    <cfRule type="cellIs" priority="45" dxfId="108" operator="equal">
      <formula>"買"</formula>
    </cfRule>
    <cfRule type="cellIs" priority="46" dxfId="109" operator="equal">
      <formula>"売"</formula>
    </cfRule>
  </conditionalFormatting>
  <conditionalFormatting sqref="G109:G123">
    <cfRule type="cellIs" priority="43" dxfId="108" operator="equal">
      <formula>"買"</formula>
    </cfRule>
    <cfRule type="cellIs" priority="44" dxfId="109" operator="equal">
      <formula>"売"</formula>
    </cfRule>
  </conditionalFormatting>
  <conditionalFormatting sqref="G23">
    <cfRule type="cellIs" priority="39" dxfId="108" operator="equal">
      <formula>"買"</formula>
    </cfRule>
    <cfRule type="cellIs" priority="40" dxfId="109" operator="equal">
      <formula>"売"</formula>
    </cfRule>
  </conditionalFormatting>
  <conditionalFormatting sqref="G24">
    <cfRule type="cellIs" priority="37" dxfId="108" operator="equal">
      <formula>"買"</formula>
    </cfRule>
    <cfRule type="cellIs" priority="38" dxfId="109" operator="equal">
      <formula>"売"</formula>
    </cfRule>
  </conditionalFormatting>
  <conditionalFormatting sqref="G25">
    <cfRule type="cellIs" priority="35" dxfId="108" operator="equal">
      <formula>"買"</formula>
    </cfRule>
    <cfRule type="cellIs" priority="36" dxfId="109" operator="equal">
      <formula>"売"</formula>
    </cfRule>
  </conditionalFormatting>
  <conditionalFormatting sqref="G26">
    <cfRule type="cellIs" priority="33" dxfId="108" operator="equal">
      <formula>"買"</formula>
    </cfRule>
    <cfRule type="cellIs" priority="34" dxfId="109" operator="equal">
      <formula>"売"</formula>
    </cfRule>
  </conditionalFormatting>
  <conditionalFormatting sqref="G27">
    <cfRule type="cellIs" priority="31" dxfId="108" operator="equal">
      <formula>"買"</formula>
    </cfRule>
    <cfRule type="cellIs" priority="32" dxfId="109" operator="equal">
      <formula>"売"</formula>
    </cfRule>
  </conditionalFormatting>
  <conditionalFormatting sqref="G29">
    <cfRule type="cellIs" priority="29" dxfId="108" operator="equal">
      <formula>"買"</formula>
    </cfRule>
    <cfRule type="cellIs" priority="30" dxfId="109" operator="equal">
      <formula>"売"</formula>
    </cfRule>
  </conditionalFormatting>
  <conditionalFormatting sqref="G30">
    <cfRule type="cellIs" priority="27" dxfId="108" operator="equal">
      <formula>"買"</formula>
    </cfRule>
    <cfRule type="cellIs" priority="28" dxfId="109" operator="equal">
      <formula>"売"</formula>
    </cfRule>
  </conditionalFormatting>
  <conditionalFormatting sqref="G31">
    <cfRule type="cellIs" priority="25" dxfId="108" operator="equal">
      <formula>"買"</formula>
    </cfRule>
    <cfRule type="cellIs" priority="26" dxfId="109" operator="equal">
      <formula>"売"</formula>
    </cfRule>
  </conditionalFormatting>
  <conditionalFormatting sqref="G32">
    <cfRule type="cellIs" priority="23" dxfId="108" operator="equal">
      <formula>"買"</formula>
    </cfRule>
    <cfRule type="cellIs" priority="24" dxfId="109" operator="equal">
      <formula>"売"</formula>
    </cfRule>
  </conditionalFormatting>
  <conditionalFormatting sqref="G33">
    <cfRule type="cellIs" priority="21" dxfId="108" operator="equal">
      <formula>"買"</formula>
    </cfRule>
    <cfRule type="cellIs" priority="22" dxfId="109" operator="equal">
      <formula>"売"</formula>
    </cfRule>
  </conditionalFormatting>
  <conditionalFormatting sqref="G34">
    <cfRule type="cellIs" priority="19" dxfId="108" operator="equal">
      <formula>"買"</formula>
    </cfRule>
    <cfRule type="cellIs" priority="20" dxfId="109" operator="equal">
      <formula>"売"</formula>
    </cfRule>
  </conditionalFormatting>
  <conditionalFormatting sqref="G35">
    <cfRule type="cellIs" priority="17" dxfId="108" operator="equal">
      <formula>"買"</formula>
    </cfRule>
    <cfRule type="cellIs" priority="18" dxfId="109" operator="equal">
      <formula>"売"</formula>
    </cfRule>
  </conditionalFormatting>
  <conditionalFormatting sqref="G36">
    <cfRule type="cellIs" priority="15" dxfId="108" operator="equal">
      <formula>"買"</formula>
    </cfRule>
    <cfRule type="cellIs" priority="16" dxfId="109" operator="equal">
      <formula>"売"</formula>
    </cfRule>
  </conditionalFormatting>
  <conditionalFormatting sqref="G37">
    <cfRule type="cellIs" priority="13" dxfId="108" operator="equal">
      <formula>"買"</formula>
    </cfRule>
    <cfRule type="cellIs" priority="14" dxfId="109" operator="equal">
      <formula>"売"</formula>
    </cfRule>
  </conditionalFormatting>
  <conditionalFormatting sqref="G38">
    <cfRule type="cellIs" priority="11" dxfId="108" operator="equal">
      <formula>"買"</formula>
    </cfRule>
    <cfRule type="cellIs" priority="12" dxfId="109" operator="equal">
      <formula>"売"</formula>
    </cfRule>
  </conditionalFormatting>
  <conditionalFormatting sqref="G39">
    <cfRule type="cellIs" priority="9" dxfId="108" operator="equal">
      <formula>"買"</formula>
    </cfRule>
    <cfRule type="cellIs" priority="10" dxfId="109" operator="equal">
      <formula>"売"</formula>
    </cfRule>
  </conditionalFormatting>
  <conditionalFormatting sqref="G40">
    <cfRule type="cellIs" priority="7" dxfId="108" operator="equal">
      <formula>"買"</formula>
    </cfRule>
    <cfRule type="cellIs" priority="8" dxfId="109" operator="equal">
      <formula>"売"</formula>
    </cfRule>
  </conditionalFormatting>
  <conditionalFormatting sqref="G42">
    <cfRule type="cellIs" priority="5" dxfId="108" operator="equal">
      <formula>"買"</formula>
    </cfRule>
    <cfRule type="cellIs" priority="6" dxfId="109" operator="equal">
      <formula>"売"</formula>
    </cfRule>
  </conditionalFormatting>
  <conditionalFormatting sqref="G43">
    <cfRule type="cellIs" priority="3" dxfId="108" operator="equal">
      <formula>"買"</formula>
    </cfRule>
    <cfRule type="cellIs" priority="4" dxfId="109" operator="equal">
      <formula>"売"</formula>
    </cfRule>
  </conditionalFormatting>
  <conditionalFormatting sqref="G44">
    <cfRule type="cellIs" priority="1" dxfId="108" operator="equal">
      <formula>"買"</formula>
    </cfRule>
    <cfRule type="cellIs" priority="2" dxfId="109" operator="equal">
      <formula>"売"</formula>
    </cfRule>
  </conditionalFormatting>
  <dataValidations count="1">
    <dataValidation type="list" allowBlank="1" showInputMessage="1" showErrorMessage="1" sqref="G23:G123">
      <formula1>"買,売"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="115" zoomScaleNormal="115" zoomScaleSheetLayoutView="100" zoomScalePageLayoutView="0" workbookViewId="0" topLeftCell="A1">
      <selection activeCell="M30" sqref="M30"/>
    </sheetView>
  </sheetViews>
  <sheetFormatPr defaultColWidth="8.875" defaultRowHeight="13.5"/>
  <sheetData>
    <row r="2" ht="13.5">
      <c r="A2" t="s">
        <v>7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M21" sqref="M21"/>
    </sheetView>
  </sheetViews>
  <sheetFormatPr defaultColWidth="9.00390625" defaultRowHeight="13.5"/>
  <sheetData>
    <row r="1" ht="13.5">
      <c r="A1" t="s">
        <v>0</v>
      </c>
    </row>
    <row r="2" spans="1:10" ht="13.5">
      <c r="A2" s="58"/>
      <c r="B2" s="59"/>
      <c r="C2" s="59"/>
      <c r="D2" s="59"/>
      <c r="E2" s="59"/>
      <c r="F2" s="59"/>
      <c r="G2" s="59"/>
      <c r="H2" s="59"/>
      <c r="I2" s="59"/>
      <c r="J2" s="59"/>
    </row>
    <row r="3" spans="1:10" ht="13.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3.5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13.5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0" ht="13.5">
      <c r="A6" s="59"/>
      <c r="B6" s="59"/>
      <c r="C6" s="59"/>
      <c r="D6" s="59"/>
      <c r="E6" s="59"/>
      <c r="F6" s="59"/>
      <c r="G6" s="59"/>
      <c r="H6" s="59"/>
      <c r="I6" s="59"/>
      <c r="J6" s="59"/>
    </row>
    <row r="7" spans="1:10" ht="13.5">
      <c r="A7" s="59"/>
      <c r="B7" s="59"/>
      <c r="C7" s="59"/>
      <c r="D7" s="59"/>
      <c r="E7" s="59"/>
      <c r="F7" s="59"/>
      <c r="G7" s="59"/>
      <c r="H7" s="59"/>
      <c r="I7" s="59"/>
      <c r="J7" s="59"/>
    </row>
    <row r="8" spans="1:10" ht="13.5">
      <c r="A8" s="59"/>
      <c r="B8" s="59"/>
      <c r="C8" s="59"/>
      <c r="D8" s="59"/>
      <c r="E8" s="59"/>
      <c r="F8" s="59"/>
      <c r="G8" s="59"/>
      <c r="H8" s="59"/>
      <c r="I8" s="59"/>
      <c r="J8" s="59"/>
    </row>
    <row r="9" spans="1:10" ht="13.5">
      <c r="A9" s="59"/>
      <c r="B9" s="59"/>
      <c r="C9" s="59"/>
      <c r="D9" s="59"/>
      <c r="E9" s="59"/>
      <c r="F9" s="59"/>
      <c r="G9" s="59"/>
      <c r="H9" s="59"/>
      <c r="I9" s="59"/>
      <c r="J9" s="59"/>
    </row>
    <row r="11" ht="13.5">
      <c r="A11" t="s">
        <v>1</v>
      </c>
    </row>
    <row r="12" spans="1:10" ht="13.5">
      <c r="A12" s="60" t="s">
        <v>43</v>
      </c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13.5">
      <c r="A13" s="61"/>
      <c r="B13" s="61"/>
      <c r="C13" s="61"/>
      <c r="D13" s="61"/>
      <c r="E13" s="61"/>
      <c r="F13" s="61"/>
      <c r="G13" s="61"/>
      <c r="H13" s="61"/>
      <c r="I13" s="61"/>
      <c r="J13" s="61"/>
    </row>
    <row r="14" spans="1:10" ht="13.5">
      <c r="A14" s="61"/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13.5">
      <c r="A15" s="61"/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3.5">
      <c r="A16" s="61"/>
      <c r="B16" s="61"/>
      <c r="C16" s="61"/>
      <c r="D16" s="61"/>
      <c r="E16" s="61"/>
      <c r="F16" s="61"/>
      <c r="G16" s="61"/>
      <c r="H16" s="61"/>
      <c r="I16" s="61"/>
      <c r="J16" s="61"/>
    </row>
    <row r="17" spans="1:10" ht="13.5">
      <c r="A17" s="61"/>
      <c r="B17" s="61"/>
      <c r="C17" s="61"/>
      <c r="D17" s="61"/>
      <c r="E17" s="61"/>
      <c r="F17" s="61"/>
      <c r="G17" s="61"/>
      <c r="H17" s="61"/>
      <c r="I17" s="61"/>
      <c r="J17" s="61"/>
    </row>
    <row r="18" spans="1:10" ht="13.5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13.5">
      <c r="A19" s="61"/>
      <c r="B19" s="61"/>
      <c r="C19" s="61"/>
      <c r="D19" s="61"/>
      <c r="E19" s="61"/>
      <c r="F19" s="61"/>
      <c r="G19" s="61"/>
      <c r="H19" s="61"/>
      <c r="I19" s="61"/>
      <c r="J19" s="61"/>
    </row>
    <row r="21" ht="13.5">
      <c r="A21" t="s">
        <v>2</v>
      </c>
    </row>
    <row r="22" spans="1:10" ht="13.5">
      <c r="A22" s="62" t="s">
        <v>44</v>
      </c>
      <c r="B22" s="62"/>
      <c r="C22" s="62"/>
      <c r="D22" s="62"/>
      <c r="E22" s="62"/>
      <c r="F22" s="62"/>
      <c r="G22" s="62"/>
      <c r="H22" s="62"/>
      <c r="I22" s="62"/>
      <c r="J22" s="62"/>
    </row>
    <row r="23" spans="1:10" ht="13.5">
      <c r="A23" s="62"/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3.5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1:10" ht="13.5">
      <c r="A25" s="62"/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3.5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0" ht="13.5">
      <c r="A27" s="62"/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13.5">
      <c r="A28" s="62"/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13.5">
      <c r="A29" s="62"/>
      <c r="B29" s="62"/>
      <c r="C29" s="62"/>
      <c r="D29" s="62"/>
      <c r="E29" s="62"/>
      <c r="F29" s="62"/>
      <c r="G29" s="62"/>
      <c r="H29" s="62"/>
      <c r="I29" s="62"/>
      <c r="J29" s="62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D4"/>
  <sheetViews>
    <sheetView zoomScaleSheetLayoutView="100" zoomScalePageLayoutView="0" workbookViewId="0" topLeftCell="A1">
      <selection activeCell="F7" sqref="F7"/>
    </sheetView>
  </sheetViews>
  <sheetFormatPr defaultColWidth="8.875" defaultRowHeight="13.5"/>
  <sheetData>
    <row r="4" spans="2:4" ht="13.5">
      <c r="B4" t="s">
        <v>8</v>
      </c>
      <c r="C4" t="s">
        <v>5</v>
      </c>
      <c r="D4" t="s">
        <v>6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1899-12-30T00:00:00Z</cp:lastPrinted>
  <dcterms:created xsi:type="dcterms:W3CDTF">2013-10-09T23:04:08Z</dcterms:created>
  <dcterms:modified xsi:type="dcterms:W3CDTF">2015-08-09T21:07:59Z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