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335" windowHeight="7335" activeTab="1"/>
  </bookViews>
  <sheets>
    <sheet name="ルール＆合計" sheetId="1" r:id="rId1"/>
    <sheet name="2015年7月" sheetId="10" r:id="rId2"/>
    <sheet name="画像" sheetId="7" r:id="rId3"/>
    <sheet name="気づき" sheetId="9" r:id="rId4"/>
  </sheets>
  <calcPr calcId="125725"/>
</workbook>
</file>

<file path=xl/calcChain.xml><?xml version="1.0" encoding="utf-8"?>
<calcChain xmlns="http://schemas.openxmlformats.org/spreadsheetml/2006/main">
  <c r="G21" i="10"/>
  <c r="G22"/>
  <c r="M10"/>
  <c r="N10"/>
  <c r="O10"/>
  <c r="D8" i="1"/>
  <c r="G8"/>
  <c r="H8" s="1"/>
  <c r="H17" s="1"/>
  <c r="I8"/>
  <c r="J8"/>
  <c r="K8"/>
  <c r="K17" s="1"/>
  <c r="L8"/>
  <c r="L17" s="1"/>
  <c r="D9"/>
  <c r="G9"/>
  <c r="H9"/>
  <c r="I9"/>
  <c r="K9" s="1"/>
  <c r="J9"/>
  <c r="L9"/>
  <c r="D10"/>
  <c r="D17" s="1"/>
  <c r="G10"/>
  <c r="G17" s="1"/>
  <c r="I10"/>
  <c r="K10" s="1"/>
  <c r="J10"/>
  <c r="L10"/>
  <c r="D11"/>
  <c r="G11"/>
  <c r="H11" s="1"/>
  <c r="I11"/>
  <c r="K11" s="1"/>
  <c r="J11"/>
  <c r="L11"/>
  <c r="D12"/>
  <c r="G12"/>
  <c r="H12" s="1"/>
  <c r="I12"/>
  <c r="K12" s="1"/>
  <c r="J12"/>
  <c r="L12"/>
  <c r="D13"/>
  <c r="G13"/>
  <c r="H13"/>
  <c r="I13"/>
  <c r="K13" s="1"/>
  <c r="J13"/>
  <c r="L13"/>
  <c r="D14"/>
  <c r="G14"/>
  <c r="H14" s="1"/>
  <c r="I14"/>
  <c r="K14" s="1"/>
  <c r="J14"/>
  <c r="L14"/>
  <c r="D15"/>
  <c r="G15"/>
  <c r="H15" s="1"/>
  <c r="I15"/>
  <c r="J15"/>
  <c r="K15" s="1"/>
  <c r="L15"/>
  <c r="D16"/>
  <c r="G16"/>
  <c r="H16" s="1"/>
  <c r="I16"/>
  <c r="J16"/>
  <c r="K16"/>
  <c r="L16"/>
  <c r="B17"/>
  <c r="C17"/>
  <c r="E17"/>
  <c r="F17"/>
  <c r="I17"/>
  <c r="J17"/>
  <c r="G3" l="1"/>
  <c r="B3"/>
  <c r="I3" s="1"/>
  <c r="H10"/>
</calcChain>
</file>

<file path=xl/sharedStrings.xml><?xml version="1.0" encoding="utf-8"?>
<sst xmlns="http://schemas.openxmlformats.org/spreadsheetml/2006/main" count="131" uniqueCount="104">
  <si>
    <t>※入力</t>
  </si>
  <si>
    <t>初期資金</t>
  </si>
  <si>
    <t>スタート日</t>
  </si>
  <si>
    <t>現在資金</t>
  </si>
  <si>
    <t>損切り</t>
  </si>
  <si>
    <t>資金増減</t>
  </si>
  <si>
    <t>トータル集計</t>
  </si>
  <si>
    <t>集計</t>
  </si>
  <si>
    <t>利益合計</t>
  </si>
  <si>
    <t>損失合計</t>
  </si>
  <si>
    <t>損益</t>
  </si>
  <si>
    <t>利益トレード
回数</t>
  </si>
  <si>
    <t>損失トレード
回数</t>
  </si>
  <si>
    <t>総トレード
回数</t>
  </si>
  <si>
    <t>勝率</t>
  </si>
  <si>
    <t>平均利益</t>
  </si>
  <si>
    <t>平均損失</t>
  </si>
  <si>
    <t>平均利益
/平均損失</t>
  </si>
  <si>
    <t>総利益
/総損失(PF)</t>
  </si>
  <si>
    <t>2014年　　合計</t>
  </si>
  <si>
    <t>※リスクリワードレシオ</t>
  </si>
  <si>
    <t>※プロフィットファクター</t>
  </si>
  <si>
    <t>通貨ペア</t>
  </si>
  <si>
    <t>売買</t>
  </si>
  <si>
    <t>数量</t>
  </si>
  <si>
    <t>時間足</t>
  </si>
  <si>
    <t>エントリー日時</t>
  </si>
  <si>
    <t>エントリー価格</t>
  </si>
  <si>
    <t>決済時間足</t>
  </si>
  <si>
    <t>決済日時</t>
  </si>
  <si>
    <t>決済価格</t>
  </si>
  <si>
    <t>決済手法</t>
  </si>
  <si>
    <t>結果</t>
  </si>
  <si>
    <t>利益pips</t>
  </si>
  <si>
    <t>損失pips</t>
  </si>
  <si>
    <t>金額　</t>
  </si>
  <si>
    <t>買い</t>
  </si>
  <si>
    <t>PB</t>
  </si>
  <si>
    <t>合計</t>
  </si>
  <si>
    <t>トレード詳細データ</t>
  </si>
  <si>
    <t>トレード期間</t>
  </si>
  <si>
    <t>買いエントリー回数</t>
  </si>
  <si>
    <t>売りエントリー回数</t>
  </si>
  <si>
    <t>合計トレード回数</t>
  </si>
  <si>
    <t>合計勝ち数</t>
  </si>
  <si>
    <t>合計負け数</t>
  </si>
  <si>
    <t>引き分け</t>
  </si>
  <si>
    <t>保留</t>
  </si>
  <si>
    <t>合計利益</t>
  </si>
  <si>
    <t>合計損失</t>
  </si>
  <si>
    <t>合計損益</t>
  </si>
  <si>
    <t>最大連勝数</t>
  </si>
  <si>
    <t>最大連敗数</t>
  </si>
  <si>
    <t>最大DD(pips)</t>
  </si>
  <si>
    <t>AUDUSD</t>
    <phoneticPr fontId="13"/>
  </si>
  <si>
    <t>2015.07.27</t>
    <phoneticPr fontId="13"/>
  </si>
  <si>
    <t>損切り</t>
    <rPh sb="0" eb="2">
      <t>ソンギ</t>
    </rPh>
    <phoneticPr fontId="13"/>
  </si>
  <si>
    <t>負け</t>
    <rPh sb="0" eb="1">
      <t>マ</t>
    </rPh>
    <phoneticPr fontId="13"/>
  </si>
  <si>
    <t>GBPJPY</t>
    <phoneticPr fontId="13"/>
  </si>
  <si>
    <t>売り</t>
    <rPh sb="0" eb="1">
      <t>ウ</t>
    </rPh>
    <phoneticPr fontId="13"/>
  </si>
  <si>
    <t>４ｈ</t>
    <phoneticPr fontId="13"/>
  </si>
  <si>
    <t>2015.7.23</t>
    <phoneticPr fontId="13"/>
  </si>
  <si>
    <t>EURJPY</t>
    <phoneticPr fontId="13"/>
  </si>
  <si>
    <t>60ｍ</t>
    <phoneticPr fontId="13"/>
  </si>
  <si>
    <t>2015.7.27</t>
    <phoneticPr fontId="13"/>
  </si>
  <si>
    <t>メモ</t>
    <phoneticPr fontId="13"/>
  </si>
  <si>
    <t>ロット計算を間違えてしまいリスクが２％でなくなってしまった、それとルール上建値にストップを入れるところで回避できた損切りがチャートを見られなかったので出来なかった</t>
    <rPh sb="3" eb="5">
      <t>ケイサン</t>
    </rPh>
    <rPh sb="6" eb="8">
      <t>マチガ</t>
    </rPh>
    <rPh sb="36" eb="37">
      <t>ジョウ</t>
    </rPh>
    <rPh sb="37" eb="39">
      <t>タテネ</t>
    </rPh>
    <rPh sb="45" eb="46">
      <t>イ</t>
    </rPh>
    <rPh sb="52" eb="54">
      <t>カイヒ</t>
    </rPh>
    <rPh sb="57" eb="59">
      <t>ソンギ</t>
    </rPh>
    <rPh sb="66" eb="67">
      <t>ミ</t>
    </rPh>
    <rPh sb="75" eb="77">
      <t>デキ</t>
    </rPh>
    <phoneticPr fontId="13"/>
  </si>
  <si>
    <t>買い</t>
    <rPh sb="0" eb="1">
      <t>カ</t>
    </rPh>
    <phoneticPr fontId="13"/>
  </si>
  <si>
    <t>2015.7.28</t>
    <phoneticPr fontId="13"/>
  </si>
  <si>
    <t>売り</t>
    <rPh sb="0" eb="1">
      <t>ウ</t>
    </rPh>
    <phoneticPr fontId="13"/>
  </si>
  <si>
    <t>2015.7.29</t>
    <phoneticPr fontId="13"/>
  </si>
  <si>
    <t>損切り</t>
    <rPh sb="0" eb="2">
      <t>ソンギ</t>
    </rPh>
    <phoneticPr fontId="13"/>
  </si>
  <si>
    <t>負け</t>
    <rPh sb="0" eb="1">
      <t>マ</t>
    </rPh>
    <phoneticPr fontId="13"/>
  </si>
  <si>
    <t>４ｈ</t>
    <phoneticPr fontId="13"/>
  </si>
  <si>
    <t>勝ち</t>
    <rPh sb="0" eb="1">
      <t>カ</t>
    </rPh>
    <phoneticPr fontId="13"/>
  </si>
  <si>
    <t>計算ミスでリスク２％超えてしまった</t>
    <rPh sb="0" eb="2">
      <t>ケイサン</t>
    </rPh>
    <rPh sb="10" eb="11">
      <t>コ</t>
    </rPh>
    <phoneticPr fontId="13"/>
  </si>
  <si>
    <t>60m</t>
    <phoneticPr fontId="13"/>
  </si>
  <si>
    <t>2015.7.29</t>
    <phoneticPr fontId="13"/>
  </si>
  <si>
    <t>勝ち</t>
    <rPh sb="0" eb="1">
      <t>カ</t>
    </rPh>
    <phoneticPr fontId="13"/>
  </si>
  <si>
    <t>手法</t>
    <phoneticPr fontId="13"/>
  </si>
  <si>
    <t>トレイリングストップ</t>
    <phoneticPr fontId="13"/>
  </si>
  <si>
    <t>買い</t>
    <rPh sb="0" eb="1">
      <t>カ</t>
    </rPh>
    <phoneticPr fontId="13"/>
  </si>
  <si>
    <t>2015.7.29</t>
    <phoneticPr fontId="13"/>
  </si>
  <si>
    <t>損切り</t>
    <rPh sb="0" eb="2">
      <t>ソンギ</t>
    </rPh>
    <phoneticPr fontId="13"/>
  </si>
  <si>
    <t>負け</t>
    <rPh sb="0" eb="1">
      <t>マ</t>
    </rPh>
    <phoneticPr fontId="13"/>
  </si>
  <si>
    <t>NZDUSD</t>
    <phoneticPr fontId="13"/>
  </si>
  <si>
    <t>売り</t>
    <rPh sb="0" eb="1">
      <t>ウ</t>
    </rPh>
    <phoneticPr fontId="13"/>
  </si>
  <si>
    <t>60ｍ</t>
    <phoneticPr fontId="13"/>
  </si>
  <si>
    <t>2015.7.30</t>
    <phoneticPr fontId="13"/>
  </si>
  <si>
    <t>損切り</t>
    <rPh sb="0" eb="2">
      <t>ソンギ</t>
    </rPh>
    <phoneticPr fontId="13"/>
  </si>
  <si>
    <t>負け</t>
    <rPh sb="0" eb="1">
      <t>マ</t>
    </rPh>
    <phoneticPr fontId="13"/>
  </si>
  <si>
    <t>買い</t>
    <rPh sb="0" eb="1">
      <t>カ</t>
    </rPh>
    <phoneticPr fontId="13"/>
  </si>
  <si>
    <t>2015.7.30</t>
    <phoneticPr fontId="13"/>
  </si>
  <si>
    <t>損切り</t>
    <rPh sb="0" eb="2">
      <t>ソンギ</t>
    </rPh>
    <phoneticPr fontId="13"/>
  </si>
  <si>
    <t>負け</t>
    <rPh sb="0" eb="1">
      <t>マ</t>
    </rPh>
    <phoneticPr fontId="13"/>
  </si>
  <si>
    <t>ロット計算ミス</t>
    <rPh sb="3" eb="5">
      <t>ケイサン</t>
    </rPh>
    <phoneticPr fontId="13"/>
  </si>
  <si>
    <t>ロット数の計算などドルストレートでまだ若干違う時があるので気を付けてリスクを抑えたい</t>
    <rPh sb="3" eb="4">
      <t>スウ</t>
    </rPh>
    <rPh sb="5" eb="7">
      <t>ケイサン</t>
    </rPh>
    <rPh sb="19" eb="21">
      <t>ジャッカン</t>
    </rPh>
    <rPh sb="21" eb="22">
      <t>チガ</t>
    </rPh>
    <rPh sb="23" eb="24">
      <t>トキ</t>
    </rPh>
    <rPh sb="29" eb="30">
      <t>キ</t>
    </rPh>
    <rPh sb="31" eb="32">
      <t>ツ</t>
    </rPh>
    <rPh sb="38" eb="39">
      <t>オサ</t>
    </rPh>
    <phoneticPr fontId="15"/>
  </si>
  <si>
    <t>画像をチェックした限り、検証ではやっていないとんでもないパターンでエントリーしているわけではなかったので</t>
    <rPh sb="0" eb="2">
      <t>ガゾウ</t>
    </rPh>
    <rPh sb="9" eb="10">
      <t>カギ</t>
    </rPh>
    <rPh sb="12" eb="14">
      <t>ケンショウ</t>
    </rPh>
    <phoneticPr fontId="15"/>
  </si>
  <si>
    <t>それは問題なさそうです</t>
    <rPh sb="3" eb="5">
      <t>モンダイ</t>
    </rPh>
    <phoneticPr fontId="15"/>
  </si>
  <si>
    <t>検証していない通貨、１時間足、４時間足混合で数多くのものを監視していたので</t>
    <rPh sb="0" eb="2">
      <t>ケンショウ</t>
    </rPh>
    <rPh sb="7" eb="9">
      <t>ツウカ</t>
    </rPh>
    <rPh sb="11" eb="13">
      <t>ジカン</t>
    </rPh>
    <rPh sb="13" eb="14">
      <t>アシ</t>
    </rPh>
    <rPh sb="16" eb="18">
      <t>ジカン</t>
    </rPh>
    <rPh sb="18" eb="19">
      <t>アシ</t>
    </rPh>
    <rPh sb="19" eb="21">
      <t>コンゴウ</t>
    </rPh>
    <rPh sb="22" eb="24">
      <t>カズオオ</t>
    </rPh>
    <rPh sb="29" eb="31">
      <t>カンシ</t>
    </rPh>
    <phoneticPr fontId="15"/>
  </si>
  <si>
    <t>ちょっと忙しいなと思ってしまった</t>
    <rPh sb="4" eb="5">
      <t>イソガ</t>
    </rPh>
    <rPh sb="9" eb="10">
      <t>オモ</t>
    </rPh>
    <phoneticPr fontId="15"/>
  </si>
  <si>
    <t>次回からゆったり目な４時間足、検証の終わった通貨のみでやっていこうと思います</t>
    <rPh sb="0" eb="2">
      <t>ジカイ</t>
    </rPh>
    <rPh sb="8" eb="9">
      <t>メ</t>
    </rPh>
    <rPh sb="11" eb="13">
      <t>ジカン</t>
    </rPh>
    <rPh sb="13" eb="14">
      <t>アシ</t>
    </rPh>
    <rPh sb="15" eb="17">
      <t>ケンショウ</t>
    </rPh>
    <rPh sb="18" eb="19">
      <t>オ</t>
    </rPh>
    <rPh sb="22" eb="24">
      <t>ツウカ</t>
    </rPh>
    <rPh sb="34" eb="35">
      <t>オモ</t>
    </rPh>
    <phoneticPr fontId="15"/>
  </si>
  <si>
    <t>300000円スタート</t>
    <rPh sb="6" eb="7">
      <t>エン</t>
    </rPh>
    <phoneticPr fontId="13"/>
  </si>
  <si>
    <t>リスク２％</t>
    <phoneticPr fontId="13"/>
  </si>
</sst>
</file>

<file path=xl/styles.xml><?xml version="1.0" encoding="utf-8"?>
<styleSheet xmlns="http://schemas.openxmlformats.org/spreadsheetml/2006/main">
  <numFmts count="12">
    <numFmt numFmtId="5" formatCode="&quot;¥&quot;#,##0;&quot;¥&quot;\-#,##0"/>
    <numFmt numFmtId="6" formatCode="&quot;¥&quot;#,##0;[Red]&quot;¥&quot;\-#,##0"/>
    <numFmt numFmtId="176" formatCode="0.00_ ;[Red]\-0.00\ "/>
    <numFmt numFmtId="177" formatCode="0.00_ "/>
    <numFmt numFmtId="178" formatCode="0.0_);[Red]\(0.0\)"/>
    <numFmt numFmtId="179" formatCode="m/d;@"/>
    <numFmt numFmtId="180" formatCode="&quot;¥&quot;#,##0_);[Red]\(&quot;¥&quot;#,##0\)"/>
    <numFmt numFmtId="181" formatCode="0_);[Red]\(0\)"/>
    <numFmt numFmtId="182" formatCode="#,##0_ ;[Red]\-#,##0\ "/>
    <numFmt numFmtId="183" formatCode="0.0%"/>
    <numFmt numFmtId="184" formatCode="yyyy/m/d;@"/>
    <numFmt numFmtId="185" formatCode="0_ ;[Red]\-0\ "/>
  </numFmts>
  <fonts count="18">
    <font>
      <sz val="11"/>
      <color indexed="8"/>
      <name val="ＭＳ Ｐゴシック"/>
      <charset val="128"/>
    </font>
    <font>
      <sz val="11"/>
      <name val="ＭＳ Ｐゴシック"/>
      <charset val="128"/>
    </font>
    <font>
      <sz val="11"/>
      <color indexed="10"/>
      <name val="ＭＳ Ｐゴシック"/>
      <charset val="128"/>
    </font>
    <font>
      <b/>
      <sz val="11"/>
      <color indexed="8"/>
      <name val="ＭＳ Ｐゴシック"/>
      <charset val="128"/>
    </font>
    <font>
      <sz val="11"/>
      <color indexed="9"/>
      <name val="ＭＳ Ｐゴシック"/>
      <charset val="128"/>
    </font>
    <font>
      <sz val="11"/>
      <color indexed="60"/>
      <name val="ＭＳ Ｐゴシック"/>
      <charset val="128"/>
    </font>
    <font>
      <b/>
      <sz val="12"/>
      <color indexed="8"/>
      <name val="ＭＳ Ｐゴシック"/>
      <charset val="128"/>
    </font>
    <font>
      <sz val="12"/>
      <color indexed="8"/>
      <name val="ＭＳ Ｐゴシック"/>
      <charset val="128"/>
    </font>
    <font>
      <sz val="12"/>
      <name val="MS PGothic"/>
      <charset val="128"/>
    </font>
    <font>
      <sz val="9"/>
      <name val="ＭＳ Ｐゴシック"/>
      <charset val="128"/>
    </font>
    <font>
      <b/>
      <sz val="12"/>
      <name val="ＭＳ Ｐゴシック"/>
      <charset val="128"/>
    </font>
    <font>
      <sz val="12"/>
      <name val="ＭＳ Ｐゴシック"/>
      <charset val="128"/>
    </font>
    <font>
      <sz val="11"/>
      <color indexed="8"/>
      <name val="ＭＳ Ｐゴシック"/>
      <charset val="128"/>
    </font>
    <font>
      <sz val="6"/>
      <name val="ＭＳ Ｐゴシック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0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5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ouble">
        <color indexed="60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ouble">
        <color indexed="60"/>
      </bottom>
      <diagonal/>
    </border>
    <border>
      <left/>
      <right style="thin">
        <color indexed="64"/>
      </right>
      <top style="thin">
        <color indexed="64"/>
      </top>
      <bottom style="double">
        <color indexed="60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ouble">
        <color indexed="60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ouble">
        <color indexed="6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0"/>
      </left>
      <right style="medium">
        <color indexed="60"/>
      </right>
      <top style="medium">
        <color indexed="60"/>
      </top>
      <bottom style="medium">
        <color indexed="6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162">
    <xf numFmtId="0" fontId="0" fillId="0" borderId="0" xfId="0">
      <alignment vertical="center"/>
    </xf>
    <xf numFmtId="0" fontId="0" fillId="0" borderId="1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 applyProtection="1">
      <alignment vertical="center"/>
    </xf>
    <xf numFmtId="0" fontId="0" fillId="0" borderId="3" xfId="0" applyNumberFormat="1" applyFont="1" applyFill="1" applyBorder="1" applyAlignment="1" applyProtection="1">
      <alignment vertical="center"/>
    </xf>
    <xf numFmtId="0" fontId="2" fillId="0" borderId="1" xfId="0" applyNumberFormat="1" applyFont="1" applyFill="1" applyBorder="1" applyAlignment="1" applyProtection="1">
      <alignment vertical="center"/>
    </xf>
    <xf numFmtId="0" fontId="0" fillId="0" borderId="4" xfId="0" applyNumberFormat="1" applyFont="1" applyFill="1" applyBorder="1" applyAlignment="1" applyProtection="1">
      <alignment vertical="center"/>
    </xf>
    <xf numFmtId="0" fontId="0" fillId="0" borderId="5" xfId="0" applyNumberFormat="1" applyFont="1" applyFill="1" applyBorder="1" applyAlignment="1" applyProtection="1">
      <alignment vertical="center"/>
    </xf>
    <xf numFmtId="9" fontId="0" fillId="0" borderId="6" xfId="0" applyNumberFormat="1" applyFont="1" applyFill="1" applyBorder="1" applyAlignment="1" applyProtection="1">
      <alignment vertical="center"/>
    </xf>
    <xf numFmtId="0" fontId="0" fillId="0" borderId="7" xfId="0" applyNumberFormat="1" applyFont="1" applyFill="1" applyBorder="1" applyAlignment="1" applyProtection="1">
      <alignment vertical="center"/>
    </xf>
    <xf numFmtId="0" fontId="0" fillId="0" borderId="8" xfId="0" applyNumberFormat="1" applyFont="1" applyFill="1" applyBorder="1" applyAlignment="1" applyProtection="1">
      <alignment vertical="center"/>
    </xf>
    <xf numFmtId="176" fontId="0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vertical="center"/>
    </xf>
    <xf numFmtId="176" fontId="3" fillId="0" borderId="0" xfId="0" applyNumberFormat="1" applyFont="1" applyFill="1" applyBorder="1" applyAlignment="1" applyProtection="1">
      <alignment vertical="center"/>
    </xf>
    <xf numFmtId="176" fontId="0" fillId="0" borderId="1" xfId="0" applyNumberFormat="1" applyFont="1" applyFill="1" applyBorder="1" applyAlignment="1" applyProtection="1">
      <alignment vertical="center"/>
    </xf>
    <xf numFmtId="177" fontId="0" fillId="0" borderId="1" xfId="0" applyNumberFormat="1" applyFont="1" applyFill="1" applyBorder="1" applyAlignment="1" applyProtection="1">
      <alignment vertical="center"/>
    </xf>
    <xf numFmtId="0" fontId="0" fillId="0" borderId="9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10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11" xfId="0" applyNumberFormat="1" applyFont="1" applyFill="1" applyBorder="1" applyAlignment="1" applyProtection="1">
      <alignment horizontal="center" vertical="center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12" xfId="0" applyNumberFormat="1" applyFont="1" applyFill="1" applyBorder="1" applyAlignment="1" applyProtection="1">
      <alignment horizontal="center" vertical="center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14" xfId="0" applyNumberFormat="1" applyFont="1" applyFill="1" applyBorder="1" applyAlignment="1" applyProtection="1">
      <alignment horizontal="center" vertical="center"/>
    </xf>
    <xf numFmtId="0" fontId="0" fillId="0" borderId="15" xfId="0" applyNumberFormat="1" applyFont="1" applyFill="1" applyBorder="1" applyAlignment="1" applyProtection="1">
      <alignment horizontal="center" vertical="center"/>
    </xf>
    <xf numFmtId="0" fontId="0" fillId="0" borderId="16" xfId="0" applyNumberFormat="1" applyFont="1" applyFill="1" applyBorder="1" applyAlignment="1" applyProtection="1">
      <alignment horizontal="center" vertical="center"/>
    </xf>
    <xf numFmtId="0" fontId="0" fillId="0" borderId="17" xfId="0" applyNumberFormat="1" applyFont="1" applyFill="1" applyBorder="1" applyAlignment="1" applyProtection="1">
      <alignment horizontal="center" vertical="center"/>
    </xf>
    <xf numFmtId="0" fontId="0" fillId="0" borderId="18" xfId="0" applyNumberFormat="1" applyFont="1" applyFill="1" applyBorder="1" applyAlignment="1" applyProtection="1">
      <alignment horizontal="center" vertical="center"/>
    </xf>
    <xf numFmtId="0" fontId="4" fillId="2" borderId="19" xfId="0" applyNumberFormat="1" applyFont="1" applyFill="1" applyBorder="1" applyAlignment="1" applyProtection="1">
      <alignment horizontal="center" vertical="center"/>
    </xf>
    <xf numFmtId="0" fontId="4" fillId="2" borderId="20" xfId="0" applyNumberFormat="1" applyFont="1" applyFill="1" applyBorder="1" applyAlignment="1" applyProtection="1">
      <alignment horizontal="center" vertical="center"/>
    </xf>
    <xf numFmtId="0" fontId="4" fillId="2" borderId="21" xfId="0" applyNumberFormat="1" applyFont="1" applyFill="1" applyBorder="1" applyAlignment="1" applyProtection="1">
      <alignment horizontal="center" vertical="center"/>
    </xf>
    <xf numFmtId="0" fontId="4" fillId="2" borderId="22" xfId="0" applyNumberFormat="1" applyFont="1" applyFill="1" applyBorder="1" applyAlignment="1" applyProtection="1">
      <alignment horizontal="center" vertical="center"/>
    </xf>
    <xf numFmtId="0" fontId="0" fillId="0" borderId="10" xfId="0" applyNumberFormat="1" applyFont="1" applyFill="1" applyBorder="1" applyAlignment="1" applyProtection="1">
      <alignment vertical="center"/>
    </xf>
    <xf numFmtId="0" fontId="0" fillId="0" borderId="23" xfId="0" applyNumberFormat="1" applyFont="1" applyFill="1" applyBorder="1" applyAlignment="1" applyProtection="1">
      <alignment vertical="center"/>
    </xf>
    <xf numFmtId="0" fontId="0" fillId="0" borderId="24" xfId="0" applyNumberFormat="1" applyFont="1" applyFill="1" applyBorder="1" applyAlignment="1" applyProtection="1">
      <alignment horizontal="center" vertical="center"/>
    </xf>
    <xf numFmtId="0" fontId="0" fillId="0" borderId="25" xfId="0" applyNumberFormat="1" applyFont="1" applyFill="1" applyBorder="1" applyAlignment="1" applyProtection="1">
      <alignment horizontal="center" vertical="center"/>
    </xf>
    <xf numFmtId="0" fontId="0" fillId="0" borderId="26" xfId="0" applyNumberFormat="1" applyFont="1" applyFill="1" applyBorder="1" applyAlignment="1" applyProtection="1">
      <alignment horizontal="center" vertical="center"/>
    </xf>
    <xf numFmtId="0" fontId="0" fillId="0" borderId="13" xfId="0" applyNumberFormat="1" applyFont="1" applyFill="1" applyBorder="1" applyAlignment="1" applyProtection="1">
      <alignment vertical="center"/>
    </xf>
    <xf numFmtId="0" fontId="0" fillId="0" borderId="21" xfId="0" applyNumberFormat="1" applyFont="1" applyFill="1" applyBorder="1" applyAlignment="1" applyProtection="1">
      <alignment vertical="center"/>
    </xf>
    <xf numFmtId="0" fontId="0" fillId="3" borderId="27" xfId="0" applyNumberFormat="1" applyFont="1" applyFill="1" applyBorder="1" applyAlignment="1" applyProtection="1">
      <alignment vertical="center"/>
    </xf>
    <xf numFmtId="0" fontId="0" fillId="3" borderId="19" xfId="0" applyNumberFormat="1" applyFont="1" applyFill="1" applyBorder="1" applyAlignment="1" applyProtection="1">
      <alignment vertical="center"/>
    </xf>
    <xf numFmtId="0" fontId="0" fillId="3" borderId="21" xfId="0" applyNumberFormat="1" applyFont="1" applyFill="1" applyBorder="1" applyAlignment="1" applyProtection="1">
      <alignment vertical="center"/>
    </xf>
    <xf numFmtId="0" fontId="0" fillId="0" borderId="28" xfId="0" applyNumberFormat="1" applyFont="1" applyFill="1" applyBorder="1" applyAlignment="1" applyProtection="1">
      <alignment vertical="center"/>
    </xf>
    <xf numFmtId="176" fontId="0" fillId="0" borderId="28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0" fontId="0" fillId="0" borderId="21" xfId="0" applyNumberFormat="1" applyFont="1" applyFill="1" applyBorder="1" applyAlignment="1" applyProtection="1">
      <alignment horizontal="center" vertical="center"/>
    </xf>
    <xf numFmtId="0" fontId="6" fillId="0" borderId="0" xfId="3" applyNumberFormat="1" applyFont="1" applyFill="1" applyBorder="1" applyAlignment="1" applyProtection="1">
      <alignment vertical="center"/>
    </xf>
    <xf numFmtId="0" fontId="6" fillId="4" borderId="29" xfId="3" applyNumberFormat="1" applyFont="1" applyFill="1" applyBorder="1" applyAlignment="1" applyProtection="1">
      <alignment vertical="center"/>
    </xf>
    <xf numFmtId="178" fontId="6" fillId="4" borderId="27" xfId="3" applyNumberFormat="1" applyFont="1" applyFill="1" applyBorder="1" applyAlignment="1" applyProtection="1">
      <alignment vertical="center"/>
    </xf>
    <xf numFmtId="9" fontId="6" fillId="0" borderId="30" xfId="3" applyNumberFormat="1" applyFont="1" applyFill="1" applyBorder="1" applyAlignment="1" applyProtection="1">
      <alignment horizontal="center" vertical="center"/>
    </xf>
    <xf numFmtId="5" fontId="6" fillId="0" borderId="22" xfId="3" applyNumberFormat="1" applyFont="1" applyFill="1" applyBorder="1" applyAlignment="1" applyProtection="1">
      <alignment horizontal="center" vertical="center"/>
    </xf>
    <xf numFmtId="5" fontId="6" fillId="0" borderId="0" xfId="3" applyNumberFormat="1" applyFont="1" applyFill="1" applyBorder="1" applyAlignment="1" applyProtection="1">
      <alignment horizontal="center" vertical="center"/>
    </xf>
    <xf numFmtId="6" fontId="6" fillId="4" borderId="27" xfId="3" applyNumberFormat="1" applyFont="1" applyFill="1" applyBorder="1" applyAlignment="1" applyProtection="1">
      <alignment vertical="center"/>
    </xf>
    <xf numFmtId="6" fontId="6" fillId="0" borderId="31" xfId="3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55" fontId="7" fillId="0" borderId="13" xfId="3" applyNumberFormat="1" applyFont="1" applyFill="1" applyBorder="1" applyAlignment="1" applyProtection="1">
      <alignment horizontal="center" vertical="center"/>
    </xf>
    <xf numFmtId="55" fontId="0" fillId="0" borderId="13" xfId="0" applyNumberFormat="1" applyFont="1" applyFill="1" applyBorder="1" applyAlignment="1" applyProtection="1">
      <alignment horizontal="center" vertical="center"/>
    </xf>
    <xf numFmtId="55" fontId="7" fillId="0" borderId="32" xfId="3" applyNumberFormat="1" applyFont="1" applyFill="1" applyBorder="1" applyAlignment="1" applyProtection="1">
      <alignment horizontal="center" vertical="center"/>
    </xf>
    <xf numFmtId="0" fontId="6" fillId="4" borderId="33" xfId="3" applyNumberFormat="1" applyFont="1" applyFill="1" applyBorder="1" applyAlignment="1" applyProtection="1">
      <alignment horizontal="center" vertical="center"/>
    </xf>
    <xf numFmtId="0" fontId="6" fillId="4" borderId="34" xfId="3" applyNumberFormat="1" applyFont="1" applyFill="1" applyBorder="1" applyAlignment="1" applyProtection="1">
      <alignment horizontal="center" vertical="center" wrapText="1"/>
    </xf>
    <xf numFmtId="0" fontId="6" fillId="4" borderId="35" xfId="3" applyNumberFormat="1" applyFont="1" applyFill="1" applyBorder="1" applyAlignment="1" applyProtection="1">
      <alignment horizontal="center" vertical="center"/>
    </xf>
    <xf numFmtId="178" fontId="6" fillId="4" borderId="34" xfId="3" applyNumberFormat="1" applyFont="1" applyFill="1" applyBorder="1" applyAlignment="1" applyProtection="1">
      <alignment horizontal="center" vertical="center" wrapText="1"/>
    </xf>
    <xf numFmtId="179" fontId="6" fillId="4" borderId="34" xfId="3" applyNumberFormat="1" applyFont="1" applyFill="1" applyBorder="1" applyAlignment="1" applyProtection="1">
      <alignment horizontal="center" vertical="center"/>
    </xf>
    <xf numFmtId="0" fontId="6" fillId="4" borderId="36" xfId="3" applyNumberFormat="1" applyFont="1" applyFill="1" applyBorder="1" applyAlignment="1" applyProtection="1">
      <alignment horizontal="center" vertical="center" wrapText="1"/>
    </xf>
    <xf numFmtId="178" fontId="6" fillId="4" borderId="37" xfId="3" applyNumberFormat="1" applyFont="1" applyFill="1" applyBorder="1" applyAlignment="1" applyProtection="1">
      <alignment vertical="center"/>
    </xf>
    <xf numFmtId="180" fontId="6" fillId="4" borderId="38" xfId="3" applyNumberFormat="1" applyFont="1" applyFill="1" applyBorder="1" applyAlignment="1" applyProtection="1">
      <alignment horizontal="center" vertical="center"/>
    </xf>
    <xf numFmtId="180" fontId="7" fillId="0" borderId="39" xfId="3" applyNumberFormat="1" applyFont="1" applyFill="1" applyBorder="1" applyAlignment="1" applyProtection="1">
      <alignment horizontal="right" vertical="center"/>
    </xf>
    <xf numFmtId="180" fontId="7" fillId="0" borderId="40" xfId="3" applyNumberFormat="1" applyFont="1" applyFill="1" applyBorder="1" applyAlignment="1" applyProtection="1">
      <alignment horizontal="right" vertical="center"/>
    </xf>
    <xf numFmtId="181" fontId="7" fillId="0" borderId="40" xfId="3" applyNumberFormat="1" applyFont="1" applyFill="1" applyBorder="1" applyAlignment="1" applyProtection="1">
      <alignment horizontal="right" vertical="center"/>
    </xf>
    <xf numFmtId="182" fontId="7" fillId="0" borderId="40" xfId="3" applyNumberFormat="1" applyFont="1" applyFill="1" applyBorder="1" applyAlignment="1" applyProtection="1">
      <alignment horizontal="right" vertical="center"/>
    </xf>
    <xf numFmtId="183" fontId="7" fillId="0" borderId="40" xfId="3" applyNumberFormat="1" applyFont="1" applyFill="1" applyBorder="1" applyAlignment="1" applyProtection="1">
      <alignment vertical="center"/>
    </xf>
    <xf numFmtId="180" fontId="7" fillId="0" borderId="40" xfId="3" applyNumberFormat="1" applyFont="1" applyFill="1" applyBorder="1" applyAlignment="1" applyProtection="1">
      <alignment vertical="center"/>
    </xf>
    <xf numFmtId="177" fontId="7" fillId="0" borderId="40" xfId="3" applyNumberFormat="1" applyFont="1" applyFill="1" applyBorder="1" applyAlignment="1" applyProtection="1">
      <alignment vertical="center"/>
    </xf>
    <xf numFmtId="177" fontId="7" fillId="0" borderId="41" xfId="3" applyNumberFormat="1" applyFont="1" applyFill="1" applyBorder="1" applyAlignment="1" applyProtection="1">
      <alignment vertical="center"/>
    </xf>
    <xf numFmtId="180" fontId="0" fillId="0" borderId="39" xfId="0" applyNumberFormat="1" applyFont="1" applyFill="1" applyBorder="1" applyAlignment="1" applyProtection="1">
      <alignment vertical="center"/>
    </xf>
    <xf numFmtId="180" fontId="0" fillId="0" borderId="40" xfId="0" applyNumberFormat="1" applyFont="1" applyFill="1" applyBorder="1" applyAlignment="1" applyProtection="1">
      <alignment vertical="center"/>
    </xf>
    <xf numFmtId="0" fontId="0" fillId="0" borderId="40" xfId="0" applyNumberFormat="1" applyFont="1" applyFill="1" applyBorder="1" applyAlignment="1" applyProtection="1">
      <alignment vertical="center"/>
    </xf>
    <xf numFmtId="180" fontId="0" fillId="0" borderId="42" xfId="0" applyNumberFormat="1" applyFont="1" applyFill="1" applyBorder="1" applyAlignment="1" applyProtection="1">
      <alignment vertical="center"/>
    </xf>
    <xf numFmtId="180" fontId="0" fillId="0" borderId="43" xfId="0" applyNumberFormat="1" applyFont="1" applyFill="1" applyBorder="1" applyAlignment="1" applyProtection="1">
      <alignment vertical="center"/>
    </xf>
    <xf numFmtId="0" fontId="0" fillId="0" borderId="43" xfId="0" applyNumberFormat="1" applyFont="1" applyFill="1" applyBorder="1" applyAlignment="1" applyProtection="1">
      <alignment vertical="center"/>
    </xf>
    <xf numFmtId="181" fontId="7" fillId="0" borderId="43" xfId="3" applyNumberFormat="1" applyFont="1" applyFill="1" applyBorder="1" applyAlignment="1" applyProtection="1">
      <alignment horizontal="right" vertical="center"/>
    </xf>
    <xf numFmtId="183" fontId="7" fillId="0" borderId="43" xfId="3" applyNumberFormat="1" applyFont="1" applyFill="1" applyBorder="1" applyAlignment="1" applyProtection="1">
      <alignment vertical="center"/>
    </xf>
    <xf numFmtId="180" fontId="7" fillId="0" borderId="43" xfId="3" applyNumberFormat="1" applyFont="1" applyFill="1" applyBorder="1" applyAlignment="1" applyProtection="1">
      <alignment vertical="center"/>
    </xf>
    <xf numFmtId="177" fontId="7" fillId="0" borderId="43" xfId="3" applyNumberFormat="1" applyFont="1" applyFill="1" applyBorder="1" applyAlignment="1" applyProtection="1">
      <alignment vertical="center"/>
    </xf>
    <xf numFmtId="177" fontId="7" fillId="0" borderId="44" xfId="3" applyNumberFormat="1" applyFont="1" applyFill="1" applyBorder="1" applyAlignment="1" applyProtection="1">
      <alignment vertical="center"/>
    </xf>
    <xf numFmtId="6" fontId="7" fillId="0" borderId="40" xfId="3" applyNumberFormat="1" applyFont="1" applyFill="1" applyBorder="1" applyAlignment="1" applyProtection="1">
      <alignment horizontal="right" vertical="center"/>
    </xf>
    <xf numFmtId="6" fontId="7" fillId="0" borderId="43" xfId="3" applyNumberFormat="1" applyFont="1" applyFill="1" applyBorder="1" applyAlignment="1" applyProtection="1">
      <alignment horizontal="right" vertical="center"/>
    </xf>
    <xf numFmtId="55" fontId="0" fillId="0" borderId="12" xfId="0" applyNumberFormat="1" applyFont="1" applyFill="1" applyBorder="1" applyAlignment="1" applyProtection="1">
      <alignment horizontal="center" vertical="center"/>
    </xf>
    <xf numFmtId="5" fontId="1" fillId="0" borderId="45" xfId="0" applyNumberFormat="1" applyFont="1" applyFill="1" applyBorder="1" applyAlignment="1" applyProtection="1">
      <alignment vertical="center"/>
    </xf>
    <xf numFmtId="180" fontId="1" fillId="0" borderId="46" xfId="0" applyNumberFormat="1" applyFont="1" applyFill="1" applyBorder="1" applyAlignment="1" applyProtection="1">
      <alignment vertical="center"/>
    </xf>
    <xf numFmtId="6" fontId="1" fillId="0" borderId="46" xfId="0" applyNumberFormat="1" applyFont="1" applyFill="1" applyBorder="1" applyAlignment="1" applyProtection="1">
      <alignment vertical="center"/>
    </xf>
    <xf numFmtId="182" fontId="1" fillId="0" borderId="46" xfId="0" applyNumberFormat="1" applyFont="1" applyFill="1" applyBorder="1" applyAlignment="1" applyProtection="1">
      <alignment vertical="center"/>
    </xf>
    <xf numFmtId="181" fontId="1" fillId="0" borderId="46" xfId="0" applyNumberFormat="1" applyFont="1" applyFill="1" applyBorder="1" applyAlignment="1" applyProtection="1">
      <alignment vertical="center"/>
    </xf>
    <xf numFmtId="183" fontId="8" fillId="0" borderId="46" xfId="0" applyNumberFormat="1" applyFont="1" applyFill="1" applyBorder="1" applyAlignment="1" applyProtection="1">
      <alignment vertical="center"/>
    </xf>
    <xf numFmtId="177" fontId="1" fillId="0" borderId="47" xfId="0" applyNumberFormat="1" applyFont="1" applyFill="1" applyBorder="1" applyAlignment="1" applyProtection="1">
      <alignment vertical="center"/>
    </xf>
    <xf numFmtId="177" fontId="1" fillId="0" borderId="48" xfId="0" applyNumberFormat="1" applyFont="1" applyFill="1" applyBorder="1" applyAlignment="1" applyProtection="1">
      <alignment vertical="center"/>
    </xf>
    <xf numFmtId="0" fontId="0" fillId="0" borderId="49" xfId="0" applyNumberFormat="1" applyFont="1" applyFill="1" applyBorder="1" applyAlignment="1" applyProtection="1">
      <alignment vertical="center"/>
    </xf>
    <xf numFmtId="0" fontId="9" fillId="0" borderId="41" xfId="0" applyNumberFormat="1" applyFont="1" applyFill="1" applyBorder="1" applyAlignment="1" applyProtection="1">
      <alignment vertical="center"/>
    </xf>
    <xf numFmtId="0" fontId="6" fillId="5" borderId="0" xfId="3" applyNumberFormat="1" applyFont="1" applyFill="1" applyBorder="1" applyAlignment="1" applyProtection="1">
      <alignment vertical="center"/>
    </xf>
    <xf numFmtId="5" fontId="6" fillId="5" borderId="0" xfId="3" applyNumberFormat="1" applyFont="1" applyFill="1" applyBorder="1" applyAlignment="1" applyProtection="1">
      <alignment horizontal="center" vertical="center"/>
    </xf>
    <xf numFmtId="178" fontId="6" fillId="5" borderId="0" xfId="3" applyNumberFormat="1" applyFont="1" applyFill="1" applyBorder="1" applyAlignment="1" applyProtection="1">
      <alignment vertical="center"/>
    </xf>
    <xf numFmtId="6" fontId="6" fillId="5" borderId="0" xfId="3" applyNumberFormat="1" applyFont="1" applyFill="1" applyBorder="1" applyAlignment="1" applyProtection="1">
      <alignment vertical="center"/>
    </xf>
    <xf numFmtId="6" fontId="6" fillId="5" borderId="0" xfId="3" applyNumberFormat="1" applyFont="1" applyFill="1" applyBorder="1" applyAlignment="1" applyProtection="1">
      <alignment horizontal="center" vertical="center"/>
    </xf>
    <xf numFmtId="0" fontId="0" fillId="5" borderId="0" xfId="0" applyNumberFormat="1" applyFont="1" applyFill="1" applyBorder="1" applyAlignment="1" applyProtection="1">
      <alignment vertical="center"/>
    </xf>
    <xf numFmtId="0" fontId="6" fillId="5" borderId="53" xfId="3" applyNumberFormat="1" applyFont="1" applyFill="1" applyBorder="1" applyAlignment="1" applyProtection="1">
      <alignment vertical="center"/>
    </xf>
    <xf numFmtId="5" fontId="6" fillId="5" borderId="53" xfId="3" applyNumberFormat="1" applyFont="1" applyFill="1" applyBorder="1" applyAlignment="1" applyProtection="1">
      <alignment horizontal="center" vertical="center"/>
    </xf>
    <xf numFmtId="178" fontId="6" fillId="5" borderId="53" xfId="3" applyNumberFormat="1" applyFont="1" applyFill="1" applyBorder="1" applyAlignment="1" applyProtection="1">
      <alignment vertical="center"/>
    </xf>
    <xf numFmtId="6" fontId="6" fillId="5" borderId="53" xfId="3" applyNumberFormat="1" applyFont="1" applyFill="1" applyBorder="1" applyAlignment="1" applyProtection="1">
      <alignment vertical="center"/>
    </xf>
    <xf numFmtId="6" fontId="6" fillId="5" borderId="53" xfId="3" applyNumberFormat="1" applyFont="1" applyFill="1" applyBorder="1" applyAlignment="1" applyProtection="1">
      <alignment horizontal="center" vertical="center"/>
    </xf>
    <xf numFmtId="0" fontId="0" fillId="5" borderId="53" xfId="0" applyNumberFormat="1" applyFont="1" applyFill="1" applyBorder="1" applyAlignment="1" applyProtection="1">
      <alignment vertical="center"/>
    </xf>
    <xf numFmtId="0" fontId="0" fillId="0" borderId="53" xfId="0" applyNumberFormat="1" applyFont="1" applyFill="1" applyBorder="1" applyAlignment="1" applyProtection="1">
      <alignment vertical="center"/>
    </xf>
    <xf numFmtId="0" fontId="0" fillId="0" borderId="54" xfId="0" applyNumberFormat="1" applyFont="1" applyFill="1" applyBorder="1" applyAlignment="1" applyProtection="1">
      <alignment vertical="center"/>
    </xf>
    <xf numFmtId="5" fontId="7" fillId="6" borderId="54" xfId="3" applyNumberFormat="1" applyFont="1" applyFill="1" applyBorder="1" applyAlignment="1" applyProtection="1">
      <alignment horizontal="center"/>
    </xf>
    <xf numFmtId="5" fontId="6" fillId="0" borderId="54" xfId="3" applyNumberFormat="1" applyFont="1" applyFill="1" applyBorder="1" applyAlignment="1" applyProtection="1">
      <alignment horizontal="center" vertical="center"/>
    </xf>
    <xf numFmtId="0" fontId="6" fillId="0" borderId="54" xfId="3" applyNumberFormat="1" applyFont="1" applyFill="1" applyBorder="1" applyAlignment="1" applyProtection="1"/>
    <xf numFmtId="5" fontId="7" fillId="6" borderId="11" xfId="3" applyNumberFormat="1" applyFont="1" applyFill="1" applyBorder="1" applyAlignment="1" applyProtection="1">
      <alignment horizontal="center"/>
    </xf>
    <xf numFmtId="0" fontId="10" fillId="4" borderId="55" xfId="3" applyNumberFormat="1" applyFont="1" applyFill="1" applyBorder="1" applyAlignment="1" applyProtection="1">
      <alignment horizontal="center" vertical="center"/>
    </xf>
    <xf numFmtId="5" fontId="10" fillId="5" borderId="53" xfId="3" applyNumberFormat="1" applyFont="1" applyFill="1" applyBorder="1" applyAlignment="1" applyProtection="1">
      <alignment horizontal="center" vertical="center"/>
    </xf>
    <xf numFmtId="9" fontId="6" fillId="5" borderId="56" xfId="3" applyNumberFormat="1" applyFont="1" applyFill="1" applyBorder="1" applyAlignment="1" applyProtection="1">
      <alignment horizontal="center" vertical="center"/>
    </xf>
    <xf numFmtId="5" fontId="7" fillId="6" borderId="57" xfId="3" applyNumberFormat="1" applyFont="1" applyFill="1" applyBorder="1" applyAlignment="1" applyProtection="1">
      <alignment horizontal="center"/>
    </xf>
    <xf numFmtId="0" fontId="0" fillId="0" borderId="58" xfId="0" applyNumberFormat="1" applyFont="1" applyFill="1" applyBorder="1" applyAlignment="1" applyProtection="1">
      <alignment vertical="center"/>
    </xf>
    <xf numFmtId="0" fontId="0" fillId="0" borderId="59" xfId="0" applyNumberFormat="1" applyFont="1" applyFill="1" applyBorder="1" applyAlignment="1" applyProtection="1">
      <alignment vertical="center"/>
    </xf>
    <xf numFmtId="0" fontId="0" fillId="0" borderId="60" xfId="0" applyNumberFormat="1" applyFont="1" applyFill="1" applyBorder="1" applyAlignment="1" applyProtection="1">
      <alignment vertical="center"/>
    </xf>
    <xf numFmtId="0" fontId="6" fillId="4" borderId="27" xfId="3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0" fillId="0" borderId="61" xfId="0" applyNumberFormat="1" applyFont="1" applyFill="1" applyBorder="1" applyAlignment="1" applyProtection="1">
      <alignment vertical="center"/>
    </xf>
    <xf numFmtId="0" fontId="0" fillId="3" borderId="31" xfId="0" applyNumberFormat="1" applyFont="1" applyFill="1" applyBorder="1" applyAlignment="1" applyProtection="1">
      <alignment vertical="center"/>
    </xf>
    <xf numFmtId="0" fontId="1" fillId="0" borderId="0" xfId="1">
      <alignment vertical="center"/>
    </xf>
    <xf numFmtId="0" fontId="1" fillId="0" borderId="62" xfId="1" applyBorder="1">
      <alignment vertical="center"/>
    </xf>
    <xf numFmtId="0" fontId="1" fillId="0" borderId="63" xfId="1" applyBorder="1">
      <alignment vertical="center"/>
    </xf>
    <xf numFmtId="0" fontId="1" fillId="0" borderId="64" xfId="1" applyBorder="1">
      <alignment vertical="center"/>
    </xf>
    <xf numFmtId="0" fontId="1" fillId="0" borderId="28" xfId="1" applyBorder="1">
      <alignment vertical="center"/>
    </xf>
    <xf numFmtId="0" fontId="1" fillId="0" borderId="0" xfId="1" applyBorder="1">
      <alignment vertical="center"/>
    </xf>
    <xf numFmtId="185" fontId="0" fillId="0" borderId="0" xfId="0" applyNumberFormat="1">
      <alignment vertical="center"/>
    </xf>
    <xf numFmtId="185" fontId="0" fillId="0" borderId="0" xfId="0" applyNumberFormat="1" applyFont="1" applyFill="1" applyBorder="1" applyAlignment="1" applyProtection="1">
      <alignment vertical="center"/>
    </xf>
    <xf numFmtId="185" fontId="0" fillId="0" borderId="28" xfId="0" applyNumberFormat="1" applyFont="1" applyFill="1" applyBorder="1" applyAlignment="1" applyProtection="1">
      <alignment vertical="center"/>
    </xf>
    <xf numFmtId="0" fontId="14" fillId="0" borderId="0" xfId="0" applyFont="1">
      <alignment vertical="center"/>
    </xf>
    <xf numFmtId="0" fontId="0" fillId="3" borderId="0" xfId="0" applyNumberFormat="1" applyFont="1" applyFill="1" applyBorder="1" applyAlignment="1" applyProtection="1">
      <alignment vertical="center"/>
    </xf>
    <xf numFmtId="0" fontId="14" fillId="0" borderId="0" xfId="0" applyFont="1" applyFill="1" applyBorder="1">
      <alignment vertical="center"/>
    </xf>
    <xf numFmtId="0" fontId="0" fillId="3" borderId="19" xfId="0" applyNumberFormat="1" applyFill="1" applyBorder="1" applyAlignment="1" applyProtection="1">
      <alignment vertical="center"/>
    </xf>
    <xf numFmtId="0" fontId="0" fillId="7" borderId="10" xfId="0" applyFill="1" applyBorder="1">
      <alignment vertical="center"/>
    </xf>
    <xf numFmtId="0" fontId="0" fillId="0" borderId="10" xfId="0" applyBorder="1">
      <alignment vertical="center"/>
    </xf>
    <xf numFmtId="0" fontId="0" fillId="7" borderId="0" xfId="0" applyFill="1">
      <alignment vertical="center"/>
    </xf>
    <xf numFmtId="0" fontId="0" fillId="0" borderId="0" xfId="0" applyNumberFormat="1" applyFont="1" applyFill="1" applyBorder="1" applyAlignment="1" applyProtection="1">
      <alignment vertical="center"/>
    </xf>
    <xf numFmtId="0" fontId="17" fillId="0" borderId="0" xfId="0" applyFont="1">
      <alignment vertical="center"/>
    </xf>
    <xf numFmtId="0" fontId="17" fillId="0" borderId="28" xfId="0" applyNumberFormat="1" applyFont="1" applyFill="1" applyBorder="1" applyAlignment="1" applyProtection="1">
      <alignment vertical="center"/>
    </xf>
    <xf numFmtId="0" fontId="17" fillId="0" borderId="0" xfId="0" applyNumberFormat="1" applyFont="1" applyFill="1" applyBorder="1" applyAlignment="1" applyProtection="1">
      <alignment vertical="center"/>
    </xf>
    <xf numFmtId="0" fontId="16" fillId="0" borderId="0" xfId="1" applyFont="1">
      <alignment vertical="center"/>
    </xf>
    <xf numFmtId="5" fontId="7" fillId="6" borderId="13" xfId="3" applyNumberFormat="1" applyFont="1" applyFill="1" applyBorder="1" applyAlignment="1" applyProtection="1">
      <alignment horizontal="center"/>
    </xf>
    <xf numFmtId="5" fontId="7" fillId="6" borderId="56" xfId="3" applyNumberFormat="1" applyFont="1" applyFill="1" applyBorder="1" applyAlignment="1" applyProtection="1">
      <alignment horizontal="center"/>
    </xf>
    <xf numFmtId="5" fontId="7" fillId="6" borderId="41" xfId="3" applyNumberFormat="1" applyFont="1" applyFill="1" applyBorder="1" applyAlignment="1" applyProtection="1">
      <alignment horizontal="center"/>
    </xf>
    <xf numFmtId="5" fontId="7" fillId="6" borderId="58" xfId="3" applyNumberFormat="1" applyFont="1" applyFill="1" applyBorder="1" applyAlignment="1" applyProtection="1">
      <alignment horizontal="center"/>
    </xf>
    <xf numFmtId="5" fontId="7" fillId="6" borderId="50" xfId="3" applyNumberFormat="1" applyFont="1" applyFill="1" applyBorder="1" applyAlignment="1" applyProtection="1">
      <alignment horizontal="center"/>
    </xf>
    <xf numFmtId="5" fontId="11" fillId="0" borderId="11" xfId="3" applyNumberFormat="1" applyFont="1" applyFill="1" applyBorder="1" applyAlignment="1" applyProtection="1">
      <alignment horizontal="center" vertical="center"/>
    </xf>
    <xf numFmtId="184" fontId="6" fillId="0" borderId="20" xfId="3" applyNumberFormat="1" applyFont="1" applyFill="1" applyBorder="1" applyAlignment="1" applyProtection="1">
      <alignment horizontal="center" vertical="center"/>
    </xf>
    <xf numFmtId="184" fontId="6" fillId="0" borderId="31" xfId="3" applyNumberFormat="1" applyFont="1" applyFill="1" applyBorder="1" applyAlignment="1" applyProtection="1">
      <alignment horizontal="center" vertical="center"/>
    </xf>
    <xf numFmtId="5" fontId="6" fillId="0" borderId="50" xfId="3" applyNumberFormat="1" applyFont="1" applyFill="1" applyBorder="1" applyAlignment="1" applyProtection="1">
      <alignment horizontal="center" vertical="center"/>
    </xf>
    <xf numFmtId="5" fontId="6" fillId="0" borderId="51" xfId="3" applyNumberFormat="1" applyFont="1" applyFill="1" applyBorder="1" applyAlignment="1" applyProtection="1">
      <alignment horizontal="center" vertical="center"/>
    </xf>
    <xf numFmtId="0" fontId="4" fillId="2" borderId="52" xfId="0" applyNumberFormat="1" applyFont="1" applyFill="1" applyBorder="1" applyAlignment="1" applyProtection="1">
      <alignment horizontal="center" vertical="center"/>
    </xf>
    <xf numFmtId="0" fontId="4" fillId="2" borderId="31" xfId="0" applyNumberFormat="1" applyFont="1" applyFill="1" applyBorder="1" applyAlignment="1" applyProtection="1">
      <alignment horizontal="center" vertical="center"/>
    </xf>
    <xf numFmtId="0" fontId="4" fillId="2" borderId="27" xfId="0" applyNumberFormat="1" applyFont="1" applyFill="1" applyBorder="1" applyAlignment="1" applyProtection="1">
      <alignment horizontal="center" vertical="center"/>
    </xf>
    <xf numFmtId="0" fontId="4" fillId="2" borderId="19" xfId="0" applyNumberFormat="1" applyFont="1" applyFill="1" applyBorder="1" applyAlignment="1" applyProtection="1">
      <alignment horizontal="center" vertical="center"/>
    </xf>
  </cellXfs>
  <cellStyles count="4">
    <cellStyle name="標準" xfId="0" builtinId="0"/>
    <cellStyle name="標準 2" xfId="2"/>
    <cellStyle name="標準 3" xfId="3"/>
    <cellStyle name="標準_気づき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512934</xdr:colOff>
      <xdr:row>36</xdr:row>
      <xdr:rowOff>56372</xdr:rowOff>
    </xdr:to>
    <xdr:pic>
      <xdr:nvPicPr>
        <xdr:cNvPr id="2" name="図 1" descr="demo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1333334" cy="622857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16</xdr:col>
      <xdr:colOff>484363</xdr:colOff>
      <xdr:row>73</xdr:row>
      <xdr:rowOff>8753</xdr:rowOff>
    </xdr:to>
    <xdr:pic>
      <xdr:nvPicPr>
        <xdr:cNvPr id="3" name="図 2" descr="demo2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6343650"/>
          <a:ext cx="11304763" cy="618095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16</xdr:col>
      <xdr:colOff>541506</xdr:colOff>
      <xdr:row>110</xdr:row>
      <xdr:rowOff>46848</xdr:rowOff>
    </xdr:to>
    <xdr:pic>
      <xdr:nvPicPr>
        <xdr:cNvPr id="4" name="図 3" descr="demo3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12687300"/>
          <a:ext cx="11361906" cy="621904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111</xdr:row>
      <xdr:rowOff>0</xdr:rowOff>
    </xdr:from>
    <xdr:to>
      <xdr:col>16</xdr:col>
      <xdr:colOff>484363</xdr:colOff>
      <xdr:row>147</xdr:row>
      <xdr:rowOff>37324</xdr:rowOff>
    </xdr:to>
    <xdr:pic>
      <xdr:nvPicPr>
        <xdr:cNvPr id="5" name="図 4" descr="demo4.pn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19030950"/>
          <a:ext cx="11304763" cy="62095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148</xdr:row>
      <xdr:rowOff>0</xdr:rowOff>
    </xdr:from>
    <xdr:to>
      <xdr:col>16</xdr:col>
      <xdr:colOff>541506</xdr:colOff>
      <xdr:row>184</xdr:row>
      <xdr:rowOff>46848</xdr:rowOff>
    </xdr:to>
    <xdr:pic>
      <xdr:nvPicPr>
        <xdr:cNvPr id="6" name="図 5" descr="demo6.pn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0" y="25374600"/>
          <a:ext cx="11361906" cy="621904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185</xdr:row>
      <xdr:rowOff>0</xdr:rowOff>
    </xdr:from>
    <xdr:to>
      <xdr:col>16</xdr:col>
      <xdr:colOff>503410</xdr:colOff>
      <xdr:row>221</xdr:row>
      <xdr:rowOff>37324</xdr:rowOff>
    </xdr:to>
    <xdr:pic>
      <xdr:nvPicPr>
        <xdr:cNvPr id="7" name="図 6" descr="demo7.pn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31718250"/>
          <a:ext cx="11323810" cy="62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"/>
  <sheetViews>
    <sheetView zoomScaleSheetLayoutView="100" workbookViewId="0">
      <selection activeCell="F3" sqref="F3"/>
    </sheetView>
  </sheetViews>
  <sheetFormatPr defaultColWidth="10" defaultRowHeight="13.5" customHeight="1"/>
  <cols>
    <col min="1" max="1" width="22.75" customWidth="1"/>
    <col min="2" max="2" width="13.625" customWidth="1"/>
    <col min="3" max="3" width="13.875" customWidth="1"/>
    <col min="4" max="4" width="15.625" customWidth="1"/>
    <col min="5" max="5" width="12.375" customWidth="1"/>
    <col min="6" max="6" width="12.25" customWidth="1"/>
    <col min="7" max="7" width="13.25" customWidth="1"/>
    <col min="9" max="9" width="15.75" customWidth="1"/>
    <col min="10" max="10" width="13.125" customWidth="1"/>
    <col min="11" max="11" width="15.5" customWidth="1"/>
    <col min="12" max="12" width="17.625" customWidth="1"/>
  </cols>
  <sheetData>
    <row r="1" spans="1:12" ht="19.5" customHeight="1">
      <c r="A1" s="121"/>
      <c r="B1" s="148" t="s">
        <v>0</v>
      </c>
      <c r="C1" s="149"/>
      <c r="D1" s="150"/>
      <c r="E1" s="120"/>
      <c r="F1" s="151" t="s">
        <v>0</v>
      </c>
      <c r="G1" s="152"/>
      <c r="H1" s="122"/>
    </row>
    <row r="2" spans="1:12" ht="25.5" customHeight="1">
      <c r="A2" s="123" t="s">
        <v>1</v>
      </c>
      <c r="B2" s="153">
        <v>300000</v>
      </c>
      <c r="C2" s="153"/>
      <c r="D2" s="153"/>
      <c r="E2" s="64" t="s">
        <v>2</v>
      </c>
      <c r="F2" s="154">
        <v>42186</v>
      </c>
      <c r="G2" s="155"/>
      <c r="H2" s="46"/>
      <c r="I2" s="46"/>
    </row>
    <row r="3" spans="1:12" ht="27" customHeight="1">
      <c r="A3" s="47" t="s">
        <v>3</v>
      </c>
      <c r="B3" s="156">
        <f>SUM(B2+D17)</f>
        <v>300000</v>
      </c>
      <c r="C3" s="156"/>
      <c r="D3" s="157"/>
      <c r="E3" s="48" t="s">
        <v>4</v>
      </c>
      <c r="F3" s="49">
        <v>0.02</v>
      </c>
      <c r="G3" s="50">
        <f>(B2-D17)*F3</f>
        <v>6000</v>
      </c>
      <c r="H3" s="52" t="s">
        <v>5</v>
      </c>
      <c r="I3" s="53">
        <f>(B3-B2)</f>
        <v>0</v>
      </c>
      <c r="K3" s="124"/>
    </row>
    <row r="4" spans="1:12" s="103" customFormat="1" ht="17.25" customHeight="1">
      <c r="A4" s="98"/>
      <c r="B4" s="99"/>
      <c r="C4" s="99"/>
      <c r="D4" s="99"/>
      <c r="E4" s="100"/>
      <c r="F4" s="119" t="s">
        <v>0</v>
      </c>
      <c r="G4" s="99"/>
      <c r="H4" s="101"/>
      <c r="I4" s="102"/>
    </row>
    <row r="5" spans="1:12" ht="39" customHeight="1">
      <c r="A5" s="104"/>
      <c r="B5" s="105"/>
      <c r="C5" s="105"/>
      <c r="D5" s="117"/>
      <c r="E5" s="106"/>
      <c r="F5" s="118"/>
      <c r="G5" s="105"/>
      <c r="H5" s="107"/>
      <c r="I5" s="108"/>
      <c r="J5" s="109"/>
      <c r="K5" s="110"/>
      <c r="L5" s="110"/>
    </row>
    <row r="6" spans="1:12" ht="21" customHeight="1">
      <c r="A6" s="114" t="s">
        <v>6</v>
      </c>
      <c r="B6" s="112" t="s">
        <v>0</v>
      </c>
      <c r="C6" s="112" t="s">
        <v>0</v>
      </c>
      <c r="D6" s="113"/>
      <c r="E6" s="112" t="s">
        <v>0</v>
      </c>
      <c r="F6" s="115" t="s">
        <v>0</v>
      </c>
      <c r="G6" s="51"/>
      <c r="H6" s="46"/>
      <c r="I6" s="46"/>
      <c r="L6" s="111"/>
    </row>
    <row r="7" spans="1:12" ht="28.5">
      <c r="A7" s="116" t="s">
        <v>7</v>
      </c>
      <c r="B7" s="58" t="s">
        <v>8</v>
      </c>
      <c r="C7" s="59" t="s">
        <v>9</v>
      </c>
      <c r="D7" s="60" t="s">
        <v>10</v>
      </c>
      <c r="E7" s="61" t="s">
        <v>11</v>
      </c>
      <c r="F7" s="59" t="s">
        <v>12</v>
      </c>
      <c r="G7" s="61" t="s">
        <v>13</v>
      </c>
      <c r="H7" s="60" t="s">
        <v>14</v>
      </c>
      <c r="I7" s="62" t="s">
        <v>15</v>
      </c>
      <c r="J7" s="65" t="s">
        <v>16</v>
      </c>
      <c r="K7" s="59" t="s">
        <v>17</v>
      </c>
      <c r="L7" s="63" t="s">
        <v>18</v>
      </c>
    </row>
    <row r="8" spans="1:12" ht="24.95" customHeight="1">
      <c r="A8" s="55">
        <v>42095</v>
      </c>
      <c r="B8" s="66"/>
      <c r="C8" s="67"/>
      <c r="D8" s="85">
        <f t="shared" ref="D8:D16" si="0">SUM(B8-C8)</f>
        <v>0</v>
      </c>
      <c r="E8" s="68"/>
      <c r="F8" s="69"/>
      <c r="G8" s="68">
        <f t="shared" ref="G8:G16" si="1">SUM(E8+F8)</f>
        <v>0</v>
      </c>
      <c r="H8" s="70" t="e">
        <f t="shared" ref="H8:H16" si="2">E8/G8</f>
        <v>#DIV/0!</v>
      </c>
      <c r="I8" s="71" t="e">
        <f t="shared" ref="I8:I16" si="3">B8/E8</f>
        <v>#DIV/0!</v>
      </c>
      <c r="J8" s="71" t="e">
        <f t="shared" ref="J8:J16" si="4">C8/F8</f>
        <v>#DIV/0!</v>
      </c>
      <c r="K8" s="72" t="e">
        <f t="shared" ref="K8:K16" si="5">I8/J8</f>
        <v>#DIV/0!</v>
      </c>
      <c r="L8" s="73" t="e">
        <f t="shared" ref="L8:L16" si="6">B8/C8</f>
        <v>#DIV/0!</v>
      </c>
    </row>
    <row r="9" spans="1:12" ht="24.95" customHeight="1">
      <c r="A9" s="56">
        <v>42125</v>
      </c>
      <c r="B9" s="74"/>
      <c r="C9" s="75"/>
      <c r="D9" s="85">
        <f t="shared" si="0"/>
        <v>0</v>
      </c>
      <c r="E9" s="76"/>
      <c r="F9" s="76"/>
      <c r="G9" s="68">
        <f t="shared" si="1"/>
        <v>0</v>
      </c>
      <c r="H9" s="70" t="e">
        <f t="shared" si="2"/>
        <v>#DIV/0!</v>
      </c>
      <c r="I9" s="71" t="e">
        <f t="shared" si="3"/>
        <v>#DIV/0!</v>
      </c>
      <c r="J9" s="71" t="e">
        <f t="shared" si="4"/>
        <v>#DIV/0!</v>
      </c>
      <c r="K9" s="72" t="e">
        <f t="shared" si="5"/>
        <v>#DIV/0!</v>
      </c>
      <c r="L9" s="73" t="e">
        <f t="shared" si="6"/>
        <v>#DIV/0!</v>
      </c>
    </row>
    <row r="10" spans="1:12" ht="24.95" customHeight="1">
      <c r="A10" s="55">
        <v>42156</v>
      </c>
      <c r="B10" s="74"/>
      <c r="C10" s="75"/>
      <c r="D10" s="85">
        <f t="shared" si="0"/>
        <v>0</v>
      </c>
      <c r="E10" s="76"/>
      <c r="F10" s="76"/>
      <c r="G10" s="68">
        <f t="shared" si="1"/>
        <v>0</v>
      </c>
      <c r="H10" s="70" t="e">
        <f t="shared" si="2"/>
        <v>#DIV/0!</v>
      </c>
      <c r="I10" s="71" t="e">
        <f t="shared" si="3"/>
        <v>#DIV/0!</v>
      </c>
      <c r="J10" s="71" t="e">
        <f t="shared" si="4"/>
        <v>#DIV/0!</v>
      </c>
      <c r="K10" s="72" t="e">
        <f t="shared" si="5"/>
        <v>#DIV/0!</v>
      </c>
      <c r="L10" s="73" t="e">
        <f t="shared" si="6"/>
        <v>#DIV/0!</v>
      </c>
    </row>
    <row r="11" spans="1:12" ht="24.95" customHeight="1">
      <c r="A11" s="56">
        <v>42186</v>
      </c>
      <c r="B11" s="74"/>
      <c r="C11" s="75"/>
      <c r="D11" s="85">
        <f t="shared" si="0"/>
        <v>0</v>
      </c>
      <c r="E11" s="76"/>
      <c r="F11" s="76"/>
      <c r="G11" s="68">
        <f t="shared" si="1"/>
        <v>0</v>
      </c>
      <c r="H11" s="70" t="e">
        <f t="shared" si="2"/>
        <v>#DIV/0!</v>
      </c>
      <c r="I11" s="71" t="e">
        <f t="shared" si="3"/>
        <v>#DIV/0!</v>
      </c>
      <c r="J11" s="71" t="e">
        <f t="shared" si="4"/>
        <v>#DIV/0!</v>
      </c>
      <c r="K11" s="72" t="e">
        <f t="shared" si="5"/>
        <v>#DIV/0!</v>
      </c>
      <c r="L11" s="73" t="e">
        <f t="shared" si="6"/>
        <v>#DIV/0!</v>
      </c>
    </row>
    <row r="12" spans="1:12" ht="24.95" customHeight="1">
      <c r="A12" s="55">
        <v>42217</v>
      </c>
      <c r="B12" s="74"/>
      <c r="C12" s="67"/>
      <c r="D12" s="85">
        <f t="shared" si="0"/>
        <v>0</v>
      </c>
      <c r="E12" s="76"/>
      <c r="F12" s="76"/>
      <c r="G12" s="68">
        <f t="shared" si="1"/>
        <v>0</v>
      </c>
      <c r="H12" s="70" t="e">
        <f t="shared" si="2"/>
        <v>#DIV/0!</v>
      </c>
      <c r="I12" s="71" t="e">
        <f t="shared" si="3"/>
        <v>#DIV/0!</v>
      </c>
      <c r="J12" s="71" t="e">
        <f t="shared" si="4"/>
        <v>#DIV/0!</v>
      </c>
      <c r="K12" s="72" t="e">
        <f t="shared" si="5"/>
        <v>#DIV/0!</v>
      </c>
      <c r="L12" s="73" t="e">
        <f t="shared" si="6"/>
        <v>#DIV/0!</v>
      </c>
    </row>
    <row r="13" spans="1:12" ht="24.95" customHeight="1">
      <c r="A13" s="56">
        <v>42248</v>
      </c>
      <c r="B13" s="74"/>
      <c r="C13" s="75"/>
      <c r="D13" s="85">
        <f t="shared" si="0"/>
        <v>0</v>
      </c>
      <c r="E13" s="76"/>
      <c r="F13" s="76"/>
      <c r="G13" s="68">
        <f t="shared" si="1"/>
        <v>0</v>
      </c>
      <c r="H13" s="70" t="e">
        <f t="shared" si="2"/>
        <v>#DIV/0!</v>
      </c>
      <c r="I13" s="71" t="e">
        <f t="shared" si="3"/>
        <v>#DIV/0!</v>
      </c>
      <c r="J13" s="71" t="e">
        <f t="shared" si="4"/>
        <v>#DIV/0!</v>
      </c>
      <c r="K13" s="72" t="e">
        <f t="shared" si="5"/>
        <v>#DIV/0!</v>
      </c>
      <c r="L13" s="73" t="e">
        <f t="shared" si="6"/>
        <v>#DIV/0!</v>
      </c>
    </row>
    <row r="14" spans="1:12" ht="24.95" customHeight="1">
      <c r="A14" s="55">
        <v>42278</v>
      </c>
      <c r="B14" s="74"/>
      <c r="C14" s="67"/>
      <c r="D14" s="85">
        <f t="shared" si="0"/>
        <v>0</v>
      </c>
      <c r="E14" s="76"/>
      <c r="F14" s="76"/>
      <c r="G14" s="68">
        <f t="shared" si="1"/>
        <v>0</v>
      </c>
      <c r="H14" s="70" t="e">
        <f t="shared" si="2"/>
        <v>#DIV/0!</v>
      </c>
      <c r="I14" s="71" t="e">
        <f t="shared" si="3"/>
        <v>#DIV/0!</v>
      </c>
      <c r="J14" s="71" t="e">
        <f t="shared" si="4"/>
        <v>#DIV/0!</v>
      </c>
      <c r="K14" s="72" t="e">
        <f t="shared" si="5"/>
        <v>#DIV/0!</v>
      </c>
      <c r="L14" s="73" t="e">
        <f t="shared" si="6"/>
        <v>#DIV/0!</v>
      </c>
    </row>
    <row r="15" spans="1:12" ht="24.95" customHeight="1">
      <c r="A15" s="56">
        <v>42309</v>
      </c>
      <c r="B15" s="74"/>
      <c r="C15" s="67"/>
      <c r="D15" s="85">
        <f t="shared" si="0"/>
        <v>0</v>
      </c>
      <c r="E15" s="76"/>
      <c r="F15" s="76"/>
      <c r="G15" s="68">
        <f t="shared" si="1"/>
        <v>0</v>
      </c>
      <c r="H15" s="70" t="e">
        <f t="shared" si="2"/>
        <v>#DIV/0!</v>
      </c>
      <c r="I15" s="71" t="e">
        <f t="shared" si="3"/>
        <v>#DIV/0!</v>
      </c>
      <c r="J15" s="71" t="e">
        <f t="shared" si="4"/>
        <v>#DIV/0!</v>
      </c>
      <c r="K15" s="72" t="e">
        <f t="shared" si="5"/>
        <v>#DIV/0!</v>
      </c>
      <c r="L15" s="73" t="e">
        <f t="shared" si="6"/>
        <v>#DIV/0!</v>
      </c>
    </row>
    <row r="16" spans="1:12" ht="24.95" customHeight="1">
      <c r="A16" s="57">
        <v>42339</v>
      </c>
      <c r="B16" s="77"/>
      <c r="C16" s="78"/>
      <c r="D16" s="86">
        <f t="shared" si="0"/>
        <v>0</v>
      </c>
      <c r="E16" s="79"/>
      <c r="F16" s="79"/>
      <c r="G16" s="80">
        <f t="shared" si="1"/>
        <v>0</v>
      </c>
      <c r="H16" s="81" t="e">
        <f t="shared" si="2"/>
        <v>#DIV/0!</v>
      </c>
      <c r="I16" s="82" t="e">
        <f t="shared" si="3"/>
        <v>#DIV/0!</v>
      </c>
      <c r="J16" s="82" t="e">
        <f t="shared" si="4"/>
        <v>#DIV/0!</v>
      </c>
      <c r="K16" s="83" t="e">
        <f t="shared" si="5"/>
        <v>#DIV/0!</v>
      </c>
      <c r="L16" s="84" t="e">
        <f t="shared" si="6"/>
        <v>#DIV/0!</v>
      </c>
    </row>
    <row r="17" spans="1:12" ht="24.95" customHeight="1">
      <c r="A17" s="87" t="s">
        <v>19</v>
      </c>
      <c r="B17" s="88">
        <f t="shared" ref="B17:G17" si="7">SUM(B8:B16)</f>
        <v>0</v>
      </c>
      <c r="C17" s="89">
        <f t="shared" si="7"/>
        <v>0</v>
      </c>
      <c r="D17" s="90">
        <f t="shared" si="7"/>
        <v>0</v>
      </c>
      <c r="E17" s="91">
        <f t="shared" si="7"/>
        <v>0</v>
      </c>
      <c r="F17" s="92">
        <f t="shared" si="7"/>
        <v>0</v>
      </c>
      <c r="G17" s="91">
        <f t="shared" si="7"/>
        <v>0</v>
      </c>
      <c r="H17" s="93" t="e">
        <f>AVERAGE(H8:H16)</f>
        <v>#DIV/0!</v>
      </c>
      <c r="I17" s="89" t="e">
        <f>AVERAGE(I8:I16)</f>
        <v>#DIV/0!</v>
      </c>
      <c r="J17" s="89" t="e">
        <f>AVERAGE(J8:J16)</f>
        <v>#DIV/0!</v>
      </c>
      <c r="K17" s="94" t="e">
        <f>AVERAGE(K8:K16)</f>
        <v>#DIV/0!</v>
      </c>
      <c r="L17" s="95" t="e">
        <f>AVERAGE(L8:L16)</f>
        <v>#DIV/0!</v>
      </c>
    </row>
    <row r="18" spans="1:12">
      <c r="A18" s="54"/>
      <c r="J18" s="96"/>
      <c r="K18" s="97" t="s">
        <v>20</v>
      </c>
      <c r="L18" s="97" t="s">
        <v>21</v>
      </c>
    </row>
    <row r="19" spans="1:12">
      <c r="A19" s="54"/>
    </row>
  </sheetData>
  <mergeCells count="5">
    <mergeCell ref="B1:D1"/>
    <mergeCell ref="F1:G1"/>
    <mergeCell ref="B2:D2"/>
    <mergeCell ref="F2:G2"/>
    <mergeCell ref="B3:D3"/>
  </mergeCells>
  <phoneticPr fontId="15"/>
  <pageMargins left="0.69861111111111107" right="0.69861111111111107" top="0.75" bottom="0.75" header="0.3" footer="0.3"/>
  <pageSetup paperSize="9" firstPageNumber="4294963191" orientation="portrait" horizontalDpi="1200" verticalDpi="120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P62"/>
  <sheetViews>
    <sheetView tabSelected="1" zoomScaleSheetLayoutView="100" workbookViewId="0">
      <pane activePane="bottomRight" state="frozen"/>
      <selection activeCell="K17" sqref="K17"/>
    </sheetView>
  </sheetViews>
  <sheetFormatPr defaultColWidth="10" defaultRowHeight="13.5" customHeight="1"/>
  <cols>
    <col min="1" max="1" width="7.75" customWidth="1"/>
    <col min="2" max="2" width="4.75" customWidth="1"/>
    <col min="3" max="3" width="4.875" customWidth="1"/>
    <col min="4" max="4" width="6.75" customWidth="1"/>
    <col min="5" max="5" width="6.875" customWidth="1"/>
    <col min="6" max="6" width="12.125" customWidth="1"/>
    <col min="7" max="7" width="11.875" customWidth="1"/>
    <col min="8" max="8" width="10" customWidth="1"/>
    <col min="9" max="9" width="9.875" customWidth="1"/>
    <col min="10" max="10" width="7.875" customWidth="1"/>
    <col min="11" max="11" width="18.375" customWidth="1"/>
    <col min="12" max="12" width="4.375" customWidth="1"/>
    <col min="13" max="13" width="7.375" customWidth="1"/>
    <col min="14" max="14" width="7.125" customWidth="1"/>
    <col min="15" max="15" width="9.625" customWidth="1"/>
    <col min="16" max="17" width="20" customWidth="1"/>
  </cols>
  <sheetData>
    <row r="1" spans="1:16">
      <c r="A1" s="39" t="s">
        <v>22</v>
      </c>
      <c r="B1" s="40" t="s">
        <v>23</v>
      </c>
      <c r="C1" s="40" t="s">
        <v>24</v>
      </c>
      <c r="D1" s="139" t="s">
        <v>79</v>
      </c>
      <c r="E1" s="40" t="s">
        <v>25</v>
      </c>
      <c r="F1" s="40" t="s">
        <v>26</v>
      </c>
      <c r="G1" s="40" t="s">
        <v>27</v>
      </c>
      <c r="H1" s="40" t="s">
        <v>28</v>
      </c>
      <c r="I1" s="40" t="s">
        <v>29</v>
      </c>
      <c r="J1" s="40" t="s">
        <v>30</v>
      </c>
      <c r="K1" s="40" t="s">
        <v>31</v>
      </c>
      <c r="L1" s="40" t="s">
        <v>32</v>
      </c>
      <c r="M1" s="40" t="s">
        <v>33</v>
      </c>
      <c r="N1" s="126" t="s">
        <v>34</v>
      </c>
      <c r="O1" s="41" t="s">
        <v>35</v>
      </c>
      <c r="P1" s="137" t="s">
        <v>65</v>
      </c>
    </row>
    <row r="2" spans="1:16" ht="13.5" customHeight="1">
      <c r="A2" t="s">
        <v>54</v>
      </c>
      <c r="B2" t="s">
        <v>36</v>
      </c>
      <c r="C2">
        <v>0.45</v>
      </c>
      <c r="D2" t="s">
        <v>37</v>
      </c>
      <c r="E2" s="136" t="s">
        <v>63</v>
      </c>
      <c r="F2" s="136" t="s">
        <v>64</v>
      </c>
      <c r="G2">
        <v>0.72928000000000004</v>
      </c>
      <c r="H2" s="136" t="s">
        <v>63</v>
      </c>
      <c r="I2" t="s">
        <v>55</v>
      </c>
      <c r="J2">
        <v>0.72726999999999997</v>
      </c>
      <c r="K2" t="s">
        <v>56</v>
      </c>
      <c r="L2" t="s">
        <v>57</v>
      </c>
      <c r="N2" s="133">
        <v>-13.1</v>
      </c>
      <c r="O2" s="133">
        <v>-7279</v>
      </c>
      <c r="P2" s="136" t="s">
        <v>66</v>
      </c>
    </row>
    <row r="3" spans="1:16">
      <c r="A3" s="136" t="s">
        <v>58</v>
      </c>
      <c r="B3" s="136" t="s">
        <v>59</v>
      </c>
      <c r="C3">
        <v>0.12</v>
      </c>
      <c r="E3" s="136" t="s">
        <v>60</v>
      </c>
      <c r="F3" s="136" t="s">
        <v>61</v>
      </c>
      <c r="G3">
        <v>192.893</v>
      </c>
      <c r="H3" t="s">
        <v>73</v>
      </c>
      <c r="I3" t="s">
        <v>68</v>
      </c>
      <c r="J3">
        <v>192.45699999999999</v>
      </c>
      <c r="K3" t="s">
        <v>80</v>
      </c>
      <c r="L3" t="s">
        <v>74</v>
      </c>
      <c r="M3" s="10">
        <v>43.6</v>
      </c>
      <c r="N3" s="134"/>
      <c r="O3" s="133">
        <v>5232</v>
      </c>
    </row>
    <row r="4" spans="1:16">
      <c r="A4" s="138" t="s">
        <v>54</v>
      </c>
      <c r="B4" s="138" t="s">
        <v>67</v>
      </c>
      <c r="C4">
        <v>0.25</v>
      </c>
      <c r="E4" s="138" t="s">
        <v>63</v>
      </c>
      <c r="F4" s="138" t="s">
        <v>68</v>
      </c>
      <c r="G4">
        <v>0.73121000000000003</v>
      </c>
      <c r="H4" t="s">
        <v>76</v>
      </c>
      <c r="I4" t="s">
        <v>77</v>
      </c>
      <c r="J4">
        <v>0.73202</v>
      </c>
      <c r="K4" t="s">
        <v>80</v>
      </c>
      <c r="L4" t="s">
        <v>78</v>
      </c>
      <c r="M4" s="10">
        <v>8.1</v>
      </c>
      <c r="N4" s="134"/>
      <c r="O4" s="133">
        <v>2501</v>
      </c>
    </row>
    <row r="5" spans="1:16">
      <c r="A5" s="138" t="s">
        <v>62</v>
      </c>
      <c r="B5" s="138" t="s">
        <v>69</v>
      </c>
      <c r="C5">
        <v>0.4</v>
      </c>
      <c r="E5" s="138" t="s">
        <v>63</v>
      </c>
      <c r="F5" s="138" t="s">
        <v>68</v>
      </c>
      <c r="G5">
        <v>136.47999999999999</v>
      </c>
      <c r="H5" t="s">
        <v>63</v>
      </c>
      <c r="I5" t="s">
        <v>70</v>
      </c>
      <c r="J5">
        <v>136.655</v>
      </c>
      <c r="K5" t="s">
        <v>71</v>
      </c>
      <c r="L5" t="s">
        <v>72</v>
      </c>
      <c r="N5" s="134">
        <v>-17.5</v>
      </c>
      <c r="O5" s="133">
        <v>-7100</v>
      </c>
      <c r="P5" t="s">
        <v>75</v>
      </c>
    </row>
    <row r="6" spans="1:16">
      <c r="A6" s="138" t="s">
        <v>54</v>
      </c>
      <c r="B6" s="138" t="s">
        <v>81</v>
      </c>
      <c r="C6">
        <v>0.14000000000000001</v>
      </c>
      <c r="E6" s="138" t="s">
        <v>60</v>
      </c>
      <c r="F6" s="138" t="s">
        <v>82</v>
      </c>
      <c r="G6">
        <v>0.73272000000000004</v>
      </c>
      <c r="H6" t="s">
        <v>60</v>
      </c>
      <c r="I6" t="s">
        <v>82</v>
      </c>
      <c r="J6">
        <v>0.72965000000000002</v>
      </c>
      <c r="K6" t="s">
        <v>83</v>
      </c>
      <c r="L6" t="s">
        <v>84</v>
      </c>
      <c r="N6" s="134">
        <v>-30.7</v>
      </c>
      <c r="O6" s="133">
        <v>-5253</v>
      </c>
    </row>
    <row r="7" spans="1:16">
      <c r="A7" s="138" t="s">
        <v>85</v>
      </c>
      <c r="B7" s="138" t="s">
        <v>86</v>
      </c>
      <c r="C7">
        <v>0.3</v>
      </c>
      <c r="E7" s="138" t="s">
        <v>87</v>
      </c>
      <c r="F7" s="138" t="s">
        <v>88</v>
      </c>
      <c r="G7">
        <v>0.66734000000000004</v>
      </c>
      <c r="H7" t="s">
        <v>87</v>
      </c>
      <c r="I7" t="s">
        <v>88</v>
      </c>
      <c r="J7">
        <v>0.66903999999999997</v>
      </c>
      <c r="K7" t="s">
        <v>89</v>
      </c>
      <c r="L7" t="s">
        <v>90</v>
      </c>
      <c r="M7" s="10"/>
      <c r="N7" s="134">
        <v>-17</v>
      </c>
      <c r="O7" s="133">
        <v>-6227</v>
      </c>
    </row>
    <row r="8" spans="1:16">
      <c r="A8" s="138" t="s">
        <v>54</v>
      </c>
      <c r="B8" s="138" t="s">
        <v>91</v>
      </c>
      <c r="C8">
        <v>0.38</v>
      </c>
      <c r="E8" s="138" t="s">
        <v>60</v>
      </c>
      <c r="F8" s="138" t="s">
        <v>92</v>
      </c>
      <c r="G8">
        <v>0.73157000000000005</v>
      </c>
      <c r="H8" t="s">
        <v>60</v>
      </c>
      <c r="I8" t="s">
        <v>92</v>
      </c>
      <c r="J8">
        <v>0.72989000000000004</v>
      </c>
      <c r="K8" t="s">
        <v>93</v>
      </c>
      <c r="L8" t="s">
        <v>94</v>
      </c>
      <c r="M8" s="10"/>
      <c r="N8" s="134">
        <v>-16.8</v>
      </c>
      <c r="O8" s="133">
        <v>-7928</v>
      </c>
      <c r="P8" t="s">
        <v>95</v>
      </c>
    </row>
    <row r="9" spans="1:16">
      <c r="M9" s="10"/>
      <c r="N9" s="134"/>
      <c r="O9" s="133"/>
    </row>
    <row r="10" spans="1:16">
      <c r="L10" s="44" t="s">
        <v>38</v>
      </c>
      <c r="M10" s="10">
        <f>SUM(M3:M9)</f>
        <v>51.7</v>
      </c>
      <c r="N10" s="134">
        <f>SUM(N2:N8)</f>
        <v>-95.1</v>
      </c>
      <c r="O10" s="133">
        <f>SUM(O2:O9)</f>
        <v>-26054</v>
      </c>
    </row>
    <row r="11" spans="1:16">
      <c r="M11" s="10"/>
      <c r="N11" s="134"/>
      <c r="O11" s="133"/>
    </row>
    <row r="12" spans="1:16">
      <c r="F12" s="140" t="s">
        <v>39</v>
      </c>
      <c r="G12" s="142"/>
      <c r="M12" s="10"/>
      <c r="N12" s="134"/>
      <c r="O12" s="133"/>
    </row>
    <row r="13" spans="1:16">
      <c r="F13" s="141" t="s">
        <v>40</v>
      </c>
      <c r="M13" s="10"/>
      <c r="N13" s="134"/>
      <c r="O13" s="133"/>
    </row>
    <row r="14" spans="1:16">
      <c r="F14" s="141" t="s">
        <v>41</v>
      </c>
      <c r="G14">
        <v>4</v>
      </c>
      <c r="M14" s="10"/>
      <c r="N14" s="134"/>
      <c r="O14" s="133"/>
    </row>
    <row r="15" spans="1:16">
      <c r="F15" s="141" t="s">
        <v>42</v>
      </c>
      <c r="G15">
        <v>3</v>
      </c>
      <c r="K15" t="s">
        <v>102</v>
      </c>
      <c r="M15" s="10"/>
      <c r="N15" s="134"/>
      <c r="O15" s="133"/>
    </row>
    <row r="16" spans="1:16">
      <c r="F16" s="141" t="s">
        <v>43</v>
      </c>
      <c r="G16">
        <v>7</v>
      </c>
      <c r="K16" t="s">
        <v>103</v>
      </c>
      <c r="M16" s="10"/>
      <c r="N16" s="134"/>
      <c r="O16" s="133"/>
    </row>
    <row r="17" spans="1:15">
      <c r="F17" s="141" t="s">
        <v>44</v>
      </c>
      <c r="G17">
        <v>2</v>
      </c>
      <c r="M17" s="10"/>
      <c r="N17" s="134"/>
      <c r="O17" s="133"/>
    </row>
    <row r="18" spans="1:15">
      <c r="F18" s="141" t="s">
        <v>45</v>
      </c>
      <c r="G18">
        <v>5</v>
      </c>
      <c r="M18" s="10"/>
      <c r="N18" s="134"/>
      <c r="O18" s="133"/>
    </row>
    <row r="19" spans="1:15">
      <c r="F19" s="141" t="s">
        <v>46</v>
      </c>
      <c r="G19">
        <v>0</v>
      </c>
      <c r="M19" s="10"/>
      <c r="N19" s="134"/>
      <c r="O19" s="133"/>
    </row>
    <row r="20" spans="1:15">
      <c r="F20" s="141" t="s">
        <v>47</v>
      </c>
      <c r="M20" s="10"/>
      <c r="N20" s="134"/>
      <c r="O20" s="133"/>
    </row>
    <row r="21" spans="1:15">
      <c r="F21" s="141" t="s">
        <v>48</v>
      </c>
      <c r="G21" s="133">
        <f>SUM(O3:O4)</f>
        <v>7733</v>
      </c>
      <c r="M21" s="10"/>
      <c r="N21" s="134"/>
      <c r="O21" s="133"/>
    </row>
    <row r="22" spans="1:15">
      <c r="F22" s="141" t="s">
        <v>49</v>
      </c>
      <c r="G22" s="133">
        <f>SUM(O2,O5,O6,O7,O8)</f>
        <v>-33787</v>
      </c>
      <c r="M22" s="10"/>
      <c r="N22" s="134"/>
      <c r="O22" s="133"/>
    </row>
    <row r="23" spans="1:15">
      <c r="F23" s="141" t="s">
        <v>50</v>
      </c>
      <c r="G23" s="144">
        <v>-26054</v>
      </c>
      <c r="M23" s="10"/>
      <c r="N23" s="134"/>
      <c r="O23" s="133"/>
    </row>
    <row r="24" spans="1:15">
      <c r="F24" s="141" t="s">
        <v>15</v>
      </c>
      <c r="G24">
        <v>3866.5</v>
      </c>
      <c r="M24" s="10"/>
      <c r="N24" s="134"/>
      <c r="O24" s="133"/>
    </row>
    <row r="25" spans="1:15">
      <c r="A25" s="42"/>
      <c r="B25" s="42"/>
      <c r="C25" s="42"/>
      <c r="D25" s="42"/>
      <c r="E25" s="42"/>
      <c r="F25" s="141" t="s">
        <v>16</v>
      </c>
      <c r="G25" s="145">
        <v>-6757.4</v>
      </c>
      <c r="H25" s="42"/>
      <c r="I25" s="42"/>
      <c r="J25" s="42"/>
      <c r="K25" s="42"/>
      <c r="L25" s="42"/>
      <c r="M25" s="43"/>
      <c r="N25" s="135"/>
      <c r="O25" s="135"/>
    </row>
    <row r="26" spans="1:15">
      <c r="F26" s="141" t="s">
        <v>51</v>
      </c>
      <c r="G26" s="143">
        <v>2</v>
      </c>
      <c r="L26" s="44"/>
      <c r="M26" s="10"/>
      <c r="N26" s="134"/>
      <c r="O26" s="133"/>
    </row>
    <row r="27" spans="1:15">
      <c r="F27" s="141" t="s">
        <v>52</v>
      </c>
      <c r="G27" s="146">
        <v>4</v>
      </c>
      <c r="M27" s="10"/>
      <c r="N27" s="10"/>
    </row>
    <row r="28" spans="1:15">
      <c r="F28" s="141" t="s">
        <v>53</v>
      </c>
      <c r="G28" s="146">
        <v>-31</v>
      </c>
      <c r="M28" s="10"/>
      <c r="N28" s="10"/>
    </row>
    <row r="29" spans="1:15" ht="13.5" customHeight="1">
      <c r="F29" s="141" t="s">
        <v>14</v>
      </c>
      <c r="G29" s="143">
        <v>0.28999999999999998</v>
      </c>
    </row>
    <row r="30" spans="1:15">
      <c r="L30" s="11"/>
      <c r="M30" s="12"/>
      <c r="N30" s="12"/>
    </row>
    <row r="33" spans="3:9">
      <c r="C33" s="158"/>
      <c r="D33" s="159"/>
      <c r="F33" s="160"/>
      <c r="G33" s="161"/>
      <c r="H33" s="28"/>
      <c r="I33" s="31"/>
    </row>
    <row r="34" spans="3:9">
      <c r="C34" s="5"/>
      <c r="D34" s="6"/>
      <c r="F34" s="5"/>
      <c r="G34" s="15"/>
      <c r="H34" s="21"/>
      <c r="I34" s="24"/>
    </row>
    <row r="35" spans="3:9">
      <c r="C35" s="2"/>
      <c r="D35" s="1"/>
      <c r="F35" s="2"/>
      <c r="G35" s="17"/>
      <c r="H35" s="22"/>
      <c r="I35" s="18"/>
    </row>
    <row r="36" spans="3:9">
      <c r="C36" s="2"/>
      <c r="D36" s="1"/>
      <c r="F36" s="2"/>
      <c r="G36" s="17"/>
      <c r="H36" s="22"/>
      <c r="I36" s="18"/>
    </row>
    <row r="37" spans="3:9">
      <c r="C37" s="2"/>
      <c r="D37" s="1"/>
      <c r="F37" s="2"/>
      <c r="G37" s="17"/>
      <c r="H37" s="22"/>
      <c r="I37" s="18"/>
    </row>
    <row r="38" spans="3:9">
      <c r="C38" s="2"/>
      <c r="D38" s="1"/>
      <c r="F38" s="2"/>
      <c r="G38" s="17"/>
      <c r="H38" s="22"/>
      <c r="I38" s="18"/>
    </row>
    <row r="39" spans="3:9">
      <c r="C39" s="2"/>
      <c r="D39" s="4"/>
      <c r="F39" s="2"/>
      <c r="G39" s="17"/>
      <c r="H39" s="22"/>
      <c r="I39" s="18"/>
    </row>
    <row r="40" spans="3:9">
      <c r="C40" s="2"/>
      <c r="D40" s="1"/>
      <c r="F40" s="2"/>
      <c r="G40" s="17"/>
      <c r="H40" s="22"/>
      <c r="I40" s="18"/>
    </row>
    <row r="41" spans="3:9">
      <c r="C41" s="8"/>
      <c r="D41" s="9"/>
      <c r="F41" s="2"/>
      <c r="G41" s="17"/>
      <c r="H41" s="22"/>
      <c r="I41" s="18"/>
    </row>
    <row r="42" spans="3:9">
      <c r="C42" s="2"/>
      <c r="D42" s="1"/>
      <c r="F42" s="2"/>
      <c r="G42" s="17"/>
      <c r="H42" s="22"/>
      <c r="I42" s="18"/>
    </row>
    <row r="43" spans="3:9">
      <c r="C43" s="2"/>
      <c r="D43" s="4"/>
      <c r="F43" s="2"/>
      <c r="G43" s="17"/>
      <c r="H43" s="22"/>
      <c r="I43" s="18"/>
    </row>
    <row r="44" spans="3:9">
      <c r="C44" s="2"/>
      <c r="D44" s="1"/>
      <c r="F44" s="5"/>
      <c r="G44" s="15"/>
      <c r="H44" s="21"/>
      <c r="I44" s="16"/>
    </row>
    <row r="45" spans="3:9">
      <c r="C45" s="2"/>
      <c r="D45" s="13"/>
      <c r="F45" s="2"/>
      <c r="G45" s="17"/>
      <c r="H45" s="22"/>
      <c r="I45" s="18"/>
    </row>
    <row r="46" spans="3:9">
      <c r="C46" s="2"/>
      <c r="D46" s="13"/>
      <c r="F46" s="2"/>
      <c r="G46" s="17"/>
      <c r="H46" s="22"/>
      <c r="I46" s="18"/>
    </row>
    <row r="47" spans="3:9">
      <c r="C47" s="2"/>
      <c r="D47" s="1"/>
      <c r="F47" s="2"/>
      <c r="G47" s="17"/>
      <c r="H47" s="22"/>
      <c r="I47" s="18"/>
    </row>
    <row r="48" spans="3:9">
      <c r="C48" s="2"/>
      <c r="D48" s="1"/>
      <c r="F48" s="2"/>
      <c r="G48" s="17"/>
      <c r="H48" s="22"/>
      <c r="I48" s="18"/>
    </row>
    <row r="49" spans="3:10">
      <c r="C49" s="2"/>
      <c r="D49" s="14"/>
      <c r="F49" s="2"/>
      <c r="G49" s="17"/>
      <c r="H49" s="22"/>
      <c r="I49" s="18"/>
    </row>
    <row r="50" spans="3:10">
      <c r="C50" s="3"/>
      <c r="D50" s="7"/>
      <c r="F50" s="2"/>
      <c r="G50" s="17"/>
      <c r="H50" s="22"/>
      <c r="I50" s="18"/>
    </row>
    <row r="51" spans="3:10">
      <c r="F51" s="2"/>
      <c r="G51" s="17"/>
      <c r="H51" s="22"/>
      <c r="I51" s="18"/>
    </row>
    <row r="52" spans="3:10">
      <c r="F52" s="3"/>
      <c r="G52" s="19"/>
      <c r="H52" s="23"/>
      <c r="I52" s="20"/>
    </row>
    <row r="53" spans="3:10">
      <c r="F53" s="38"/>
      <c r="G53" s="45"/>
      <c r="H53" s="45"/>
      <c r="I53" s="45"/>
    </row>
    <row r="56" spans="3:10">
      <c r="F56" s="160"/>
      <c r="G56" s="161"/>
      <c r="H56" s="28"/>
      <c r="I56" s="29"/>
      <c r="J56" s="30"/>
    </row>
    <row r="57" spans="3:10">
      <c r="F57" s="5"/>
      <c r="G57" s="15"/>
      <c r="H57" s="21"/>
      <c r="I57" s="25"/>
      <c r="J57" s="26"/>
    </row>
    <row r="58" spans="3:10">
      <c r="F58" s="2"/>
      <c r="G58" s="17"/>
      <c r="H58" s="17"/>
      <c r="I58" s="22"/>
      <c r="J58" s="27"/>
    </row>
    <row r="59" spans="3:10">
      <c r="F59" s="2"/>
      <c r="G59" s="17"/>
      <c r="H59" s="17"/>
      <c r="I59" s="22"/>
      <c r="J59" s="27"/>
    </row>
    <row r="60" spans="3:10">
      <c r="F60" s="2"/>
      <c r="G60" s="17"/>
      <c r="H60" s="17"/>
      <c r="I60" s="22"/>
      <c r="J60" s="27"/>
    </row>
    <row r="61" spans="3:10">
      <c r="F61" s="33"/>
      <c r="G61" s="34"/>
      <c r="H61" s="34"/>
      <c r="I61" s="35"/>
      <c r="J61" s="36"/>
    </row>
    <row r="62" spans="3:10">
      <c r="F62" s="32"/>
      <c r="G62" s="32"/>
      <c r="H62" s="32"/>
      <c r="I62" s="37"/>
      <c r="J62" s="125"/>
    </row>
  </sheetData>
  <mergeCells count="3">
    <mergeCell ref="C33:D33"/>
    <mergeCell ref="F33:G33"/>
    <mergeCell ref="F56:G56"/>
  </mergeCells>
  <phoneticPr fontId="13"/>
  <pageMargins left="0.69861111111111107" right="0.69861111111111107" top="0.75" bottom="0.75" header="0.3" footer="0.3"/>
  <pageSetup paperSize="9" firstPageNumber="4294963191" orientation="portrait" horizontalDpi="120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SheetLayoutView="100" workbookViewId="0">
      <selection activeCell="A186" sqref="A186"/>
    </sheetView>
  </sheetViews>
  <sheetFormatPr defaultColWidth="8.875" defaultRowHeight="13.5"/>
  <sheetData/>
  <phoneticPr fontId="15"/>
  <pageMargins left="0.75" right="0.75" top="1" bottom="1" header="0.51111111111111107" footer="0.51111111111111107"/>
  <pageSetup paperSize="9" firstPageNumber="4294963191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9"/>
  <sheetViews>
    <sheetView zoomScaleSheetLayoutView="100" workbookViewId="0">
      <selection activeCell="A9" sqref="A9"/>
    </sheetView>
  </sheetViews>
  <sheetFormatPr defaultColWidth="8.875" defaultRowHeight="13.5"/>
  <sheetData>
    <row r="1" spans="1:9">
      <c r="A1" s="128"/>
      <c r="B1" s="129"/>
      <c r="C1" s="129"/>
      <c r="D1" s="129"/>
      <c r="E1" s="129"/>
      <c r="F1" s="129"/>
      <c r="G1" s="129"/>
      <c r="H1" s="129"/>
      <c r="I1" s="132"/>
    </row>
    <row r="2" spans="1:9">
      <c r="A2" s="130"/>
      <c r="B2" s="131"/>
      <c r="C2" s="131"/>
      <c r="D2" s="131"/>
      <c r="E2" s="131"/>
      <c r="F2" s="131"/>
      <c r="G2" s="131"/>
      <c r="H2" s="131"/>
      <c r="I2" s="132"/>
    </row>
    <row r="3" spans="1:9">
      <c r="A3" s="147" t="s">
        <v>96</v>
      </c>
      <c r="D3" s="127"/>
    </row>
    <row r="4" spans="1:9">
      <c r="A4" s="136" t="s">
        <v>97</v>
      </c>
    </row>
    <row r="5" spans="1:9">
      <c r="A5" s="136" t="s">
        <v>98</v>
      </c>
    </row>
    <row r="7" spans="1:9">
      <c r="A7" s="136" t="s">
        <v>99</v>
      </c>
    </row>
    <row r="8" spans="1:9">
      <c r="A8" s="136" t="s">
        <v>100</v>
      </c>
    </row>
    <row r="9" spans="1:9">
      <c r="A9" s="136" t="s">
        <v>101</v>
      </c>
    </row>
  </sheetData>
  <phoneticPr fontId="15"/>
  <pageMargins left="0.75" right="0.75" top="1" bottom="1" header="0.51111111111111107" footer="0.51111111111111107"/>
  <pageSetup paperSize="9" firstPageNumber="4294963191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ルール＆合計</vt:lpstr>
      <vt:lpstr>2015年7月</vt:lpstr>
      <vt:lpstr>画像</vt:lpstr>
      <vt:lpstr>気づき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YUUYA YAMAMURA</dc:creator>
  <cp:lastModifiedBy>gullit0607@gmail.com</cp:lastModifiedBy>
  <cp:revision/>
  <cp:lastPrinted>1899-12-30T00:00:00Z</cp:lastPrinted>
  <dcterms:created xsi:type="dcterms:W3CDTF">2013-10-09T23:04:08Z</dcterms:created>
  <dcterms:modified xsi:type="dcterms:W3CDTF">2015-08-01T04:57:00Z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1041-6.6.0.2724</vt:lpwstr>
  </property>
</Properties>
</file>