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EB画像-1D" sheetId="1" r:id="rId1"/>
    <sheet name="EURUD-1D" sheetId="2" r:id="rId2"/>
  </sheets>
  <definedNames/>
  <calcPr fullCalcOnLoad="1"/>
</workbook>
</file>

<file path=xl/sharedStrings.xml><?xml version="1.0" encoding="utf-8"?>
<sst xmlns="http://schemas.openxmlformats.org/spreadsheetml/2006/main" count="104" uniqueCount="41">
  <si>
    <t>EURUSD</t>
  </si>
  <si>
    <t>日足</t>
  </si>
  <si>
    <t>時間足</t>
  </si>
  <si>
    <t>エントリー</t>
  </si>
  <si>
    <t>２％</t>
  </si>
  <si>
    <t>決済</t>
  </si>
  <si>
    <t>結果</t>
  </si>
  <si>
    <t>PIPS</t>
  </si>
  <si>
    <t>金額</t>
  </si>
  <si>
    <t>累積額</t>
  </si>
  <si>
    <t>月利</t>
  </si>
  <si>
    <t>%</t>
  </si>
  <si>
    <t>NO</t>
  </si>
  <si>
    <t>日時</t>
  </si>
  <si>
    <t>価格</t>
  </si>
  <si>
    <t>LC</t>
  </si>
  <si>
    <t>ロット</t>
  </si>
  <si>
    <t>手法</t>
  </si>
  <si>
    <t>利益</t>
  </si>
  <si>
    <t>RR</t>
  </si>
  <si>
    <t>損失</t>
  </si>
  <si>
    <t>TR</t>
  </si>
  <si>
    <t xml:space="preserve"> </t>
  </si>
  <si>
    <t>見送り</t>
  </si>
  <si>
    <t>建値</t>
  </si>
  <si>
    <t>回数</t>
  </si>
  <si>
    <t>43</t>
  </si>
  <si>
    <t>164%</t>
  </si>
  <si>
    <t>勝ち</t>
  </si>
  <si>
    <t>17</t>
  </si>
  <si>
    <t>9</t>
  </si>
  <si>
    <t>負け</t>
  </si>
  <si>
    <t>21</t>
  </si>
  <si>
    <t>3</t>
  </si>
  <si>
    <t>1</t>
  </si>
  <si>
    <t>連続負け</t>
  </si>
  <si>
    <r>
      <t>6</t>
    </r>
    <r>
      <rPr>
        <sz val="10"/>
        <rFont val="ＭＳ Ｐゴシック"/>
        <family val="2"/>
      </rPr>
      <t>回</t>
    </r>
  </si>
  <si>
    <t>　</t>
  </si>
  <si>
    <t>1.3</t>
  </si>
  <si>
    <t>RR&gt;10</t>
  </si>
  <si>
    <r>
      <t>2</t>
    </r>
    <r>
      <rPr>
        <sz val="10"/>
        <rFont val="ＭＳ Ｐゴシック"/>
        <family val="2"/>
      </rPr>
      <t>回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</si>
</sst>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0.0000"/>
    <numFmt numFmtId="167" formatCode="0.00"/>
    <numFmt numFmtId="168" formatCode="YY/MM/DD\ HH:MM"/>
    <numFmt numFmtId="169" formatCode="#,##0"/>
    <numFmt numFmtId="170" formatCode="#,##0.0;[RED]\-#,##0.0"/>
    <numFmt numFmtId="171" formatCode="#,##0;[RED]\-#,##0"/>
    <numFmt numFmtId="172" formatCode="#,###;[RED]\-#,###"/>
    <numFmt numFmtId="173" formatCode="#,##0.0%;[RED]\-#,##0.0%"/>
    <numFmt numFmtId="174" formatCode="MM\.DD"/>
    <numFmt numFmtId="175" formatCode="#"/>
    <numFmt numFmtId="176" formatCode="#.0%"/>
  </numFmts>
  <fonts count="2">
    <font>
      <sz val="10"/>
      <name val="ＭＳ Ｐゴシック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2" fontId="0" fillId="0" borderId="2" xfId="0" applyNumberFormat="1" applyFont="1" applyBorder="1" applyAlignment="1">
      <alignment horizontal="left"/>
    </xf>
    <xf numFmtId="169" fontId="0" fillId="0" borderId="4" xfId="0" applyNumberFormat="1" applyFont="1" applyBorder="1" applyAlignment="1">
      <alignment horizontal="center"/>
    </xf>
    <xf numFmtId="171" fontId="0" fillId="0" borderId="5" xfId="0" applyNumberFormat="1" applyFont="1" applyFill="1" applyBorder="1" applyAlignment="1">
      <alignment horizontal="center"/>
    </xf>
    <xf numFmtId="173" fontId="1" fillId="0" borderId="6" xfId="0" applyNumberFormat="1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2" fontId="0" fillId="0" borderId="4" xfId="0" applyNumberFormat="1" applyBorder="1" applyAlignment="1">
      <alignment/>
    </xf>
    <xf numFmtId="169" fontId="1" fillId="0" borderId="4" xfId="0" applyNumberFormat="1" applyBorder="1" applyAlignment="1">
      <alignment/>
    </xf>
    <xf numFmtId="171" fontId="0" fillId="0" borderId="7" xfId="0" applyNumberFormat="1" applyFill="1" applyBorder="1" applyAlignment="1">
      <alignment horizontal="center"/>
    </xf>
    <xf numFmtId="173" fontId="0" fillId="0" borderId="8" xfId="0" applyNumberFormat="1" applyFill="1" applyBorder="1" applyAlignment="1">
      <alignment horizontal="center"/>
    </xf>
    <xf numFmtId="174" fontId="1" fillId="0" borderId="4" xfId="0" applyNumberFormat="1" applyBorder="1" applyAlignment="1">
      <alignment horizontal="center"/>
    </xf>
    <xf numFmtId="175" fontId="1" fillId="0" borderId="4" xfId="0" applyNumberFormat="1" applyBorder="1" applyAlignment="1">
      <alignment horizontal="center"/>
    </xf>
    <xf numFmtId="164" fontId="1" fillId="0" borderId="4" xfId="0" applyFont="1" applyBorder="1" applyAlignment="1">
      <alignment horizontal="center"/>
    </xf>
    <xf numFmtId="170" fontId="1" fillId="0" borderId="4" xfId="0" applyNumberFormat="1" applyFill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0" fontId="0" fillId="0" borderId="4" xfId="0" applyNumberFormat="1" applyFont="1" applyFill="1" applyBorder="1" applyAlignment="1">
      <alignment horizontal="center"/>
    </xf>
    <xf numFmtId="170" fontId="1" fillId="2" borderId="4" xfId="0" applyNumberForma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76" fontId="1" fillId="2" borderId="4" xfId="0" applyNumberForma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819150</xdr:colOff>
      <xdr:row>34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16</xdr:col>
      <xdr:colOff>819150</xdr:colOff>
      <xdr:row>69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343525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152400</xdr:rowOff>
    </xdr:from>
    <xdr:to>
      <xdr:col>16</xdr:col>
      <xdr:colOff>819150</xdr:colOff>
      <xdr:row>104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068705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16</xdr:col>
      <xdr:colOff>819150</xdr:colOff>
      <xdr:row>140</xdr:row>
      <xdr:rowOff>47625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6182975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141</xdr:row>
      <xdr:rowOff>152400</xdr:rowOff>
    </xdr:from>
    <xdr:to>
      <xdr:col>16</xdr:col>
      <xdr:colOff>819150</xdr:colOff>
      <xdr:row>176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2167890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177</xdr:row>
      <xdr:rowOff>9525</xdr:rowOff>
    </xdr:from>
    <xdr:to>
      <xdr:col>17</xdr:col>
      <xdr:colOff>495300</xdr:colOff>
      <xdr:row>211</xdr:row>
      <xdr:rowOff>57150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2703195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213</xdr:row>
      <xdr:rowOff>152400</xdr:rowOff>
    </xdr:from>
    <xdr:to>
      <xdr:col>16</xdr:col>
      <xdr:colOff>819150</xdr:colOff>
      <xdr:row>248</xdr:row>
      <xdr:rowOff>47625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3267075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250</xdr:row>
      <xdr:rowOff>0</xdr:rowOff>
    </xdr:from>
    <xdr:to>
      <xdr:col>16</xdr:col>
      <xdr:colOff>819150</xdr:colOff>
      <xdr:row>284</xdr:row>
      <xdr:rowOff>47625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8166675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286</xdr:row>
      <xdr:rowOff>0</xdr:rowOff>
    </xdr:from>
    <xdr:to>
      <xdr:col>16</xdr:col>
      <xdr:colOff>819150</xdr:colOff>
      <xdr:row>320</xdr:row>
      <xdr:rowOff>47625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43662600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322</xdr:row>
      <xdr:rowOff>0</xdr:rowOff>
    </xdr:from>
    <xdr:to>
      <xdr:col>16</xdr:col>
      <xdr:colOff>819150</xdr:colOff>
      <xdr:row>356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49158525"/>
          <a:ext cx="136779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3"/>
  <sheetViews>
    <sheetView zoomScale="105" zoomScaleNormal="105" workbookViewId="0" topLeftCell="A313">
      <selection activeCell="A2" sqref="A2"/>
    </sheetView>
  </sheetViews>
  <sheetFormatPr defaultColWidth="13.7109375" defaultRowHeight="12"/>
  <cols>
    <col min="1" max="1" width="12.8515625" style="1" customWidth="1"/>
    <col min="2" max="16384" width="12.8515625" style="0" customWidth="1"/>
  </cols>
  <sheetData>
    <row r="1" ht="12.75">
      <c r="A1" s="1">
        <v>1</v>
      </c>
    </row>
    <row r="36" ht="12.75">
      <c r="A36" s="1">
        <v>2</v>
      </c>
    </row>
    <row r="71" ht="12.75">
      <c r="A71" s="1">
        <v>3</v>
      </c>
    </row>
    <row r="107" ht="12.75">
      <c r="A107" s="1">
        <v>4</v>
      </c>
    </row>
    <row r="143" ht="12.75">
      <c r="A143" s="1">
        <v>5</v>
      </c>
    </row>
    <row r="179" ht="12.75">
      <c r="A179" s="1">
        <v>6</v>
      </c>
    </row>
    <row r="215" ht="12.75">
      <c r="A215" s="1">
        <v>7</v>
      </c>
    </row>
    <row r="251" ht="12.75">
      <c r="A251" s="1">
        <v>8</v>
      </c>
    </row>
    <row r="287" ht="12.75">
      <c r="A287" s="1">
        <v>9</v>
      </c>
    </row>
    <row r="323" ht="12.75">
      <c r="A323" s="1">
        <v>10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05" zoomScaleNormal="105" workbookViewId="0" topLeftCell="A31">
      <selection activeCell="C67" sqref="C67"/>
    </sheetView>
  </sheetViews>
  <sheetFormatPr defaultColWidth="13.7109375" defaultRowHeight="12.75" customHeight="1"/>
  <cols>
    <col min="1" max="1" width="7.7109375" style="1" customWidth="1"/>
    <col min="2" max="2" width="11.28125" style="1" customWidth="1"/>
    <col min="3" max="3" width="9.57421875" style="2" customWidth="1"/>
    <col min="4" max="4" width="9.8515625" style="3" customWidth="1"/>
    <col min="5" max="5" width="11.28125" style="3" customWidth="1"/>
    <col min="6" max="6" width="12.7109375" style="4" customWidth="1"/>
    <col min="7" max="7" width="10.140625" style="5" customWidth="1"/>
    <col min="8" max="8" width="10.57421875" style="1" customWidth="1"/>
    <col min="9" max="10" width="11.28125" style="1" customWidth="1"/>
    <col min="11" max="11" width="11.28125" style="6" customWidth="1"/>
    <col min="12" max="12" width="11.28125" style="7" customWidth="1"/>
    <col min="13" max="13" width="11.28125" style="8" customWidth="1"/>
    <col min="14" max="14" width="11.28125" style="9" customWidth="1"/>
    <col min="15" max="15" width="12.7109375" style="10" customWidth="1"/>
    <col min="16" max="16" width="12.8515625" style="11" customWidth="1"/>
    <col min="17" max="17" width="12.8515625" style="12" customWidth="1"/>
    <col min="18" max="16384" width="12.8515625" style="0" customWidth="1"/>
  </cols>
  <sheetData>
    <row r="1" spans="2:17" s="1" customFormat="1" ht="12.75" customHeight="1">
      <c r="B1" s="13" t="s">
        <v>0</v>
      </c>
      <c r="C1" s="14" t="s">
        <v>1</v>
      </c>
      <c r="D1" s="15"/>
      <c r="E1" s="3"/>
      <c r="F1" s="16"/>
      <c r="G1" s="5"/>
      <c r="H1" s="17"/>
      <c r="I1" s="17"/>
      <c r="J1" s="17"/>
      <c r="K1" s="18"/>
      <c r="L1" s="19"/>
      <c r="M1" s="20"/>
      <c r="N1" s="9"/>
      <c r="O1" s="10"/>
      <c r="P1" s="8"/>
      <c r="Q1" s="21"/>
    </row>
    <row r="2" spans="2:17" s="1" customFormat="1" ht="12.75" customHeight="1">
      <c r="B2" s="22" t="s">
        <v>2</v>
      </c>
      <c r="C2" s="23" t="s">
        <v>3</v>
      </c>
      <c r="D2" s="15"/>
      <c r="E2" s="3"/>
      <c r="F2" s="24" t="s">
        <v>4</v>
      </c>
      <c r="G2" s="25" t="s">
        <v>5</v>
      </c>
      <c r="H2" s="22"/>
      <c r="I2" s="22"/>
      <c r="J2" s="26" t="s">
        <v>6</v>
      </c>
      <c r="K2" s="27" t="s">
        <v>7</v>
      </c>
      <c r="L2" s="28"/>
      <c r="M2" s="29"/>
      <c r="N2" s="30" t="s">
        <v>8</v>
      </c>
      <c r="O2" s="31" t="s">
        <v>9</v>
      </c>
      <c r="P2" s="32" t="s">
        <v>10</v>
      </c>
      <c r="Q2" s="33" t="s">
        <v>11</v>
      </c>
    </row>
    <row r="3" spans="1:17" s="1" customFormat="1" ht="12.75" customHeight="1">
      <c r="A3" s="34" t="s">
        <v>12</v>
      </c>
      <c r="B3" s="22" t="s">
        <v>1</v>
      </c>
      <c r="C3" s="35" t="s">
        <v>13</v>
      </c>
      <c r="D3" s="36" t="s">
        <v>14</v>
      </c>
      <c r="E3" s="37" t="s">
        <v>15</v>
      </c>
      <c r="F3" s="24" t="s">
        <v>16</v>
      </c>
      <c r="G3" s="25" t="s">
        <v>13</v>
      </c>
      <c r="H3" s="22" t="s">
        <v>14</v>
      </c>
      <c r="I3" s="22" t="s">
        <v>17</v>
      </c>
      <c r="J3" s="22"/>
      <c r="K3" s="31" t="s">
        <v>18</v>
      </c>
      <c r="L3" s="38" t="s">
        <v>19</v>
      </c>
      <c r="M3" s="39" t="s">
        <v>20</v>
      </c>
      <c r="N3" s="40"/>
      <c r="O3" s="41">
        <v>1000000</v>
      </c>
      <c r="P3" s="42"/>
      <c r="Q3" s="43"/>
    </row>
    <row r="4" spans="1:17" s="1" customFormat="1" ht="12.75" customHeight="1">
      <c r="A4" s="1">
        <v>1</v>
      </c>
      <c r="B4" s="22">
        <v>2010</v>
      </c>
      <c r="C4" s="44">
        <v>42024</v>
      </c>
      <c r="D4" s="36"/>
      <c r="E4" s="45">
        <v>223</v>
      </c>
      <c r="F4" s="24">
        <f>20/E4</f>
        <v>0.08968609865470852</v>
      </c>
      <c r="G4" s="25"/>
      <c r="H4" s="22"/>
      <c r="I4" s="46" t="s">
        <v>21</v>
      </c>
      <c r="J4" s="22"/>
      <c r="K4" s="31">
        <v>493</v>
      </c>
      <c r="L4" s="47">
        <f>K4/E4</f>
        <v>2.210762331838565</v>
      </c>
      <c r="M4" s="39"/>
      <c r="N4" s="40">
        <f>F4*K4*1000</f>
        <v>44215.2466367713</v>
      </c>
      <c r="O4" s="41">
        <f>O3+N4</f>
        <v>1044215.2466367712</v>
      </c>
      <c r="P4" s="42"/>
      <c r="Q4" s="43"/>
    </row>
    <row r="5" spans="1:17" s="1" customFormat="1" ht="12.75" customHeight="1">
      <c r="A5" s="1">
        <f>A4+1</f>
        <v>2</v>
      </c>
      <c r="B5" s="22"/>
      <c r="C5" s="44">
        <v>42115</v>
      </c>
      <c r="D5" s="36"/>
      <c r="E5" s="45">
        <v>109</v>
      </c>
      <c r="F5" s="24">
        <f>20/E5</f>
        <v>0.1834862385321101</v>
      </c>
      <c r="G5" s="25"/>
      <c r="H5" s="22"/>
      <c r="I5" s="46" t="s">
        <v>21</v>
      </c>
      <c r="J5" s="22"/>
      <c r="K5" s="31">
        <v>1058</v>
      </c>
      <c r="L5" s="47">
        <f>K5/E5</f>
        <v>9.706422018348624</v>
      </c>
      <c r="M5" s="39"/>
      <c r="N5" s="40">
        <f>F5*K5*1000</f>
        <v>194128.44036697247</v>
      </c>
      <c r="O5" s="41">
        <f>O4+N5</f>
        <v>1238343.6870037438</v>
      </c>
      <c r="P5" s="42"/>
      <c r="Q5" s="43"/>
    </row>
    <row r="6" spans="1:17" s="1" customFormat="1" ht="12.75" customHeight="1">
      <c r="A6" s="1">
        <f>A5+1</f>
        <v>3</v>
      </c>
      <c r="B6" s="22"/>
      <c r="C6" s="44">
        <v>42199</v>
      </c>
      <c r="D6" s="36"/>
      <c r="E6" s="45">
        <v>216</v>
      </c>
      <c r="F6" s="24">
        <f>20/E6</f>
        <v>0.09259259259259259</v>
      </c>
      <c r="G6" s="25"/>
      <c r="H6" s="22"/>
      <c r="I6" s="46" t="s">
        <v>21</v>
      </c>
      <c r="J6" s="22"/>
      <c r="K6" s="31">
        <v>382</v>
      </c>
      <c r="L6" s="47">
        <f>K6/E6</f>
        <v>1.7685185185185186</v>
      </c>
      <c r="M6" s="39"/>
      <c r="N6" s="40">
        <f>F6*K6*1000</f>
        <v>35370.370370370365</v>
      </c>
      <c r="O6" s="41">
        <f>O5+N6</f>
        <v>1273714.0573741142</v>
      </c>
      <c r="P6" s="42"/>
      <c r="Q6" s="43"/>
    </row>
    <row r="7" spans="1:17" s="1" customFormat="1" ht="12.75" customHeight="1">
      <c r="A7" s="1">
        <f>A6+1</f>
        <v>4</v>
      </c>
      <c r="B7" s="22"/>
      <c r="C7" s="44">
        <v>42239</v>
      </c>
      <c r="D7" s="36"/>
      <c r="E7" s="45">
        <v>10</v>
      </c>
      <c r="F7" s="24">
        <f>20/E7</f>
        <v>2</v>
      </c>
      <c r="G7" s="25"/>
      <c r="H7" s="22"/>
      <c r="I7" s="22" t="s">
        <v>22</v>
      </c>
      <c r="J7" s="46" t="s">
        <v>15</v>
      </c>
      <c r="K7" s="31">
        <v>-10</v>
      </c>
      <c r="L7" s="47">
        <f>K7/E7</f>
        <v>-1</v>
      </c>
      <c r="M7" s="39"/>
      <c r="N7" s="40">
        <f>F7*K7*1000</f>
        <v>-20000</v>
      </c>
      <c r="O7" s="41">
        <f>O6+N7</f>
        <v>1253714.0573741142</v>
      </c>
      <c r="P7" s="42"/>
      <c r="Q7" s="43"/>
    </row>
    <row r="8" spans="1:17" s="1" customFormat="1" ht="12.75" customHeight="1">
      <c r="A8" s="1">
        <f>A7+1</f>
        <v>5</v>
      </c>
      <c r="B8" s="22"/>
      <c r="C8" s="44">
        <v>42317</v>
      </c>
      <c r="D8" s="36"/>
      <c r="E8" s="45">
        <v>226</v>
      </c>
      <c r="F8" s="24">
        <f>20/E8</f>
        <v>0.08849557522123894</v>
      </c>
      <c r="G8" s="25"/>
      <c r="H8" s="22"/>
      <c r="I8" s="46" t="s">
        <v>21</v>
      </c>
      <c r="J8" s="22"/>
      <c r="K8" s="31">
        <v>421</v>
      </c>
      <c r="L8" s="47">
        <f>K8/E8</f>
        <v>1.8628318584070795</v>
      </c>
      <c r="M8" s="39"/>
      <c r="N8" s="40">
        <f>F8*K8*1000</f>
        <v>37256.63716814159</v>
      </c>
      <c r="O8" s="41">
        <f>O7+N8</f>
        <v>1290970.6945422557</v>
      </c>
      <c r="P8" s="42"/>
      <c r="Q8" s="43"/>
    </row>
    <row r="9" spans="1:17" s="1" customFormat="1" ht="12.75" customHeight="1">
      <c r="A9" s="1">
        <f>A8+1</f>
        <v>6</v>
      </c>
      <c r="B9" s="22"/>
      <c r="C9" s="44">
        <v>42358</v>
      </c>
      <c r="D9" s="36"/>
      <c r="E9" s="45">
        <v>10</v>
      </c>
      <c r="F9" s="24">
        <f>20/E9</f>
        <v>2</v>
      </c>
      <c r="G9" s="25"/>
      <c r="H9" s="22"/>
      <c r="I9" s="22" t="s">
        <v>22</v>
      </c>
      <c r="J9" s="46" t="s">
        <v>15</v>
      </c>
      <c r="K9" s="31">
        <v>-10</v>
      </c>
      <c r="L9" s="47">
        <f>K9/E9</f>
        <v>-1</v>
      </c>
      <c r="M9" s="39"/>
      <c r="N9" s="40">
        <f>F9*K9*1000</f>
        <v>-20000</v>
      </c>
      <c r="O9" s="41">
        <f>O8+N9</f>
        <v>1270970.6945422557</v>
      </c>
      <c r="P9" s="42"/>
      <c r="Q9" s="43"/>
    </row>
    <row r="10" spans="1:17" s="1" customFormat="1" ht="12.75" customHeight="1">
      <c r="A10" s="1">
        <f>A9+1</f>
        <v>7</v>
      </c>
      <c r="B10" s="22">
        <v>2011</v>
      </c>
      <c r="C10" s="44">
        <v>42036</v>
      </c>
      <c r="D10" s="36"/>
      <c r="E10" s="45">
        <v>10</v>
      </c>
      <c r="F10" s="24">
        <f>20/E10</f>
        <v>2</v>
      </c>
      <c r="G10" s="25"/>
      <c r="H10" s="22"/>
      <c r="I10" s="22" t="s">
        <v>22</v>
      </c>
      <c r="J10" s="46" t="s">
        <v>15</v>
      </c>
      <c r="K10" s="31">
        <v>-10</v>
      </c>
      <c r="L10" s="47">
        <f>K10/E10</f>
        <v>-1</v>
      </c>
      <c r="M10" s="39"/>
      <c r="N10" s="40">
        <f>F10*K10*1000</f>
        <v>-20000</v>
      </c>
      <c r="O10" s="41">
        <f>O9+N10</f>
        <v>1250970.6945422557</v>
      </c>
      <c r="P10" s="42"/>
      <c r="Q10" s="43"/>
    </row>
    <row r="11" spans="1:17" s="1" customFormat="1" ht="12.75" customHeight="1">
      <c r="A11" s="1">
        <f>A10+1</f>
        <v>8</v>
      </c>
      <c r="B11" s="22"/>
      <c r="C11" s="44">
        <v>42059</v>
      </c>
      <c r="D11" s="36"/>
      <c r="E11" s="45">
        <v>116</v>
      </c>
      <c r="F11" s="24">
        <f>20/E11</f>
        <v>0.1724137931034483</v>
      </c>
      <c r="G11" s="25"/>
      <c r="H11" s="22"/>
      <c r="I11" s="46" t="s">
        <v>21</v>
      </c>
      <c r="J11" s="22"/>
      <c r="K11" s="31">
        <v>565</v>
      </c>
      <c r="L11" s="47">
        <f>K11/E11</f>
        <v>4.870689655172414</v>
      </c>
      <c r="M11" s="39"/>
      <c r="N11" s="40">
        <f>F11*K11*1000</f>
        <v>97413.79310344829</v>
      </c>
      <c r="O11" s="41">
        <f>O10+N11</f>
        <v>1348384.487645704</v>
      </c>
      <c r="P11" s="42"/>
      <c r="Q11" s="43"/>
    </row>
    <row r="12" spans="1:17" s="1" customFormat="1" ht="12.75" customHeight="1">
      <c r="A12" s="1">
        <f>A11+1</f>
        <v>9</v>
      </c>
      <c r="B12" s="22"/>
      <c r="C12" s="44">
        <v>42121</v>
      </c>
      <c r="D12" s="36"/>
      <c r="E12" s="45">
        <v>10</v>
      </c>
      <c r="F12" s="24">
        <f>20/E12</f>
        <v>2</v>
      </c>
      <c r="G12" s="25"/>
      <c r="H12" s="22"/>
      <c r="I12" s="22" t="s">
        <v>22</v>
      </c>
      <c r="J12" s="46" t="s">
        <v>15</v>
      </c>
      <c r="K12" s="31">
        <v>-10</v>
      </c>
      <c r="L12" s="47">
        <f>K12/E12</f>
        <v>-1</v>
      </c>
      <c r="M12" s="39"/>
      <c r="N12" s="40">
        <f>F12*K12*1000</f>
        <v>-20000</v>
      </c>
      <c r="O12" s="41">
        <f>O11+N12</f>
        <v>1328384.487645704</v>
      </c>
      <c r="P12" s="42"/>
      <c r="Q12" s="43"/>
    </row>
    <row r="13" spans="1:17" s="1" customFormat="1" ht="12.75" customHeight="1">
      <c r="A13" s="1">
        <f>A12+1</f>
        <v>10</v>
      </c>
      <c r="B13" s="22"/>
      <c r="C13" s="44">
        <v>42171</v>
      </c>
      <c r="D13" s="36"/>
      <c r="E13" s="45">
        <v>231</v>
      </c>
      <c r="F13" s="24">
        <f>20/E13</f>
        <v>0.08658008658008658</v>
      </c>
      <c r="G13" s="25"/>
      <c r="H13" s="22"/>
      <c r="I13" s="46" t="s">
        <v>21</v>
      </c>
      <c r="J13" s="22"/>
      <c r="K13" s="31">
        <v>-178</v>
      </c>
      <c r="L13" s="47">
        <f>K13/E13</f>
        <v>-0.7705627705627706</v>
      </c>
      <c r="M13" s="39"/>
      <c r="N13" s="40">
        <f>F13*K13*1000</f>
        <v>-15411.25541125541</v>
      </c>
      <c r="O13" s="41">
        <f>O12+N13</f>
        <v>1312973.2322344487</v>
      </c>
      <c r="P13" s="42"/>
      <c r="Q13" s="43"/>
    </row>
    <row r="14" spans="1:17" s="1" customFormat="1" ht="12.75" customHeight="1">
      <c r="A14" s="1">
        <f>A13+1</f>
        <v>11</v>
      </c>
      <c r="B14" s="22"/>
      <c r="C14" s="44">
        <v>42196</v>
      </c>
      <c r="D14" s="36"/>
      <c r="E14" s="45">
        <v>173</v>
      </c>
      <c r="F14" s="24">
        <f>20/E14</f>
        <v>0.11560693641618497</v>
      </c>
      <c r="G14" s="25"/>
      <c r="H14" s="22"/>
      <c r="I14" s="46" t="s">
        <v>21</v>
      </c>
      <c r="J14" s="22"/>
      <c r="K14" s="31">
        <v>-77</v>
      </c>
      <c r="L14" s="47">
        <f>K14/E14</f>
        <v>-0.44508670520231214</v>
      </c>
      <c r="M14" s="39"/>
      <c r="N14" s="40">
        <f>F14*K14*1000</f>
        <v>-8901.734104046243</v>
      </c>
      <c r="O14" s="41">
        <f>O13+N14</f>
        <v>1304071.4981304025</v>
      </c>
      <c r="P14" s="42"/>
      <c r="Q14" s="43"/>
    </row>
    <row r="15" spans="1:17" s="1" customFormat="1" ht="12.75" customHeight="1">
      <c r="A15" s="1">
        <f>A14+1</f>
        <v>12</v>
      </c>
      <c r="B15" s="22"/>
      <c r="C15" s="44">
        <v>42221</v>
      </c>
      <c r="D15" s="36"/>
      <c r="E15" s="45">
        <v>10</v>
      </c>
      <c r="F15" s="24">
        <f>20/E15</f>
        <v>2</v>
      </c>
      <c r="G15" s="25"/>
      <c r="H15" s="22"/>
      <c r="I15" s="22" t="s">
        <v>22</v>
      </c>
      <c r="J15" s="46" t="s">
        <v>15</v>
      </c>
      <c r="K15" s="31">
        <v>-10</v>
      </c>
      <c r="L15" s="47">
        <f>K15/E15</f>
        <v>-1</v>
      </c>
      <c r="M15" s="39"/>
      <c r="N15" s="40">
        <f>F15*K15*1000</f>
        <v>-20000</v>
      </c>
      <c r="O15" s="41">
        <f>O14+N15</f>
        <v>1284071.4981304025</v>
      </c>
      <c r="P15" s="42"/>
      <c r="Q15" s="43"/>
    </row>
    <row r="16" spans="1:17" s="1" customFormat="1" ht="12.75" customHeight="1">
      <c r="A16" s="1">
        <f>A15+1</f>
        <v>13</v>
      </c>
      <c r="B16" s="22"/>
      <c r="C16" s="44">
        <v>42278</v>
      </c>
      <c r="D16" s="36"/>
      <c r="E16" s="45">
        <v>10</v>
      </c>
      <c r="F16" s="24">
        <f>20/E16</f>
        <v>2</v>
      </c>
      <c r="G16" s="25"/>
      <c r="H16" s="22"/>
      <c r="I16" s="22" t="s">
        <v>22</v>
      </c>
      <c r="J16" s="46" t="s">
        <v>15</v>
      </c>
      <c r="K16" s="31">
        <v>-10</v>
      </c>
      <c r="L16" s="47">
        <f>K16/E16</f>
        <v>-1</v>
      </c>
      <c r="M16" s="39"/>
      <c r="N16" s="40">
        <f>F16*K16*1000</f>
        <v>-20000</v>
      </c>
      <c r="O16" s="41">
        <f>O15+N16</f>
        <v>1264071.4981304025</v>
      </c>
      <c r="P16" s="42"/>
      <c r="Q16" s="43"/>
    </row>
    <row r="17" spans="1:17" s="1" customFormat="1" ht="12.75" customHeight="1">
      <c r="A17" s="1">
        <f>A16+1</f>
        <v>14</v>
      </c>
      <c r="B17" s="22"/>
      <c r="C17" s="44">
        <v>42301</v>
      </c>
      <c r="D17" s="36"/>
      <c r="E17" s="45">
        <v>251</v>
      </c>
      <c r="F17" s="24">
        <f>20/E17</f>
        <v>0.0796812749003984</v>
      </c>
      <c r="G17" s="25"/>
      <c r="H17" s="22"/>
      <c r="I17" s="46" t="s">
        <v>21</v>
      </c>
      <c r="J17" s="22"/>
      <c r="K17" s="31">
        <v>-104</v>
      </c>
      <c r="L17" s="47">
        <f>K17/E17</f>
        <v>-0.41434262948207173</v>
      </c>
      <c r="M17" s="39"/>
      <c r="N17" s="40">
        <f>F17*K17*1000</f>
        <v>-8286.852589641434</v>
      </c>
      <c r="O17" s="41">
        <f>O16+N17</f>
        <v>1255784.645540761</v>
      </c>
      <c r="P17" s="42"/>
      <c r="Q17" s="43"/>
    </row>
    <row r="18" spans="1:17" s="1" customFormat="1" ht="12.75" customHeight="1">
      <c r="A18" s="1">
        <f>A17+1</f>
        <v>15</v>
      </c>
      <c r="B18" s="22"/>
      <c r="C18" s="44">
        <v>42318</v>
      </c>
      <c r="D18" s="36"/>
      <c r="E18" s="45">
        <v>314</v>
      </c>
      <c r="F18" s="24">
        <f>20/E18</f>
        <v>0.06369426751592357</v>
      </c>
      <c r="G18" s="25"/>
      <c r="H18" s="22"/>
      <c r="I18" s="46" t="s">
        <v>21</v>
      </c>
      <c r="J18" s="22"/>
      <c r="K18" s="31">
        <v>666</v>
      </c>
      <c r="L18" s="47">
        <f>K18/E18</f>
        <v>2.121019108280255</v>
      </c>
      <c r="M18" s="39"/>
      <c r="N18" s="40">
        <f>F18*K18*1000</f>
        <v>42420.3821656051</v>
      </c>
      <c r="O18" s="41">
        <f>O17+N18</f>
        <v>1298205.0277063663</v>
      </c>
      <c r="P18" s="42"/>
      <c r="Q18" s="43"/>
    </row>
    <row r="19" spans="1:17" s="1" customFormat="1" ht="12.75" customHeight="1">
      <c r="A19" s="1">
        <f>A18+1</f>
        <v>16</v>
      </c>
      <c r="B19" s="22">
        <v>2012</v>
      </c>
      <c r="C19" s="44">
        <v>42043</v>
      </c>
      <c r="D19" s="36"/>
      <c r="E19" s="45">
        <v>164</v>
      </c>
      <c r="F19" s="24">
        <f>20/E19</f>
        <v>0.12195121951219512</v>
      </c>
      <c r="G19" s="25"/>
      <c r="H19" s="22"/>
      <c r="I19" s="46" t="s">
        <v>21</v>
      </c>
      <c r="J19" s="22"/>
      <c r="K19" s="31">
        <v>-40</v>
      </c>
      <c r="L19" s="47">
        <f>K19/E19</f>
        <v>-0.24390243902439024</v>
      </c>
      <c r="M19" s="39"/>
      <c r="N19" s="40">
        <f>F19*K19*1000</f>
        <v>-4878.048780487805</v>
      </c>
      <c r="O19" s="41">
        <f>O18+N19</f>
        <v>1293326.9789258784</v>
      </c>
      <c r="P19" s="42"/>
      <c r="Q19" s="43"/>
    </row>
    <row r="20" spans="1:17" s="1" customFormat="1" ht="12.75" customHeight="1">
      <c r="A20" s="1">
        <f>A19+1</f>
        <v>17</v>
      </c>
      <c r="B20" s="22"/>
      <c r="C20" s="44">
        <v>42089</v>
      </c>
      <c r="D20" s="36"/>
      <c r="E20" s="45">
        <v>134</v>
      </c>
      <c r="F20" s="24">
        <f>20/E20</f>
        <v>0.14925373134328357</v>
      </c>
      <c r="G20" s="25"/>
      <c r="H20" s="22"/>
      <c r="I20" s="46" t="s">
        <v>21</v>
      </c>
      <c r="J20" s="22"/>
      <c r="K20" s="31">
        <v>-39</v>
      </c>
      <c r="L20" s="47">
        <f>K20/E20</f>
        <v>-0.291044776119403</v>
      </c>
      <c r="M20" s="39"/>
      <c r="N20" s="40">
        <f>F20*K20*1000</f>
        <v>-5820.895522388059</v>
      </c>
      <c r="O20" s="41">
        <f>O19+N20</f>
        <v>1287506.0834034903</v>
      </c>
      <c r="P20" s="42"/>
      <c r="Q20" s="43"/>
    </row>
    <row r="21" spans="1:17" s="1" customFormat="1" ht="12.75" customHeight="1">
      <c r="A21" s="1">
        <f>A20+1</f>
        <v>18</v>
      </c>
      <c r="B21" s="22"/>
      <c r="C21" s="44">
        <v>42110</v>
      </c>
      <c r="D21" s="36"/>
      <c r="E21" s="45">
        <v>146</v>
      </c>
      <c r="F21" s="24">
        <f>20/E21</f>
        <v>0.136986301369863</v>
      </c>
      <c r="G21" s="25"/>
      <c r="H21" s="22"/>
      <c r="I21" s="46" t="s">
        <v>21</v>
      </c>
      <c r="J21" s="22"/>
      <c r="K21" s="31">
        <v>-108</v>
      </c>
      <c r="L21" s="47">
        <f>K21/E21</f>
        <v>-0.7397260273972602</v>
      </c>
      <c r="M21" s="39"/>
      <c r="N21" s="40">
        <f>F21*K21*1000</f>
        <v>-14794.520547945203</v>
      </c>
      <c r="O21" s="41">
        <f>O20+N21</f>
        <v>1272711.562855545</v>
      </c>
      <c r="P21" s="42"/>
      <c r="Q21" s="43"/>
    </row>
    <row r="22" spans="1:17" s="1" customFormat="1" ht="12.75" customHeight="1">
      <c r="A22" s="1">
        <f>A21+1</f>
        <v>19</v>
      </c>
      <c r="B22" s="22"/>
      <c r="C22" s="44">
        <v>42119</v>
      </c>
      <c r="D22" s="36"/>
      <c r="E22" s="45">
        <v>99</v>
      </c>
      <c r="F22" s="24">
        <f>20/E22</f>
        <v>0.20202020202020202</v>
      </c>
      <c r="G22" s="25"/>
      <c r="H22" s="22"/>
      <c r="I22" s="46" t="s">
        <v>21</v>
      </c>
      <c r="J22" s="22"/>
      <c r="K22" s="31">
        <v>-60</v>
      </c>
      <c r="L22" s="47">
        <f>K22/E22</f>
        <v>-0.6060606060606061</v>
      </c>
      <c r="M22" s="39"/>
      <c r="N22" s="40">
        <f>F22*K22*1000</f>
        <v>-12121.212121212122</v>
      </c>
      <c r="O22" s="41">
        <f>O21+N22</f>
        <v>1260590.3507343328</v>
      </c>
      <c r="P22" s="42"/>
      <c r="Q22" s="43"/>
    </row>
    <row r="23" spans="1:17" s="1" customFormat="1" ht="12.75" customHeight="1">
      <c r="A23" s="1">
        <f>A22+1</f>
        <v>20</v>
      </c>
      <c r="B23" s="22"/>
      <c r="C23" s="44">
        <v>42129</v>
      </c>
      <c r="D23" s="36"/>
      <c r="E23" s="45">
        <v>72</v>
      </c>
      <c r="F23" s="24">
        <f>20/E23</f>
        <v>0.2777777777777778</v>
      </c>
      <c r="G23" s="25"/>
      <c r="H23" s="22"/>
      <c r="I23" s="46" t="s">
        <v>21</v>
      </c>
      <c r="J23" s="22"/>
      <c r="K23" s="31">
        <v>480</v>
      </c>
      <c r="L23" s="47">
        <f>K23/E23</f>
        <v>6.666666666666667</v>
      </c>
      <c r="M23" s="39"/>
      <c r="N23" s="40">
        <f>F23*K23*1000</f>
        <v>133333.33333333334</v>
      </c>
      <c r="O23" s="41">
        <f>O22+N23</f>
        <v>1393923.684067666</v>
      </c>
      <c r="P23" s="42"/>
      <c r="Q23" s="43"/>
    </row>
    <row r="24" spans="1:17" s="1" customFormat="1" ht="12.75" customHeight="1">
      <c r="A24" s="1">
        <f>A23+1</f>
        <v>21</v>
      </c>
      <c r="B24" s="22"/>
      <c r="C24" s="44">
        <v>42190</v>
      </c>
      <c r="D24" s="36"/>
      <c r="E24" s="45">
        <v>120</v>
      </c>
      <c r="F24" s="24">
        <f>20/E24</f>
        <v>0.16666666666666666</v>
      </c>
      <c r="G24" s="25"/>
      <c r="H24" s="22"/>
      <c r="I24" s="46" t="s">
        <v>21</v>
      </c>
      <c r="J24" s="22"/>
      <c r="K24" s="31">
        <v>183</v>
      </c>
      <c r="L24" s="47">
        <f>K24/E24</f>
        <v>1.525</v>
      </c>
      <c r="M24" s="39"/>
      <c r="N24" s="40">
        <f>F24*K24*1000</f>
        <v>30500</v>
      </c>
      <c r="O24" s="41">
        <f>O23+N24</f>
        <v>1424423.684067666</v>
      </c>
      <c r="P24" s="42"/>
      <c r="Q24" s="43"/>
    </row>
    <row r="25" spans="1:17" s="1" customFormat="1" ht="12.75" customHeight="1">
      <c r="A25" s="1">
        <f>A24+1</f>
        <v>22</v>
      </c>
      <c r="B25" s="22"/>
      <c r="C25" s="44">
        <v>42230</v>
      </c>
      <c r="D25" s="36"/>
      <c r="E25" s="45">
        <v>10</v>
      </c>
      <c r="F25" s="24">
        <f>20/E25</f>
        <v>2</v>
      </c>
      <c r="G25" s="25"/>
      <c r="H25" s="22"/>
      <c r="I25" s="22" t="s">
        <v>22</v>
      </c>
      <c r="J25" s="46" t="s">
        <v>15</v>
      </c>
      <c r="K25" s="31">
        <v>-10</v>
      </c>
      <c r="L25" s="47">
        <f>K25/E25</f>
        <v>-1</v>
      </c>
      <c r="M25" s="39"/>
      <c r="N25" s="40">
        <f>F25*K25*1000</f>
        <v>-20000</v>
      </c>
      <c r="O25" s="41">
        <f>O24+N25</f>
        <v>1404423.684067666</v>
      </c>
      <c r="P25" s="42"/>
      <c r="Q25" s="43"/>
    </row>
    <row r="26" spans="1:17" s="1" customFormat="1" ht="12.75" customHeight="1">
      <c r="A26" s="1">
        <f>A25+1</f>
        <v>23</v>
      </c>
      <c r="B26" s="22"/>
      <c r="C26" s="44">
        <v>42233</v>
      </c>
      <c r="D26" s="36"/>
      <c r="E26" s="45">
        <v>108</v>
      </c>
      <c r="F26" s="24">
        <f>20/E26</f>
        <v>0.18518518518518517</v>
      </c>
      <c r="G26" s="25"/>
      <c r="H26" s="22"/>
      <c r="I26" s="22" t="s">
        <v>22</v>
      </c>
      <c r="J26" s="22"/>
      <c r="K26" s="31">
        <v>550</v>
      </c>
      <c r="L26" s="47">
        <f>K26/E26</f>
        <v>5.092592592592593</v>
      </c>
      <c r="M26" s="39"/>
      <c r="N26" s="40">
        <f>F26*K26*1000</f>
        <v>101851.85185185185</v>
      </c>
      <c r="O26" s="41">
        <f>O25+N26</f>
        <v>1506275.535919518</v>
      </c>
      <c r="P26" s="42"/>
      <c r="Q26" s="43"/>
    </row>
    <row r="27" spans="1:17" s="1" customFormat="1" ht="12.75" customHeight="1">
      <c r="A27" s="1">
        <f>A26+1</f>
        <v>24</v>
      </c>
      <c r="B27" s="22"/>
      <c r="C27" s="44">
        <v>42337</v>
      </c>
      <c r="D27" s="36"/>
      <c r="E27" s="48" t="s">
        <v>22</v>
      </c>
      <c r="F27" s="24" t="s">
        <v>22</v>
      </c>
      <c r="G27" s="25"/>
      <c r="H27" s="22"/>
      <c r="I27" s="22" t="s">
        <v>22</v>
      </c>
      <c r="J27" s="22" t="s">
        <v>23</v>
      </c>
      <c r="K27" s="31" t="s">
        <v>22</v>
      </c>
      <c r="L27" s="49" t="s">
        <v>22</v>
      </c>
      <c r="M27" s="39"/>
      <c r="N27" s="40">
        <f>F27*K27*1000</f>
        <v>0</v>
      </c>
      <c r="O27" s="41">
        <f>O26+N27</f>
        <v>1506275.535919518</v>
      </c>
      <c r="P27" s="42"/>
      <c r="Q27" s="43"/>
    </row>
    <row r="28" spans="1:17" s="1" customFormat="1" ht="12.75" customHeight="1">
      <c r="A28" s="1">
        <f>A27+1</f>
        <v>25</v>
      </c>
      <c r="B28" s="22">
        <v>2013</v>
      </c>
      <c r="C28" s="44">
        <v>42015</v>
      </c>
      <c r="D28" s="36"/>
      <c r="E28" s="45">
        <v>175</v>
      </c>
      <c r="F28" s="24">
        <f>30/E28</f>
        <v>0.17142857142857143</v>
      </c>
      <c r="G28" s="25"/>
      <c r="H28" s="22"/>
      <c r="I28" s="46" t="s">
        <v>21</v>
      </c>
      <c r="J28" s="22"/>
      <c r="K28" s="31">
        <v>252</v>
      </c>
      <c r="L28" s="47">
        <f>K28/E28</f>
        <v>1.44</v>
      </c>
      <c r="M28" s="39"/>
      <c r="N28" s="40">
        <f>F28*K28*1000</f>
        <v>43200</v>
      </c>
      <c r="O28" s="41">
        <f>O27+N28</f>
        <v>1549475.535919518</v>
      </c>
      <c r="P28" s="42"/>
      <c r="Q28" s="43"/>
    </row>
    <row r="29" spans="1:17" s="1" customFormat="1" ht="12.75" customHeight="1">
      <c r="A29" s="1">
        <f>A28+1</f>
        <v>26</v>
      </c>
      <c r="B29" s="22"/>
      <c r="C29" s="44">
        <v>42050</v>
      </c>
      <c r="D29" s="36"/>
      <c r="E29" s="45">
        <v>169</v>
      </c>
      <c r="F29" s="24">
        <f>30/E29</f>
        <v>0.17751479289940827</v>
      </c>
      <c r="G29" s="25"/>
      <c r="H29" s="22"/>
      <c r="I29" s="46" t="s">
        <v>21</v>
      </c>
      <c r="J29" s="22"/>
      <c r="K29" s="31">
        <v>438</v>
      </c>
      <c r="L29" s="47">
        <f>K29/E29</f>
        <v>2.591715976331361</v>
      </c>
      <c r="M29" s="39"/>
      <c r="N29" s="40">
        <f>F29*K29*1000</f>
        <v>77751.47928994082</v>
      </c>
      <c r="O29" s="41">
        <f>O28+N29</f>
        <v>1627227.0152094588</v>
      </c>
      <c r="P29" s="42"/>
      <c r="Q29" s="43"/>
    </row>
    <row r="30" spans="1:17" s="1" customFormat="1" ht="12.75" customHeight="1">
      <c r="A30" s="1">
        <f>A29+1</f>
        <v>27</v>
      </c>
      <c r="B30" s="22"/>
      <c r="C30" s="44">
        <v>42154</v>
      </c>
      <c r="D30" s="36"/>
      <c r="E30" s="45">
        <v>135</v>
      </c>
      <c r="F30" s="24">
        <f>30/E30</f>
        <v>0.2222222222222222</v>
      </c>
      <c r="G30" s="25"/>
      <c r="H30" s="22"/>
      <c r="I30" s="46" t="s">
        <v>21</v>
      </c>
      <c r="J30" s="22"/>
      <c r="K30" s="31">
        <v>199</v>
      </c>
      <c r="L30" s="47">
        <f>K30/E30</f>
        <v>1.474074074074074</v>
      </c>
      <c r="M30" s="39"/>
      <c r="N30" s="40">
        <f>F30*K30*1000</f>
        <v>44222.22222222222</v>
      </c>
      <c r="O30" s="41">
        <f>O29+N30</f>
        <v>1671449.237431681</v>
      </c>
      <c r="P30" s="42"/>
      <c r="Q30" s="43"/>
    </row>
    <row r="31" spans="1:17" s="1" customFormat="1" ht="12.75" customHeight="1">
      <c r="A31" s="1">
        <f>A30+1</f>
        <v>28</v>
      </c>
      <c r="B31" s="22"/>
      <c r="C31" s="44">
        <v>42189</v>
      </c>
      <c r="D31" s="36"/>
      <c r="E31" s="45">
        <v>114</v>
      </c>
      <c r="F31" s="24">
        <f>30/E31</f>
        <v>0.2631578947368421</v>
      </c>
      <c r="G31" s="25"/>
      <c r="H31" s="22"/>
      <c r="I31" s="22"/>
      <c r="J31" s="22" t="s">
        <v>24</v>
      </c>
      <c r="K31" s="31">
        <v>0</v>
      </c>
      <c r="L31" s="47">
        <f>K31/E31</f>
        <v>0</v>
      </c>
      <c r="M31" s="39"/>
      <c r="N31" s="40">
        <f>F31*K31*1000</f>
        <v>0</v>
      </c>
      <c r="O31" s="41">
        <f>O30+N31</f>
        <v>1671449.237431681</v>
      </c>
      <c r="P31" s="42"/>
      <c r="Q31" s="43"/>
    </row>
    <row r="32" spans="1:17" s="1" customFormat="1" ht="12.75" customHeight="1">
      <c r="A32" s="1">
        <f>A31+1</f>
        <v>29</v>
      </c>
      <c r="B32" s="22"/>
      <c r="C32" s="44">
        <v>42217</v>
      </c>
      <c r="D32" s="36"/>
      <c r="E32" s="45">
        <v>10</v>
      </c>
      <c r="F32" s="24">
        <f>30/E32</f>
        <v>3</v>
      </c>
      <c r="G32" s="25"/>
      <c r="H32" s="22"/>
      <c r="I32" s="22" t="s">
        <v>22</v>
      </c>
      <c r="J32" s="46" t="s">
        <v>15</v>
      </c>
      <c r="K32" s="31">
        <v>-10</v>
      </c>
      <c r="L32" s="47">
        <f>K32/E32</f>
        <v>-1</v>
      </c>
      <c r="M32" s="39"/>
      <c r="N32" s="40">
        <f>F32*K32*1000</f>
        <v>-30000</v>
      </c>
      <c r="O32" s="41">
        <f>O31+N32</f>
        <v>1641449.237431681</v>
      </c>
      <c r="P32" s="42"/>
      <c r="Q32" s="43"/>
    </row>
    <row r="33" spans="1:17" s="1" customFormat="1" ht="12.75" customHeight="1">
      <c r="A33" s="1">
        <f>A32+1</f>
        <v>30</v>
      </c>
      <c r="B33" s="22"/>
      <c r="C33" s="44">
        <v>42221</v>
      </c>
      <c r="D33" s="36"/>
      <c r="E33" s="45">
        <v>105</v>
      </c>
      <c r="F33" s="24">
        <f>30/E33</f>
        <v>0.2857142857142857</v>
      </c>
      <c r="G33" s="25"/>
      <c r="H33" s="22"/>
      <c r="I33" s="22" t="s">
        <v>22</v>
      </c>
      <c r="J33" s="22" t="s">
        <v>24</v>
      </c>
      <c r="K33" s="31">
        <v>0</v>
      </c>
      <c r="L33" s="47">
        <f>K33/E33</f>
        <v>0</v>
      </c>
      <c r="M33" s="39"/>
      <c r="N33" s="40">
        <f>F33*K33*1000</f>
        <v>0</v>
      </c>
      <c r="O33" s="41">
        <f>O32+N33</f>
        <v>1641449.237431681</v>
      </c>
      <c r="P33" s="42"/>
      <c r="Q33" s="43"/>
    </row>
    <row r="34" spans="1:17" s="1" customFormat="1" ht="12.75" customHeight="1">
      <c r="A34" s="1">
        <f>A33+1</f>
        <v>31</v>
      </c>
      <c r="B34" s="22"/>
      <c r="C34" s="44">
        <v>42278</v>
      </c>
      <c r="D34" s="36"/>
      <c r="E34" s="45">
        <v>94</v>
      </c>
      <c r="F34" s="24">
        <f>30/E34</f>
        <v>0.3191489361702128</v>
      </c>
      <c r="G34" s="25"/>
      <c r="H34" s="22"/>
      <c r="I34" s="46" t="s">
        <v>21</v>
      </c>
      <c r="J34" s="22"/>
      <c r="K34" s="31">
        <v>-80</v>
      </c>
      <c r="L34" s="47">
        <f>K34/E34</f>
        <v>-0.851063829787234</v>
      </c>
      <c r="M34" s="39"/>
      <c r="N34" s="40">
        <f>F34*K34*1000</f>
        <v>-25531.91489361702</v>
      </c>
      <c r="O34" s="41">
        <f>O33+N34</f>
        <v>1615917.322538064</v>
      </c>
      <c r="P34" s="42"/>
      <c r="Q34" s="43"/>
    </row>
    <row r="35" spans="1:17" s="1" customFormat="1" ht="12.75" customHeight="1">
      <c r="A35" s="1">
        <f>A34+1</f>
        <v>32</v>
      </c>
      <c r="B35" s="22"/>
      <c r="C35" s="44">
        <v>42331</v>
      </c>
      <c r="D35" s="36"/>
      <c r="E35" s="45">
        <v>97</v>
      </c>
      <c r="F35" s="24">
        <f>30/E35</f>
        <v>0.30927835051546393</v>
      </c>
      <c r="G35" s="25"/>
      <c r="H35" s="22"/>
      <c r="I35" s="46" t="s">
        <v>21</v>
      </c>
      <c r="J35" s="22"/>
      <c r="K35" s="31">
        <v>169</v>
      </c>
      <c r="L35" s="47">
        <f>K35/E35</f>
        <v>1.7422680412371134</v>
      </c>
      <c r="M35" s="39"/>
      <c r="N35" s="40">
        <f>F35*K35*1000</f>
        <v>52268.0412371134</v>
      </c>
      <c r="O35" s="41">
        <f>O34+N35</f>
        <v>1668185.3637751774</v>
      </c>
      <c r="P35" s="42"/>
      <c r="Q35" s="43"/>
    </row>
    <row r="36" spans="1:17" s="1" customFormat="1" ht="12.75" customHeight="1">
      <c r="A36" s="1">
        <f>A35+1</f>
        <v>33</v>
      </c>
      <c r="B36" s="22">
        <v>2014</v>
      </c>
      <c r="C36" s="44">
        <v>42049</v>
      </c>
      <c r="D36" s="36"/>
      <c r="E36" s="45">
        <v>120</v>
      </c>
      <c r="F36" s="24">
        <f>30/E36</f>
        <v>0.25</v>
      </c>
      <c r="G36" s="25"/>
      <c r="H36" s="22"/>
      <c r="I36" s="46" t="s">
        <v>21</v>
      </c>
      <c r="J36" s="22"/>
      <c r="K36" s="31">
        <v>154</v>
      </c>
      <c r="L36" s="47">
        <f>K36/E36</f>
        <v>1.2833333333333334</v>
      </c>
      <c r="M36" s="39"/>
      <c r="N36" s="40">
        <f>F36*K36*1000</f>
        <v>38500</v>
      </c>
      <c r="O36" s="41">
        <f>O35+N36</f>
        <v>1706685.3637751774</v>
      </c>
      <c r="P36" s="42"/>
      <c r="Q36" s="43"/>
    </row>
    <row r="37" spans="1:17" s="1" customFormat="1" ht="12.75" customHeight="1">
      <c r="A37" s="1">
        <f>A36+1</f>
        <v>34</v>
      </c>
      <c r="B37" s="22"/>
      <c r="C37" s="44">
        <v>42097</v>
      </c>
      <c r="D37" s="36"/>
      <c r="E37" s="45">
        <v>52</v>
      </c>
      <c r="F37" s="24">
        <f>30/E37</f>
        <v>0.5769230769230769</v>
      </c>
      <c r="G37" s="25"/>
      <c r="H37" s="22"/>
      <c r="I37" s="46" t="s">
        <v>21</v>
      </c>
      <c r="J37" s="22" t="s">
        <v>24</v>
      </c>
      <c r="K37" s="31">
        <v>0</v>
      </c>
      <c r="L37" s="47">
        <f>K37/E37</f>
        <v>0</v>
      </c>
      <c r="M37" s="39"/>
      <c r="N37" s="40">
        <f>F37*K37*1000</f>
        <v>0</v>
      </c>
      <c r="O37" s="41">
        <f>O36+N37</f>
        <v>1706685.3637751774</v>
      </c>
      <c r="P37" s="42"/>
      <c r="Q37" s="43"/>
    </row>
    <row r="38" spans="1:17" s="1" customFormat="1" ht="12.75" customHeight="1">
      <c r="A38" s="1">
        <f>A37+1</f>
        <v>35</v>
      </c>
      <c r="B38" s="22"/>
      <c r="C38" s="44">
        <v>42145</v>
      </c>
      <c r="D38" s="36"/>
      <c r="E38" s="45">
        <v>10</v>
      </c>
      <c r="F38" s="24">
        <f>30/E38</f>
        <v>3</v>
      </c>
      <c r="G38" s="25"/>
      <c r="H38" s="22"/>
      <c r="I38" s="22" t="s">
        <v>22</v>
      </c>
      <c r="J38" s="46" t="s">
        <v>15</v>
      </c>
      <c r="K38" s="31">
        <v>-10</v>
      </c>
      <c r="L38" s="47">
        <f>K38/E38</f>
        <v>-1</v>
      </c>
      <c r="M38" s="39"/>
      <c r="N38" s="40">
        <f>F38*K38*1000</f>
        <v>-30000</v>
      </c>
      <c r="O38" s="41">
        <f>O37+N38</f>
        <v>1676685.3637751774</v>
      </c>
      <c r="P38" s="42"/>
      <c r="Q38" s="43"/>
    </row>
    <row r="39" spans="1:17" s="1" customFormat="1" ht="12.75" customHeight="1">
      <c r="A39" s="1">
        <f>A38+1</f>
        <v>36</v>
      </c>
      <c r="B39" s="22"/>
      <c r="C39" s="44">
        <v>42152</v>
      </c>
      <c r="D39" s="36"/>
      <c r="E39" s="45">
        <v>56</v>
      </c>
      <c r="F39" s="24">
        <f>30/E39</f>
        <v>0.5357142857142857</v>
      </c>
      <c r="G39" s="25"/>
      <c r="H39" s="22"/>
      <c r="I39" s="46" t="s">
        <v>21</v>
      </c>
      <c r="J39" s="22"/>
      <c r="K39" s="31">
        <v>-39</v>
      </c>
      <c r="L39" s="47">
        <f>K39/E39</f>
        <v>-0.6964285714285714</v>
      </c>
      <c r="M39" s="39"/>
      <c r="N39" s="40">
        <f>F39*K39*1000</f>
        <v>-20892.85714285714</v>
      </c>
      <c r="O39" s="41">
        <f>O38+N39</f>
        <v>1655792.5066323204</v>
      </c>
      <c r="P39" s="42"/>
      <c r="Q39" s="43"/>
    </row>
    <row r="40" spans="1:17" s="1" customFormat="1" ht="12.75" customHeight="1">
      <c r="A40" s="1">
        <f>A39+1</f>
        <v>37</v>
      </c>
      <c r="B40" s="22"/>
      <c r="C40" s="44">
        <v>42165</v>
      </c>
      <c r="D40" s="36"/>
      <c r="E40" s="45">
        <v>86</v>
      </c>
      <c r="F40" s="24">
        <f>30/E40</f>
        <v>0.3488372093023256</v>
      </c>
      <c r="G40" s="25"/>
      <c r="H40" s="22"/>
      <c r="I40" s="46" t="s">
        <v>21</v>
      </c>
      <c r="J40" s="22"/>
      <c r="K40" s="31">
        <v>0</v>
      </c>
      <c r="L40" s="47">
        <f>K40/E40</f>
        <v>0</v>
      </c>
      <c r="M40" s="39"/>
      <c r="N40" s="40">
        <f>F40*K40*1000</f>
        <v>0</v>
      </c>
      <c r="O40" s="41">
        <f>O39+N40</f>
        <v>1655792.5066323204</v>
      </c>
      <c r="P40" s="42"/>
      <c r="Q40" s="43"/>
    </row>
    <row r="41" spans="1:17" s="1" customFormat="1" ht="12.75" customHeight="1">
      <c r="A41" s="1">
        <f>A40+1</f>
        <v>38</v>
      </c>
      <c r="B41" s="22"/>
      <c r="C41" s="44">
        <v>42183</v>
      </c>
      <c r="D41" s="36"/>
      <c r="E41" s="45">
        <v>61</v>
      </c>
      <c r="F41" s="24">
        <f>30/E41</f>
        <v>0.4918032786885246</v>
      </c>
      <c r="G41" s="25"/>
      <c r="H41" s="22"/>
      <c r="I41" s="46" t="s">
        <v>21</v>
      </c>
      <c r="J41" s="22"/>
      <c r="K41" s="31">
        <v>-61</v>
      </c>
      <c r="L41" s="47">
        <f>K41/E41</f>
        <v>-1</v>
      </c>
      <c r="M41" s="39"/>
      <c r="N41" s="40">
        <f>F41*K41*1000</f>
        <v>-30000</v>
      </c>
      <c r="O41" s="41">
        <f>O40+N41</f>
        <v>1625792.5066323204</v>
      </c>
      <c r="P41" s="42"/>
      <c r="Q41" s="43"/>
    </row>
    <row r="42" spans="1:17" s="1" customFormat="1" ht="12.75" customHeight="1">
      <c r="A42" s="1">
        <f>A41+1</f>
        <v>39</v>
      </c>
      <c r="B42" s="22"/>
      <c r="C42" s="44">
        <v>42201</v>
      </c>
      <c r="D42" s="36"/>
      <c r="E42" s="45">
        <v>65</v>
      </c>
      <c r="F42" s="24">
        <f>30/E42</f>
        <v>0.46153846153846156</v>
      </c>
      <c r="G42" s="25"/>
      <c r="H42" s="22"/>
      <c r="I42" s="46" t="s">
        <v>21</v>
      </c>
      <c r="J42" s="22"/>
      <c r="K42" s="31">
        <v>862</v>
      </c>
      <c r="L42" s="50">
        <f>K42/E42</f>
        <v>13.261538461538462</v>
      </c>
      <c r="M42" s="39"/>
      <c r="N42" s="40">
        <f>F42*K42*1000</f>
        <v>397846.1538461539</v>
      </c>
      <c r="O42" s="41">
        <f>O41+N42</f>
        <v>2023638.660478474</v>
      </c>
      <c r="P42" s="42"/>
      <c r="Q42" s="43"/>
    </row>
    <row r="43" spans="1:17" s="1" customFormat="1" ht="12.75" customHeight="1">
      <c r="A43" s="1">
        <f>A42+1</f>
        <v>40</v>
      </c>
      <c r="B43" s="22"/>
      <c r="C43" s="44">
        <v>42330</v>
      </c>
      <c r="D43" s="36"/>
      <c r="E43" s="45">
        <v>163</v>
      </c>
      <c r="F43" s="24">
        <f>40/E43</f>
        <v>0.24539877300613497</v>
      </c>
      <c r="G43" s="25"/>
      <c r="H43" s="22"/>
      <c r="I43" s="46" t="s">
        <v>21</v>
      </c>
      <c r="J43" s="22"/>
      <c r="K43" s="31">
        <v>-48</v>
      </c>
      <c r="L43" s="47">
        <f>K43/E43</f>
        <v>-0.294478527607362</v>
      </c>
      <c r="M43" s="39"/>
      <c r="N43" s="40">
        <f>F43*K43*1000</f>
        <v>-11779.141104294478</v>
      </c>
      <c r="O43" s="41">
        <f>O42+N43</f>
        <v>2011859.5193741797</v>
      </c>
      <c r="P43" s="42"/>
      <c r="Q43" s="43"/>
    </row>
    <row r="44" spans="1:17" s="1" customFormat="1" ht="12.75" customHeight="1">
      <c r="A44" s="1">
        <f>A43+1</f>
        <v>41</v>
      </c>
      <c r="B44" s="22">
        <v>2015</v>
      </c>
      <c r="C44" s="44">
        <v>42005</v>
      </c>
      <c r="D44" s="36"/>
      <c r="E44" s="45">
        <v>79</v>
      </c>
      <c r="F44" s="24">
        <f>40/E44</f>
        <v>0.5063291139240507</v>
      </c>
      <c r="G44" s="25"/>
      <c r="H44" s="22"/>
      <c r="I44" s="46" t="s">
        <v>21</v>
      </c>
      <c r="J44" s="22"/>
      <c r="K44" s="31">
        <v>1082</v>
      </c>
      <c r="L44" s="50">
        <f>K44/E44</f>
        <v>13.69620253164557</v>
      </c>
      <c r="M44" s="39"/>
      <c r="N44" s="40">
        <f>F44*K44*1000</f>
        <v>547848.1012658229</v>
      </c>
      <c r="O44" s="41">
        <f>O43+N44</f>
        <v>2559707.6206400027</v>
      </c>
      <c r="P44" s="42"/>
      <c r="Q44" s="43"/>
    </row>
    <row r="45" spans="1:17" s="1" customFormat="1" ht="12.75" customHeight="1">
      <c r="A45" s="1">
        <f>A44+1</f>
        <v>42</v>
      </c>
      <c r="B45" s="22"/>
      <c r="C45" s="44">
        <v>42118</v>
      </c>
      <c r="D45" s="36"/>
      <c r="E45" s="45">
        <v>146</v>
      </c>
      <c r="F45" s="24">
        <f>50/E45</f>
        <v>0.3424657534246575</v>
      </c>
      <c r="G45" s="25"/>
      <c r="H45" s="22"/>
      <c r="I45" s="46" t="s">
        <v>21</v>
      </c>
      <c r="J45" s="22"/>
      <c r="K45" s="31">
        <v>318</v>
      </c>
      <c r="L45" s="47">
        <f>K45/E45</f>
        <v>2.1780821917808217</v>
      </c>
      <c r="M45" s="39"/>
      <c r="N45" s="40">
        <f>F45*K45*1000</f>
        <v>108904.10958904108</v>
      </c>
      <c r="O45" s="41">
        <f>O44+N45</f>
        <v>2668611.730229044</v>
      </c>
      <c r="P45" s="42"/>
      <c r="Q45" s="43"/>
    </row>
    <row r="46" spans="1:17" s="1" customFormat="1" ht="12.75" customHeight="1">
      <c r="A46" s="1">
        <f>A45+1</f>
        <v>43</v>
      </c>
      <c r="B46" s="22"/>
      <c r="C46" s="44">
        <v>42164</v>
      </c>
      <c r="D46" s="36"/>
      <c r="E46" s="45">
        <v>138</v>
      </c>
      <c r="F46" s="24">
        <f>50/E46</f>
        <v>0.36231884057971014</v>
      </c>
      <c r="G46" s="25"/>
      <c r="H46" s="22"/>
      <c r="I46" s="46" t="s">
        <v>21</v>
      </c>
      <c r="J46" s="22"/>
      <c r="K46" s="31">
        <v>-73</v>
      </c>
      <c r="L46" s="47">
        <f>K46/E46</f>
        <v>-0.5289855072463768</v>
      </c>
      <c r="M46" s="39"/>
      <c r="N46" s="40">
        <f>F46*K46*1000</f>
        <v>-26449.27536231884</v>
      </c>
      <c r="O46" s="41">
        <f>O45+N46</f>
        <v>2642162.454866725</v>
      </c>
      <c r="P46" s="42"/>
      <c r="Q46" s="43"/>
    </row>
    <row r="48" ht="12.75" customHeight="1">
      <c r="L48" s="7">
        <f>SUM(L4:L46)/A46</f>
        <v>1.3397682551127232</v>
      </c>
    </row>
    <row r="49" spans="2:7" ht="12.75" customHeight="1">
      <c r="B49" s="51" t="s">
        <v>25</v>
      </c>
      <c r="C49" s="52" t="s">
        <v>26</v>
      </c>
      <c r="D49" s="53"/>
      <c r="F49" s="54" t="s">
        <v>18</v>
      </c>
      <c r="G49" s="55" t="s">
        <v>27</v>
      </c>
    </row>
    <row r="50" spans="2:4" ht="12.75" customHeight="1">
      <c r="B50" s="51" t="s">
        <v>28</v>
      </c>
      <c r="C50" s="52" t="s">
        <v>29</v>
      </c>
      <c r="D50" s="56">
        <f>C50/C49</f>
        <v>0.3953488372093023</v>
      </c>
    </row>
    <row r="51" spans="2:4" ht="12.75" customHeight="1">
      <c r="B51" s="57" t="s">
        <v>15</v>
      </c>
      <c r="C51" s="52" t="s">
        <v>30</v>
      </c>
      <c r="D51" s="53"/>
    </row>
    <row r="52" spans="2:4" ht="12.75" customHeight="1">
      <c r="B52" s="51" t="s">
        <v>31</v>
      </c>
      <c r="C52" s="52" t="s">
        <v>32</v>
      </c>
      <c r="D52" s="56">
        <f>C52/C49</f>
        <v>0.4883720930232558</v>
      </c>
    </row>
    <row r="53" spans="2:4" ht="12.75" customHeight="1">
      <c r="B53" s="51" t="s">
        <v>24</v>
      </c>
      <c r="C53" s="52" t="s">
        <v>33</v>
      </c>
      <c r="D53" s="53"/>
    </row>
    <row r="54" spans="2:4" ht="12.75" customHeight="1">
      <c r="B54" s="51" t="s">
        <v>23</v>
      </c>
      <c r="C54" s="52" t="s">
        <v>34</v>
      </c>
      <c r="D54" s="53"/>
    </row>
    <row r="55" spans="2:4" ht="12.75" customHeight="1">
      <c r="B55" s="22"/>
      <c r="C55" s="35"/>
      <c r="D55" s="36"/>
    </row>
    <row r="56" spans="2:4" ht="12.75" customHeight="1">
      <c r="B56" s="51" t="s">
        <v>35</v>
      </c>
      <c r="C56" s="52" t="s">
        <v>36</v>
      </c>
      <c r="D56" s="36" t="s">
        <v>37</v>
      </c>
    </row>
    <row r="57" spans="2:4" ht="12.75" customHeight="1">
      <c r="B57" s="57" t="s">
        <v>19</v>
      </c>
      <c r="C57" s="52" t="s">
        <v>38</v>
      </c>
      <c r="D57" s="36"/>
    </row>
    <row r="58" spans="2:3" ht="12.75" customHeight="1">
      <c r="B58" s="58" t="s">
        <v>39</v>
      </c>
      <c r="C58" s="55" t="s">
        <v>40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2015-07-14T23:09:14Z</dcterms:created>
  <dcterms:modified xsi:type="dcterms:W3CDTF">2015-08-20T02:04:34Z</dcterms:modified>
  <cp:category/>
  <cp:version/>
  <cp:contentType/>
  <cp:contentStatus/>
  <cp:revision>388</cp:revision>
</cp:coreProperties>
</file>