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-15" windowWidth="23790" windowHeight="12330" activeTab="4"/>
  </bookViews>
  <sheets>
    <sheet name="ダウ" sheetId="50" r:id="rId1"/>
    <sheet name="ＰＢ（ブレイク）" sheetId="49" r:id="rId2"/>
    <sheet name="ＰＢ（フック）" sheetId="48" r:id="rId3"/>
    <sheet name="ＥＢ（ブレイク）" sheetId="51" r:id="rId4"/>
    <sheet name="ＥＢ（フック）" sheetId="52" r:id="rId5"/>
    <sheet name="画像" sheetId="39" r:id="rId6"/>
    <sheet name="気づき" sheetId="30" r:id="rId7"/>
    <sheet name="検証終了通貨" sheetId="31" r:id="rId8"/>
    <sheet name="ドル円・クロス円" sheetId="25" r:id="rId9"/>
    <sheet name="ドル円・クロス円以外" sheetId="28" r:id="rId10"/>
    <sheet name="Sheet1" sheetId="42" r:id="rId11"/>
  </sheets>
  <calcPr calcId="145621"/>
</workbook>
</file>

<file path=xl/calcChain.xml><?xml version="1.0" encoding="utf-8"?>
<calcChain xmlns="http://schemas.openxmlformats.org/spreadsheetml/2006/main">
  <c r="L45" i="52" l="1"/>
  <c r="V109" i="52" l="1"/>
  <c r="T109" i="52"/>
  <c r="R109" i="52"/>
  <c r="M109" i="52"/>
  <c r="L109" i="52"/>
  <c r="O109" i="52" s="1"/>
  <c r="V108" i="52"/>
  <c r="T108" i="52"/>
  <c r="C109" i="52" s="1"/>
  <c r="R108" i="52"/>
  <c r="M108" i="52"/>
  <c r="L108" i="52"/>
  <c r="O108" i="52" s="1"/>
  <c r="V107" i="52"/>
  <c r="T107" i="52"/>
  <c r="C108" i="52" s="1"/>
  <c r="R107" i="52"/>
  <c r="M107" i="52"/>
  <c r="L107" i="52"/>
  <c r="O107" i="52" s="1"/>
  <c r="V106" i="52"/>
  <c r="T106" i="52"/>
  <c r="C107" i="52" s="1"/>
  <c r="R106" i="52"/>
  <c r="M106" i="52"/>
  <c r="L106" i="52"/>
  <c r="O106" i="52" s="1"/>
  <c r="V105" i="52"/>
  <c r="T105" i="52"/>
  <c r="C106" i="52" s="1"/>
  <c r="R105" i="52"/>
  <c r="M105" i="52"/>
  <c r="L105" i="52"/>
  <c r="O105" i="52" s="1"/>
  <c r="V104" i="52"/>
  <c r="T104" i="52"/>
  <c r="C105" i="52" s="1"/>
  <c r="R104" i="52"/>
  <c r="M104" i="52"/>
  <c r="L104" i="52"/>
  <c r="O104" i="52" s="1"/>
  <c r="V103" i="52"/>
  <c r="T103" i="52"/>
  <c r="C104" i="52" s="1"/>
  <c r="R103" i="52"/>
  <c r="O103" i="52"/>
  <c r="M103" i="52"/>
  <c r="L103" i="52"/>
  <c r="V102" i="52"/>
  <c r="T102" i="52"/>
  <c r="C103" i="52" s="1"/>
  <c r="R102" i="52"/>
  <c r="M102" i="52"/>
  <c r="L102" i="52"/>
  <c r="O102" i="52" s="1"/>
  <c r="V101" i="52"/>
  <c r="T101" i="52"/>
  <c r="C102" i="52" s="1"/>
  <c r="R101" i="52"/>
  <c r="M101" i="52"/>
  <c r="L101" i="52"/>
  <c r="O101" i="52" s="1"/>
  <c r="V100" i="52"/>
  <c r="T100" i="52"/>
  <c r="C101" i="52" s="1"/>
  <c r="R100" i="52"/>
  <c r="O100" i="52"/>
  <c r="M100" i="52"/>
  <c r="L100" i="52"/>
  <c r="V99" i="52"/>
  <c r="T99" i="52"/>
  <c r="C100" i="52" s="1"/>
  <c r="R99" i="52"/>
  <c r="M99" i="52"/>
  <c r="L99" i="52"/>
  <c r="O99" i="52" s="1"/>
  <c r="V98" i="52"/>
  <c r="T98" i="52"/>
  <c r="C99" i="52" s="1"/>
  <c r="R98" i="52"/>
  <c r="M98" i="52"/>
  <c r="L98" i="52"/>
  <c r="O98" i="52" s="1"/>
  <c r="V97" i="52"/>
  <c r="T97" i="52"/>
  <c r="C98" i="52" s="1"/>
  <c r="R97" i="52"/>
  <c r="M97" i="52"/>
  <c r="L97" i="52"/>
  <c r="O97" i="52" s="1"/>
  <c r="V96" i="52"/>
  <c r="T96" i="52"/>
  <c r="C97" i="52" s="1"/>
  <c r="R96" i="52"/>
  <c r="M96" i="52"/>
  <c r="L96" i="52"/>
  <c r="O96" i="52" s="1"/>
  <c r="V95" i="52"/>
  <c r="T95" i="52"/>
  <c r="C96" i="52" s="1"/>
  <c r="R95" i="52"/>
  <c r="M95" i="52"/>
  <c r="L95" i="52"/>
  <c r="O95" i="52" s="1"/>
  <c r="V94" i="52"/>
  <c r="T94" i="52"/>
  <c r="C95" i="52" s="1"/>
  <c r="R94" i="52"/>
  <c r="M94" i="52"/>
  <c r="L94" i="52"/>
  <c r="O94" i="52" s="1"/>
  <c r="V93" i="52"/>
  <c r="T93" i="52"/>
  <c r="C94" i="52" s="1"/>
  <c r="R93" i="52"/>
  <c r="M93" i="52"/>
  <c r="L93" i="52"/>
  <c r="O93" i="52" s="1"/>
  <c r="V92" i="52"/>
  <c r="T92" i="52"/>
  <c r="C93" i="52" s="1"/>
  <c r="R92" i="52"/>
  <c r="M92" i="52"/>
  <c r="L92" i="52"/>
  <c r="O92" i="52" s="1"/>
  <c r="V91" i="52"/>
  <c r="T91" i="52"/>
  <c r="C92" i="52" s="1"/>
  <c r="R91" i="52"/>
  <c r="M91" i="52"/>
  <c r="L91" i="52"/>
  <c r="O91" i="52" s="1"/>
  <c r="V90" i="52"/>
  <c r="T90" i="52"/>
  <c r="C91" i="52" s="1"/>
  <c r="R90" i="52"/>
  <c r="M90" i="52"/>
  <c r="L90" i="52"/>
  <c r="O90" i="52" s="1"/>
  <c r="V89" i="52"/>
  <c r="T89" i="52"/>
  <c r="C90" i="52" s="1"/>
  <c r="R89" i="52"/>
  <c r="M89" i="52"/>
  <c r="L89" i="52"/>
  <c r="O89" i="52" s="1"/>
  <c r="V88" i="52"/>
  <c r="T88" i="52"/>
  <c r="C89" i="52" s="1"/>
  <c r="R88" i="52"/>
  <c r="M88" i="52"/>
  <c r="L88" i="52"/>
  <c r="O88" i="52" s="1"/>
  <c r="V87" i="52"/>
  <c r="T87" i="52"/>
  <c r="C88" i="52" s="1"/>
  <c r="R87" i="52"/>
  <c r="O87" i="52"/>
  <c r="M87" i="52"/>
  <c r="L87" i="52"/>
  <c r="V86" i="52"/>
  <c r="T86" i="52"/>
  <c r="C87" i="52" s="1"/>
  <c r="R86" i="52"/>
  <c r="M86" i="52"/>
  <c r="L86" i="52"/>
  <c r="O86" i="52" s="1"/>
  <c r="V85" i="52"/>
  <c r="T85" i="52"/>
  <c r="C86" i="52" s="1"/>
  <c r="R85" i="52"/>
  <c r="M85" i="52"/>
  <c r="L85" i="52"/>
  <c r="O85" i="52" s="1"/>
  <c r="V84" i="52"/>
  <c r="T84" i="52"/>
  <c r="C85" i="52" s="1"/>
  <c r="R84" i="52"/>
  <c r="O84" i="52"/>
  <c r="M84" i="52"/>
  <c r="L84" i="52"/>
  <c r="V83" i="52"/>
  <c r="T83" i="52"/>
  <c r="C84" i="52" s="1"/>
  <c r="R83" i="52"/>
  <c r="M83" i="52"/>
  <c r="L83" i="52"/>
  <c r="O83" i="52" s="1"/>
  <c r="V82" i="52"/>
  <c r="T82" i="52"/>
  <c r="C83" i="52" s="1"/>
  <c r="R82" i="52"/>
  <c r="M82" i="52"/>
  <c r="L82" i="52"/>
  <c r="O82" i="52" s="1"/>
  <c r="V81" i="52"/>
  <c r="T81" i="52"/>
  <c r="C82" i="52" s="1"/>
  <c r="R81" i="52"/>
  <c r="M81" i="52"/>
  <c r="L81" i="52"/>
  <c r="O81" i="52" s="1"/>
  <c r="V80" i="52"/>
  <c r="T80" i="52"/>
  <c r="C81" i="52" s="1"/>
  <c r="R80" i="52"/>
  <c r="M80" i="52"/>
  <c r="L80" i="52"/>
  <c r="O80" i="52" s="1"/>
  <c r="V79" i="52"/>
  <c r="T79" i="52"/>
  <c r="C80" i="52" s="1"/>
  <c r="R79" i="52"/>
  <c r="M79" i="52"/>
  <c r="L79" i="52"/>
  <c r="O79" i="52" s="1"/>
  <c r="V78" i="52"/>
  <c r="T78" i="52"/>
  <c r="C79" i="52" s="1"/>
  <c r="R78" i="52"/>
  <c r="M78" i="52"/>
  <c r="L78" i="52"/>
  <c r="O78" i="52" s="1"/>
  <c r="V77" i="52"/>
  <c r="L77" i="52"/>
  <c r="V76" i="52"/>
  <c r="L76" i="52"/>
  <c r="V75" i="52"/>
  <c r="L75" i="52"/>
  <c r="V74" i="52"/>
  <c r="L74" i="52"/>
  <c r="V73" i="52"/>
  <c r="L73" i="52"/>
  <c r="V72" i="52"/>
  <c r="L72" i="52"/>
  <c r="V71" i="52"/>
  <c r="L71" i="52"/>
  <c r="V70" i="52"/>
  <c r="L70" i="52"/>
  <c r="V69" i="52"/>
  <c r="L69" i="52"/>
  <c r="V68" i="52"/>
  <c r="L68" i="52"/>
  <c r="V67" i="52"/>
  <c r="L67" i="52"/>
  <c r="V66" i="52"/>
  <c r="L66" i="52"/>
  <c r="V65" i="52"/>
  <c r="L65" i="52"/>
  <c r="L64" i="52"/>
  <c r="V63" i="52"/>
  <c r="L63" i="52"/>
  <c r="V62" i="52"/>
  <c r="L62" i="52"/>
  <c r="L61" i="52"/>
  <c r="V60" i="52"/>
  <c r="L60" i="52"/>
  <c r="L59" i="52"/>
  <c r="V58" i="52"/>
  <c r="L58" i="52"/>
  <c r="V57" i="52"/>
  <c r="L57" i="52"/>
  <c r="V56" i="52"/>
  <c r="L56" i="52"/>
  <c r="V55" i="52"/>
  <c r="L55" i="52"/>
  <c r="V54" i="52"/>
  <c r="L54" i="52"/>
  <c r="V53" i="52"/>
  <c r="L53" i="52"/>
  <c r="V52" i="52"/>
  <c r="L52" i="52"/>
  <c r="V51" i="52"/>
  <c r="L51" i="52"/>
  <c r="L50" i="52"/>
  <c r="V49" i="52"/>
  <c r="L49" i="52"/>
  <c r="R48" i="52"/>
  <c r="V48" i="52" s="1"/>
  <c r="L48" i="52"/>
  <c r="V47" i="52"/>
  <c r="L47" i="52"/>
  <c r="V46" i="52"/>
  <c r="L46" i="52"/>
  <c r="V44" i="52"/>
  <c r="L44" i="52"/>
  <c r="V43" i="52"/>
  <c r="L43" i="52"/>
  <c r="V42" i="52"/>
  <c r="L42" i="52"/>
  <c r="V41" i="52"/>
  <c r="L41" i="52"/>
  <c r="V40" i="52"/>
  <c r="L40" i="52"/>
  <c r="V39" i="52"/>
  <c r="L39" i="52"/>
  <c r="V38" i="52"/>
  <c r="L38" i="52"/>
  <c r="L37" i="52"/>
  <c r="V36" i="52"/>
  <c r="L36" i="52"/>
  <c r="V35" i="52"/>
  <c r="L35" i="52"/>
  <c r="V34" i="52"/>
  <c r="L34" i="52"/>
  <c r="V33" i="52"/>
  <c r="L33" i="52"/>
  <c r="V32" i="52"/>
  <c r="L32" i="52"/>
  <c r="V31" i="52"/>
  <c r="L31" i="52"/>
  <c r="V30" i="52"/>
  <c r="L30" i="52"/>
  <c r="V29" i="52"/>
  <c r="L29" i="52"/>
  <c r="V28" i="52"/>
  <c r="L28" i="52"/>
  <c r="V27" i="52"/>
  <c r="L27" i="52"/>
  <c r="V26" i="52"/>
  <c r="L26" i="52"/>
  <c r="V25" i="52"/>
  <c r="L25" i="52"/>
  <c r="L24" i="52"/>
  <c r="V23" i="52"/>
  <c r="L23" i="52"/>
  <c r="V22" i="52"/>
  <c r="L22" i="52"/>
  <c r="V21" i="52"/>
  <c r="L21" i="52"/>
  <c r="V20" i="52"/>
  <c r="L20" i="52"/>
  <c r="V19" i="52"/>
  <c r="L19" i="52"/>
  <c r="V18" i="52"/>
  <c r="L18" i="52"/>
  <c r="V17" i="52"/>
  <c r="L17" i="52"/>
  <c r="L16" i="52"/>
  <c r="V15" i="52"/>
  <c r="L15" i="52"/>
  <c r="V14" i="52"/>
  <c r="L14" i="52"/>
  <c r="V13" i="52"/>
  <c r="L13" i="52"/>
  <c r="V12" i="52"/>
  <c r="L12" i="52"/>
  <c r="V11" i="52"/>
  <c r="L11" i="52"/>
  <c r="E11" i="52"/>
  <c r="P11" i="52" s="1"/>
  <c r="P10" i="52"/>
  <c r="L10" i="52"/>
  <c r="V10" i="52" s="1"/>
  <c r="C10" i="52"/>
  <c r="M10" i="52" s="1"/>
  <c r="V109" i="51"/>
  <c r="T109" i="51"/>
  <c r="R109" i="51"/>
  <c r="M109" i="51"/>
  <c r="L109" i="51"/>
  <c r="O109" i="51" s="1"/>
  <c r="V108" i="51"/>
  <c r="T108" i="51"/>
  <c r="C109" i="51" s="1"/>
  <c r="R108" i="51"/>
  <c r="M108" i="51"/>
  <c r="L108" i="51"/>
  <c r="O108" i="51" s="1"/>
  <c r="V107" i="51"/>
  <c r="T107" i="51"/>
  <c r="C108" i="51" s="1"/>
  <c r="R107" i="51"/>
  <c r="M107" i="51"/>
  <c r="L107" i="51"/>
  <c r="O107" i="51" s="1"/>
  <c r="V106" i="51"/>
  <c r="T106" i="51"/>
  <c r="C107" i="51" s="1"/>
  <c r="R106" i="51"/>
  <c r="M106" i="51"/>
  <c r="L106" i="51"/>
  <c r="O106" i="51" s="1"/>
  <c r="V105" i="51"/>
  <c r="T105" i="51"/>
  <c r="C106" i="51" s="1"/>
  <c r="R105" i="51"/>
  <c r="M105" i="51"/>
  <c r="L105" i="51"/>
  <c r="O105" i="51" s="1"/>
  <c r="V104" i="51"/>
  <c r="T104" i="51"/>
  <c r="C105" i="51" s="1"/>
  <c r="R104" i="51"/>
  <c r="M104" i="51"/>
  <c r="L104" i="51"/>
  <c r="O104" i="51" s="1"/>
  <c r="V103" i="51"/>
  <c r="T103" i="51"/>
  <c r="C104" i="51" s="1"/>
  <c r="R103" i="51"/>
  <c r="M103" i="51"/>
  <c r="L103" i="51"/>
  <c r="O103" i="51" s="1"/>
  <c r="V102" i="51"/>
  <c r="T102" i="51"/>
  <c r="C103" i="51" s="1"/>
  <c r="R102" i="51"/>
  <c r="M102" i="51"/>
  <c r="L102" i="51"/>
  <c r="O102" i="51" s="1"/>
  <c r="V101" i="51"/>
  <c r="T101" i="51"/>
  <c r="C102" i="51" s="1"/>
  <c r="R101" i="51"/>
  <c r="M101" i="51"/>
  <c r="L101" i="51"/>
  <c r="O101" i="51" s="1"/>
  <c r="V100" i="51"/>
  <c r="T100" i="51"/>
  <c r="C101" i="51" s="1"/>
  <c r="R100" i="51"/>
  <c r="M100" i="51"/>
  <c r="L100" i="51"/>
  <c r="O100" i="51" s="1"/>
  <c r="V99" i="51"/>
  <c r="T99" i="51"/>
  <c r="C100" i="51" s="1"/>
  <c r="R99" i="51"/>
  <c r="M99" i="51"/>
  <c r="L99" i="51"/>
  <c r="O99" i="51" s="1"/>
  <c r="V98" i="51"/>
  <c r="T98" i="51"/>
  <c r="C99" i="51" s="1"/>
  <c r="R98" i="51"/>
  <c r="M98" i="51"/>
  <c r="L98" i="51"/>
  <c r="O98" i="51" s="1"/>
  <c r="V97" i="51"/>
  <c r="T97" i="51"/>
  <c r="C98" i="51" s="1"/>
  <c r="R97" i="51"/>
  <c r="M97" i="51"/>
  <c r="L97" i="51"/>
  <c r="O97" i="51" s="1"/>
  <c r="V96" i="51"/>
  <c r="T96" i="51"/>
  <c r="C97" i="51" s="1"/>
  <c r="R96" i="51"/>
  <c r="M96" i="51"/>
  <c r="L96" i="51"/>
  <c r="O96" i="51" s="1"/>
  <c r="V95" i="51"/>
  <c r="T95" i="51"/>
  <c r="C96" i="51" s="1"/>
  <c r="R95" i="51"/>
  <c r="M95" i="51"/>
  <c r="L95" i="51"/>
  <c r="O95" i="51" s="1"/>
  <c r="V94" i="51"/>
  <c r="T94" i="51"/>
  <c r="C95" i="51" s="1"/>
  <c r="R94" i="51"/>
  <c r="M94" i="51"/>
  <c r="L94" i="51"/>
  <c r="O94" i="51" s="1"/>
  <c r="V93" i="51"/>
  <c r="T93" i="51"/>
  <c r="C94" i="51" s="1"/>
  <c r="R93" i="51"/>
  <c r="M93" i="51"/>
  <c r="L93" i="51"/>
  <c r="O93" i="51" s="1"/>
  <c r="V92" i="51"/>
  <c r="T92" i="51"/>
  <c r="C93" i="51" s="1"/>
  <c r="R92" i="51"/>
  <c r="M92" i="51"/>
  <c r="L92" i="51"/>
  <c r="O92" i="51" s="1"/>
  <c r="V91" i="51"/>
  <c r="T91" i="51"/>
  <c r="C92" i="51" s="1"/>
  <c r="R91" i="51"/>
  <c r="M91" i="51"/>
  <c r="L91" i="51"/>
  <c r="O91" i="51" s="1"/>
  <c r="V90" i="51"/>
  <c r="T90" i="51"/>
  <c r="C91" i="51" s="1"/>
  <c r="R90" i="51"/>
  <c r="M90" i="51"/>
  <c r="L90" i="51"/>
  <c r="O90" i="51" s="1"/>
  <c r="V89" i="51"/>
  <c r="T89" i="51"/>
  <c r="C90" i="51" s="1"/>
  <c r="R89" i="51"/>
  <c r="M89" i="51"/>
  <c r="L89" i="51"/>
  <c r="O89" i="51" s="1"/>
  <c r="V88" i="51"/>
  <c r="T88" i="51"/>
  <c r="C89" i="51" s="1"/>
  <c r="R88" i="51"/>
  <c r="M88" i="51"/>
  <c r="L88" i="51"/>
  <c r="O88" i="51" s="1"/>
  <c r="V87" i="51"/>
  <c r="T87" i="51"/>
  <c r="C88" i="51" s="1"/>
  <c r="R87" i="51"/>
  <c r="M87" i="51"/>
  <c r="L87" i="51"/>
  <c r="O87" i="51" s="1"/>
  <c r="V86" i="51"/>
  <c r="T86" i="51"/>
  <c r="C87" i="51" s="1"/>
  <c r="R86" i="51"/>
  <c r="M86" i="51"/>
  <c r="L86" i="51"/>
  <c r="O86" i="51" s="1"/>
  <c r="V85" i="51"/>
  <c r="T85" i="51"/>
  <c r="C86" i="51" s="1"/>
  <c r="R85" i="51"/>
  <c r="M85" i="51"/>
  <c r="L85" i="51"/>
  <c r="O85" i="51" s="1"/>
  <c r="V84" i="51"/>
  <c r="T84" i="51"/>
  <c r="C85" i="51" s="1"/>
  <c r="R84" i="51"/>
  <c r="M84" i="51"/>
  <c r="L84" i="51"/>
  <c r="O84" i="51" s="1"/>
  <c r="V83" i="51"/>
  <c r="T83" i="51"/>
  <c r="C84" i="51" s="1"/>
  <c r="R83" i="51"/>
  <c r="M83" i="51"/>
  <c r="L83" i="51"/>
  <c r="O83" i="51" s="1"/>
  <c r="V82" i="51"/>
  <c r="T82" i="51"/>
  <c r="C83" i="51" s="1"/>
  <c r="R82" i="51"/>
  <c r="M82" i="51"/>
  <c r="L82" i="51"/>
  <c r="O82" i="51" s="1"/>
  <c r="V81" i="51"/>
  <c r="T81" i="51"/>
  <c r="C82" i="51" s="1"/>
  <c r="R81" i="51"/>
  <c r="M81" i="51"/>
  <c r="L81" i="51"/>
  <c r="O81" i="51" s="1"/>
  <c r="V80" i="51"/>
  <c r="T80" i="51"/>
  <c r="C81" i="51" s="1"/>
  <c r="R80" i="51"/>
  <c r="M80" i="51"/>
  <c r="L80" i="51"/>
  <c r="O80" i="51" s="1"/>
  <c r="V79" i="51"/>
  <c r="T79" i="51"/>
  <c r="C80" i="51" s="1"/>
  <c r="R79" i="51"/>
  <c r="M79" i="51"/>
  <c r="L79" i="51"/>
  <c r="O79" i="51" s="1"/>
  <c r="V78" i="51"/>
  <c r="T78" i="51"/>
  <c r="C79" i="51" s="1"/>
  <c r="R78" i="51"/>
  <c r="M78" i="51"/>
  <c r="L78" i="51"/>
  <c r="O78" i="51" s="1"/>
  <c r="V77" i="51"/>
  <c r="T77" i="51"/>
  <c r="C78" i="51" s="1"/>
  <c r="R77" i="51"/>
  <c r="M77" i="51"/>
  <c r="L77" i="51"/>
  <c r="O77" i="51" s="1"/>
  <c r="V76" i="51"/>
  <c r="T76" i="51"/>
  <c r="C77" i="51" s="1"/>
  <c r="R76" i="51"/>
  <c r="M76" i="51"/>
  <c r="L76" i="51"/>
  <c r="O76" i="51" s="1"/>
  <c r="V75" i="51"/>
  <c r="T75" i="51"/>
  <c r="C76" i="51" s="1"/>
  <c r="R75" i="51"/>
  <c r="M75" i="51"/>
  <c r="L75" i="51"/>
  <c r="O75" i="51" s="1"/>
  <c r="V74" i="51"/>
  <c r="T74" i="51"/>
  <c r="C75" i="51" s="1"/>
  <c r="R74" i="51"/>
  <c r="M74" i="51"/>
  <c r="L74" i="51"/>
  <c r="O74" i="51" s="1"/>
  <c r="V73" i="51"/>
  <c r="T73" i="51"/>
  <c r="C74" i="51" s="1"/>
  <c r="R73" i="51"/>
  <c r="M73" i="51"/>
  <c r="L73" i="51"/>
  <c r="O73" i="51" s="1"/>
  <c r="V72" i="51"/>
  <c r="T72" i="51"/>
  <c r="C73" i="51" s="1"/>
  <c r="R72" i="51"/>
  <c r="O72" i="51"/>
  <c r="M72" i="51"/>
  <c r="L72" i="51"/>
  <c r="V71" i="51"/>
  <c r="T71" i="51"/>
  <c r="C72" i="51" s="1"/>
  <c r="R71" i="51"/>
  <c r="M71" i="51"/>
  <c r="L71" i="51"/>
  <c r="O71" i="51" s="1"/>
  <c r="V70" i="51"/>
  <c r="T70" i="51"/>
  <c r="C71" i="51" s="1"/>
  <c r="R70" i="51"/>
  <c r="M70" i="51"/>
  <c r="L70" i="51"/>
  <c r="O70" i="51" s="1"/>
  <c r="V69" i="51"/>
  <c r="T69" i="51"/>
  <c r="C70" i="51" s="1"/>
  <c r="R69" i="51"/>
  <c r="M69" i="51"/>
  <c r="L69" i="51"/>
  <c r="O69" i="51" s="1"/>
  <c r="V68" i="51"/>
  <c r="T68" i="51"/>
  <c r="C69" i="51" s="1"/>
  <c r="R68" i="51"/>
  <c r="M68" i="51"/>
  <c r="L68" i="51"/>
  <c r="O68" i="51" s="1"/>
  <c r="V67" i="51"/>
  <c r="L67" i="51"/>
  <c r="V66" i="51"/>
  <c r="L66" i="51"/>
  <c r="V65" i="51"/>
  <c r="L65" i="51"/>
  <c r="V64" i="51"/>
  <c r="L64" i="51"/>
  <c r="V63" i="51"/>
  <c r="L63" i="51"/>
  <c r="V62" i="51"/>
  <c r="L62" i="51"/>
  <c r="V61" i="51"/>
  <c r="L61" i="51"/>
  <c r="V60" i="51"/>
  <c r="L60" i="51"/>
  <c r="V59" i="51"/>
  <c r="L59" i="51"/>
  <c r="V58" i="51"/>
  <c r="L58" i="51"/>
  <c r="V57" i="51"/>
  <c r="L57" i="51"/>
  <c r="V56" i="51"/>
  <c r="L56" i="51"/>
  <c r="V55" i="51"/>
  <c r="L55" i="51"/>
  <c r="V54" i="51"/>
  <c r="L54" i="51"/>
  <c r="V53" i="51"/>
  <c r="L53" i="51"/>
  <c r="V52" i="51"/>
  <c r="L52" i="51"/>
  <c r="L51" i="51"/>
  <c r="V50" i="51"/>
  <c r="L50" i="51"/>
  <c r="V49" i="51"/>
  <c r="L49" i="51"/>
  <c r="V48" i="51"/>
  <c r="L48" i="51"/>
  <c r="V47" i="51"/>
  <c r="L47" i="51"/>
  <c r="V46" i="51"/>
  <c r="L46" i="51"/>
  <c r="V45" i="51"/>
  <c r="L45" i="51"/>
  <c r="V44" i="51"/>
  <c r="L44" i="51"/>
  <c r="V43" i="51"/>
  <c r="L43" i="51"/>
  <c r="V42" i="51"/>
  <c r="L42" i="51"/>
  <c r="V41" i="51"/>
  <c r="L41" i="51"/>
  <c r="V40" i="51"/>
  <c r="L40" i="51"/>
  <c r="V39" i="51"/>
  <c r="L39" i="51"/>
  <c r="V38" i="51"/>
  <c r="L38" i="51"/>
  <c r="V37" i="51"/>
  <c r="L37" i="51"/>
  <c r="L36" i="51"/>
  <c r="V35" i="51"/>
  <c r="L35" i="51"/>
  <c r="V34" i="51"/>
  <c r="L34" i="51"/>
  <c r="V33" i="51"/>
  <c r="L33" i="51"/>
  <c r="V32" i="51"/>
  <c r="L32" i="51"/>
  <c r="V31" i="51"/>
  <c r="L31" i="51"/>
  <c r="V30" i="51"/>
  <c r="L30" i="51"/>
  <c r="V29" i="51"/>
  <c r="L29" i="51"/>
  <c r="V28" i="51"/>
  <c r="L28" i="51"/>
  <c r="V27" i="51"/>
  <c r="L27" i="51"/>
  <c r="V26" i="51"/>
  <c r="L26" i="51"/>
  <c r="V25" i="51"/>
  <c r="L25" i="51"/>
  <c r="V24" i="51"/>
  <c r="L24" i="51"/>
  <c r="V23" i="51"/>
  <c r="L23" i="51"/>
  <c r="V22" i="51"/>
  <c r="L22" i="51"/>
  <c r="V21" i="51"/>
  <c r="L21" i="51"/>
  <c r="V20" i="51"/>
  <c r="L20" i="51"/>
  <c r="V19" i="51"/>
  <c r="L19" i="51"/>
  <c r="L18" i="51"/>
  <c r="V17" i="51"/>
  <c r="L17" i="51"/>
  <c r="V16" i="51"/>
  <c r="L16" i="51"/>
  <c r="L15" i="51"/>
  <c r="V14" i="51"/>
  <c r="L14" i="51"/>
  <c r="V13" i="51"/>
  <c r="L13" i="51"/>
  <c r="V12" i="51"/>
  <c r="L12" i="51"/>
  <c r="V11" i="51"/>
  <c r="L11" i="51"/>
  <c r="E11" i="51"/>
  <c r="P11" i="51" s="1"/>
  <c r="P10" i="51"/>
  <c r="L10" i="51"/>
  <c r="V10" i="51" s="1"/>
  <c r="C10" i="51"/>
  <c r="M10" i="51" s="1"/>
  <c r="V109" i="50"/>
  <c r="T109" i="50"/>
  <c r="R109" i="50"/>
  <c r="M109" i="50"/>
  <c r="L109" i="50"/>
  <c r="O109" i="50" s="1"/>
  <c r="V108" i="50"/>
  <c r="T108" i="50"/>
  <c r="C109" i="50" s="1"/>
  <c r="R108" i="50"/>
  <c r="M108" i="50"/>
  <c r="L108" i="50"/>
  <c r="O108" i="50" s="1"/>
  <c r="V107" i="50"/>
  <c r="T107" i="50"/>
  <c r="C108" i="50" s="1"/>
  <c r="R107" i="50"/>
  <c r="M107" i="50"/>
  <c r="L107" i="50"/>
  <c r="O107" i="50" s="1"/>
  <c r="V106" i="50"/>
  <c r="T106" i="50"/>
  <c r="C107" i="50" s="1"/>
  <c r="R106" i="50"/>
  <c r="M106" i="50"/>
  <c r="L106" i="50"/>
  <c r="O106" i="50" s="1"/>
  <c r="V105" i="50"/>
  <c r="T105" i="50"/>
  <c r="C106" i="50" s="1"/>
  <c r="R105" i="50"/>
  <c r="M105" i="50"/>
  <c r="L105" i="50"/>
  <c r="O105" i="50" s="1"/>
  <c r="V104" i="50"/>
  <c r="T104" i="50"/>
  <c r="C105" i="50" s="1"/>
  <c r="R104" i="50"/>
  <c r="M104" i="50"/>
  <c r="L104" i="50"/>
  <c r="O104" i="50" s="1"/>
  <c r="V103" i="50"/>
  <c r="T103" i="50"/>
  <c r="C104" i="50" s="1"/>
  <c r="R103" i="50"/>
  <c r="M103" i="50"/>
  <c r="L103" i="50"/>
  <c r="O103" i="50" s="1"/>
  <c r="V102" i="50"/>
  <c r="T102" i="50"/>
  <c r="C103" i="50" s="1"/>
  <c r="R102" i="50"/>
  <c r="M102" i="50"/>
  <c r="L102" i="50"/>
  <c r="O102" i="50" s="1"/>
  <c r="V101" i="50"/>
  <c r="T101" i="50"/>
  <c r="C102" i="50" s="1"/>
  <c r="R101" i="50"/>
  <c r="M101" i="50"/>
  <c r="L101" i="50"/>
  <c r="O101" i="50" s="1"/>
  <c r="V100" i="50"/>
  <c r="T100" i="50"/>
  <c r="C101" i="50" s="1"/>
  <c r="R100" i="50"/>
  <c r="M100" i="50"/>
  <c r="L100" i="50"/>
  <c r="O100" i="50" s="1"/>
  <c r="V99" i="50"/>
  <c r="T99" i="50"/>
  <c r="C100" i="50" s="1"/>
  <c r="R99" i="50"/>
  <c r="M99" i="50"/>
  <c r="L99" i="50"/>
  <c r="O99" i="50" s="1"/>
  <c r="V98" i="50"/>
  <c r="T98" i="50"/>
  <c r="C99" i="50" s="1"/>
  <c r="R98" i="50"/>
  <c r="M98" i="50"/>
  <c r="L98" i="50"/>
  <c r="O98" i="50" s="1"/>
  <c r="V97" i="50"/>
  <c r="T97" i="50"/>
  <c r="C98" i="50" s="1"/>
  <c r="R97" i="50"/>
  <c r="M97" i="50"/>
  <c r="L97" i="50"/>
  <c r="O97" i="50" s="1"/>
  <c r="V96" i="50"/>
  <c r="T96" i="50"/>
  <c r="C97" i="50" s="1"/>
  <c r="R96" i="50"/>
  <c r="M96" i="50"/>
  <c r="L96" i="50"/>
  <c r="O96" i="50" s="1"/>
  <c r="V95" i="50"/>
  <c r="T95" i="50"/>
  <c r="C96" i="50" s="1"/>
  <c r="R95" i="50"/>
  <c r="M95" i="50"/>
  <c r="L95" i="50"/>
  <c r="O95" i="50" s="1"/>
  <c r="V94" i="50"/>
  <c r="T94" i="50"/>
  <c r="C95" i="50" s="1"/>
  <c r="R94" i="50"/>
  <c r="M94" i="50"/>
  <c r="L94" i="50"/>
  <c r="O94" i="50" s="1"/>
  <c r="V93" i="50"/>
  <c r="T93" i="50"/>
  <c r="C94" i="50" s="1"/>
  <c r="R93" i="50"/>
  <c r="M93" i="50"/>
  <c r="L93" i="50"/>
  <c r="O93" i="50" s="1"/>
  <c r="V92" i="50"/>
  <c r="T92" i="50"/>
  <c r="C93" i="50" s="1"/>
  <c r="R92" i="50"/>
  <c r="M92" i="50"/>
  <c r="L92" i="50"/>
  <c r="O92" i="50" s="1"/>
  <c r="V91" i="50"/>
  <c r="T91" i="50"/>
  <c r="C92" i="50" s="1"/>
  <c r="R91" i="50"/>
  <c r="M91" i="50"/>
  <c r="L91" i="50"/>
  <c r="O91" i="50" s="1"/>
  <c r="V90" i="50"/>
  <c r="T90" i="50"/>
  <c r="C91" i="50" s="1"/>
  <c r="R90" i="50"/>
  <c r="M90" i="50"/>
  <c r="L90" i="50"/>
  <c r="O90" i="50" s="1"/>
  <c r="V89" i="50"/>
  <c r="T89" i="50"/>
  <c r="C90" i="50" s="1"/>
  <c r="R89" i="50"/>
  <c r="M89" i="50"/>
  <c r="L89" i="50"/>
  <c r="O89" i="50" s="1"/>
  <c r="V88" i="50"/>
  <c r="T88" i="50"/>
  <c r="C89" i="50" s="1"/>
  <c r="R88" i="50"/>
  <c r="M88" i="50"/>
  <c r="L88" i="50"/>
  <c r="O88" i="50" s="1"/>
  <c r="V87" i="50"/>
  <c r="L87" i="50"/>
  <c r="V86" i="50"/>
  <c r="L86" i="50"/>
  <c r="V85" i="50"/>
  <c r="L85" i="50"/>
  <c r="V84" i="50"/>
  <c r="L84" i="50"/>
  <c r="V83" i="50"/>
  <c r="L83" i="50"/>
  <c r="V82" i="50"/>
  <c r="L82" i="50"/>
  <c r="V81" i="50"/>
  <c r="L81" i="50"/>
  <c r="V80" i="50"/>
  <c r="L80" i="50"/>
  <c r="V79" i="50"/>
  <c r="L79" i="50"/>
  <c r="V78" i="50"/>
  <c r="L78" i="50"/>
  <c r="L77" i="50"/>
  <c r="V76" i="50"/>
  <c r="L76" i="50"/>
  <c r="V75" i="50"/>
  <c r="L75" i="50"/>
  <c r="V74" i="50"/>
  <c r="L74" i="50"/>
  <c r="V73" i="50"/>
  <c r="L73" i="50"/>
  <c r="V72" i="50"/>
  <c r="L72" i="50"/>
  <c r="V71" i="50"/>
  <c r="L71" i="50"/>
  <c r="V70" i="50"/>
  <c r="L70" i="50"/>
  <c r="V69" i="50"/>
  <c r="L69" i="50"/>
  <c r="V68" i="50"/>
  <c r="L68" i="50"/>
  <c r="V67" i="50"/>
  <c r="L67" i="50"/>
  <c r="L66" i="50"/>
  <c r="V65" i="50"/>
  <c r="L65" i="50"/>
  <c r="V64" i="50"/>
  <c r="L64" i="50"/>
  <c r="V63" i="50"/>
  <c r="L63" i="50"/>
  <c r="V62" i="50"/>
  <c r="L62" i="50"/>
  <c r="V61" i="50"/>
  <c r="L61" i="50"/>
  <c r="V60" i="50"/>
  <c r="L60" i="50"/>
  <c r="V59" i="50"/>
  <c r="L59" i="50"/>
  <c r="V58" i="50"/>
  <c r="L58" i="50"/>
  <c r="V57" i="50"/>
  <c r="L57" i="50"/>
  <c r="V56" i="50"/>
  <c r="L56" i="50"/>
  <c r="V55" i="50"/>
  <c r="L55" i="50"/>
  <c r="L54" i="50"/>
  <c r="V53" i="50"/>
  <c r="L53" i="50"/>
  <c r="V52" i="50"/>
  <c r="L52" i="50"/>
  <c r="L51" i="50"/>
  <c r="R51" i="50" s="1"/>
  <c r="V51" i="50" s="1"/>
  <c r="V50" i="50"/>
  <c r="L50" i="50"/>
  <c r="L49" i="50"/>
  <c r="V48" i="50"/>
  <c r="L48" i="50"/>
  <c r="V47" i="50"/>
  <c r="L47" i="50"/>
  <c r="V46" i="50"/>
  <c r="L46" i="50"/>
  <c r="V45" i="50"/>
  <c r="L45" i="50"/>
  <c r="L44" i="50"/>
  <c r="V43" i="50"/>
  <c r="L43" i="50"/>
  <c r="L42" i="50"/>
  <c r="V41" i="50"/>
  <c r="L41" i="50"/>
  <c r="V40" i="50"/>
  <c r="L40" i="50"/>
  <c r="V39" i="50"/>
  <c r="L39" i="50"/>
  <c r="V38" i="50"/>
  <c r="L38" i="50"/>
  <c r="V37" i="50"/>
  <c r="L37" i="50"/>
  <c r="V36" i="50"/>
  <c r="L36" i="50"/>
  <c r="V35" i="50"/>
  <c r="L35" i="50"/>
  <c r="V34" i="50"/>
  <c r="L34" i="50"/>
  <c r="V33" i="50"/>
  <c r="L33" i="50"/>
  <c r="V32" i="50"/>
  <c r="L32" i="50"/>
  <c r="L31" i="50"/>
  <c r="V30" i="50"/>
  <c r="L30" i="50"/>
  <c r="V29" i="50"/>
  <c r="L29" i="50"/>
  <c r="V28" i="50"/>
  <c r="L28" i="50"/>
  <c r="V27" i="50"/>
  <c r="L27" i="50"/>
  <c r="V26" i="50"/>
  <c r="L26" i="50"/>
  <c r="V25" i="50"/>
  <c r="L25" i="50"/>
  <c r="V24" i="50"/>
  <c r="L24" i="50"/>
  <c r="V23" i="50"/>
  <c r="L23" i="50"/>
  <c r="V22" i="50"/>
  <c r="L22" i="50"/>
  <c r="L21" i="50"/>
  <c r="V20" i="50"/>
  <c r="L20" i="50"/>
  <c r="V19" i="50"/>
  <c r="L19" i="50"/>
  <c r="V18" i="50"/>
  <c r="L18" i="50"/>
  <c r="V17" i="50"/>
  <c r="L17" i="50"/>
  <c r="V16" i="50"/>
  <c r="L16" i="50"/>
  <c r="V15" i="50"/>
  <c r="L15" i="50"/>
  <c r="V14" i="50"/>
  <c r="L14" i="50"/>
  <c r="V13" i="50"/>
  <c r="L13" i="50"/>
  <c r="V12" i="50"/>
  <c r="L12" i="50"/>
  <c r="V11" i="50"/>
  <c r="L11" i="50"/>
  <c r="E11" i="50"/>
  <c r="P10" i="50"/>
  <c r="L10" i="50"/>
  <c r="V10" i="50" s="1"/>
  <c r="C10" i="50"/>
  <c r="M10" i="50" s="1"/>
  <c r="V109" i="49"/>
  <c r="T109" i="49"/>
  <c r="R109" i="49"/>
  <c r="M109" i="49"/>
  <c r="L109" i="49"/>
  <c r="O109" i="49" s="1"/>
  <c r="V108" i="49"/>
  <c r="T108" i="49"/>
  <c r="C109" i="49" s="1"/>
  <c r="R108" i="49"/>
  <c r="M108" i="49"/>
  <c r="L108" i="49"/>
  <c r="O108" i="49" s="1"/>
  <c r="V107" i="49"/>
  <c r="T107" i="49"/>
  <c r="C108" i="49" s="1"/>
  <c r="R107" i="49"/>
  <c r="M107" i="49"/>
  <c r="L107" i="49"/>
  <c r="O107" i="49" s="1"/>
  <c r="V106" i="49"/>
  <c r="T106" i="49"/>
  <c r="C107" i="49" s="1"/>
  <c r="R106" i="49"/>
  <c r="M106" i="49"/>
  <c r="L106" i="49"/>
  <c r="O106" i="49" s="1"/>
  <c r="V105" i="49"/>
  <c r="T105" i="49"/>
  <c r="C106" i="49" s="1"/>
  <c r="R105" i="49"/>
  <c r="M105" i="49"/>
  <c r="L105" i="49"/>
  <c r="O105" i="49" s="1"/>
  <c r="V104" i="49"/>
  <c r="T104" i="49"/>
  <c r="C105" i="49" s="1"/>
  <c r="R104" i="49"/>
  <c r="M104" i="49"/>
  <c r="L104" i="49"/>
  <c r="O104" i="49" s="1"/>
  <c r="V103" i="49"/>
  <c r="T103" i="49"/>
  <c r="C104" i="49" s="1"/>
  <c r="R103" i="49"/>
  <c r="M103" i="49"/>
  <c r="L103" i="49"/>
  <c r="O103" i="49" s="1"/>
  <c r="V102" i="49"/>
  <c r="T102" i="49"/>
  <c r="C103" i="49" s="1"/>
  <c r="R102" i="49"/>
  <c r="M102" i="49"/>
  <c r="L102" i="49"/>
  <c r="O102" i="49" s="1"/>
  <c r="V101" i="49"/>
  <c r="T101" i="49"/>
  <c r="C102" i="49" s="1"/>
  <c r="R101" i="49"/>
  <c r="M101" i="49"/>
  <c r="L101" i="49"/>
  <c r="O101" i="49" s="1"/>
  <c r="V100" i="49"/>
  <c r="T100" i="49"/>
  <c r="C101" i="49" s="1"/>
  <c r="R100" i="49"/>
  <c r="M100" i="49"/>
  <c r="L100" i="49"/>
  <c r="O100" i="49" s="1"/>
  <c r="V99" i="49"/>
  <c r="T99" i="49"/>
  <c r="C100" i="49" s="1"/>
  <c r="R99" i="49"/>
  <c r="M99" i="49"/>
  <c r="L99" i="49"/>
  <c r="O99" i="49" s="1"/>
  <c r="V98" i="49"/>
  <c r="T98" i="49"/>
  <c r="C99" i="49" s="1"/>
  <c r="R98" i="49"/>
  <c r="M98" i="49"/>
  <c r="L98" i="49"/>
  <c r="O98" i="49" s="1"/>
  <c r="V97" i="49"/>
  <c r="T97" i="49"/>
  <c r="C98" i="49" s="1"/>
  <c r="R97" i="49"/>
  <c r="M97" i="49"/>
  <c r="L97" i="49"/>
  <c r="O97" i="49" s="1"/>
  <c r="V96" i="49"/>
  <c r="T96" i="49"/>
  <c r="C97" i="49" s="1"/>
  <c r="R96" i="49"/>
  <c r="M96" i="49"/>
  <c r="L96" i="49"/>
  <c r="O96" i="49" s="1"/>
  <c r="V95" i="49"/>
  <c r="T95" i="49"/>
  <c r="C96" i="49" s="1"/>
  <c r="R95" i="49"/>
  <c r="M95" i="49"/>
  <c r="L95" i="49"/>
  <c r="O95" i="49" s="1"/>
  <c r="V94" i="49"/>
  <c r="T94" i="49"/>
  <c r="C95" i="49" s="1"/>
  <c r="R94" i="49"/>
  <c r="M94" i="49"/>
  <c r="L94" i="49"/>
  <c r="O94" i="49" s="1"/>
  <c r="V93" i="49"/>
  <c r="T93" i="49"/>
  <c r="C94" i="49" s="1"/>
  <c r="R93" i="49"/>
  <c r="M93" i="49"/>
  <c r="L93" i="49"/>
  <c r="O93" i="49" s="1"/>
  <c r="V92" i="49"/>
  <c r="T92" i="49"/>
  <c r="C93" i="49" s="1"/>
  <c r="R92" i="49"/>
  <c r="M92" i="49"/>
  <c r="L92" i="49"/>
  <c r="O92" i="49" s="1"/>
  <c r="V91" i="49"/>
  <c r="T91" i="49"/>
  <c r="C92" i="49" s="1"/>
  <c r="R91" i="49"/>
  <c r="O91" i="49"/>
  <c r="M91" i="49"/>
  <c r="L91" i="49"/>
  <c r="V90" i="49"/>
  <c r="T90" i="49"/>
  <c r="C91" i="49" s="1"/>
  <c r="R90" i="49"/>
  <c r="M90" i="49"/>
  <c r="L90" i="49"/>
  <c r="O90" i="49" s="1"/>
  <c r="V89" i="49"/>
  <c r="T89" i="49"/>
  <c r="C90" i="49" s="1"/>
  <c r="R89" i="49"/>
  <c r="M89" i="49"/>
  <c r="L89" i="49"/>
  <c r="O89" i="49" s="1"/>
  <c r="V88" i="49"/>
  <c r="T88" i="49"/>
  <c r="C89" i="49" s="1"/>
  <c r="R88" i="49"/>
  <c r="O88" i="49"/>
  <c r="M88" i="49"/>
  <c r="L88" i="49"/>
  <c r="V87" i="49"/>
  <c r="T87" i="49"/>
  <c r="C88" i="49" s="1"/>
  <c r="R87" i="49"/>
  <c r="M87" i="49"/>
  <c r="L87" i="49"/>
  <c r="O87" i="49" s="1"/>
  <c r="V86" i="49"/>
  <c r="T86" i="49"/>
  <c r="C87" i="49" s="1"/>
  <c r="R86" i="49"/>
  <c r="M86" i="49"/>
  <c r="L86" i="49"/>
  <c r="O86" i="49" s="1"/>
  <c r="V85" i="49"/>
  <c r="T85" i="49"/>
  <c r="C86" i="49" s="1"/>
  <c r="R85" i="49"/>
  <c r="M85" i="49"/>
  <c r="L85" i="49"/>
  <c r="O85" i="49" s="1"/>
  <c r="V84" i="49"/>
  <c r="T84" i="49"/>
  <c r="C85" i="49" s="1"/>
  <c r="R84" i="49"/>
  <c r="M84" i="49"/>
  <c r="L84" i="49"/>
  <c r="O84" i="49" s="1"/>
  <c r="V83" i="49"/>
  <c r="T83" i="49"/>
  <c r="C84" i="49" s="1"/>
  <c r="R83" i="49"/>
  <c r="M83" i="49"/>
  <c r="L83" i="49"/>
  <c r="O83" i="49" s="1"/>
  <c r="V82" i="49"/>
  <c r="T82" i="49"/>
  <c r="C83" i="49" s="1"/>
  <c r="R82" i="49"/>
  <c r="M82" i="49"/>
  <c r="L82" i="49"/>
  <c r="O82" i="49" s="1"/>
  <c r="V81" i="49"/>
  <c r="T81" i="49"/>
  <c r="C82" i="49" s="1"/>
  <c r="R81" i="49"/>
  <c r="M81" i="49"/>
  <c r="L81" i="49"/>
  <c r="O81" i="49" s="1"/>
  <c r="V80" i="49"/>
  <c r="T80" i="49"/>
  <c r="C81" i="49" s="1"/>
  <c r="R80" i="49"/>
  <c r="M80" i="49"/>
  <c r="L80" i="49"/>
  <c r="O80" i="49" s="1"/>
  <c r="V79" i="49"/>
  <c r="T79" i="49"/>
  <c r="C80" i="49" s="1"/>
  <c r="R79" i="49"/>
  <c r="M79" i="49"/>
  <c r="L79" i="49"/>
  <c r="O79" i="49" s="1"/>
  <c r="V78" i="49"/>
  <c r="T78" i="49"/>
  <c r="C79" i="49" s="1"/>
  <c r="R78" i="49"/>
  <c r="M78" i="49"/>
  <c r="L78" i="49"/>
  <c r="O78" i="49" s="1"/>
  <c r="V77" i="49"/>
  <c r="T77" i="49"/>
  <c r="C78" i="49" s="1"/>
  <c r="R77" i="49"/>
  <c r="M77" i="49"/>
  <c r="L77" i="49"/>
  <c r="O77" i="49" s="1"/>
  <c r="V76" i="49"/>
  <c r="T76" i="49"/>
  <c r="C77" i="49" s="1"/>
  <c r="R76" i="49"/>
  <c r="M76" i="49"/>
  <c r="L76" i="49"/>
  <c r="O76" i="49" s="1"/>
  <c r="V75" i="49"/>
  <c r="T75" i="49"/>
  <c r="C76" i="49" s="1"/>
  <c r="R75" i="49"/>
  <c r="M75" i="49"/>
  <c r="L75" i="49"/>
  <c r="O75" i="49" s="1"/>
  <c r="V74" i="49"/>
  <c r="T74" i="49"/>
  <c r="C75" i="49" s="1"/>
  <c r="R74" i="49"/>
  <c r="M74" i="49"/>
  <c r="L74" i="49"/>
  <c r="O74" i="49" s="1"/>
  <c r="V73" i="49"/>
  <c r="T73" i="49"/>
  <c r="C74" i="49" s="1"/>
  <c r="R73" i="49"/>
  <c r="M73" i="49"/>
  <c r="L73" i="49"/>
  <c r="O73" i="49" s="1"/>
  <c r="V72" i="49"/>
  <c r="T72" i="49"/>
  <c r="C73" i="49" s="1"/>
  <c r="R72" i="49"/>
  <c r="M72" i="49"/>
  <c r="L72" i="49"/>
  <c r="O72" i="49" s="1"/>
  <c r="V71" i="49"/>
  <c r="T71" i="49"/>
  <c r="C72" i="49" s="1"/>
  <c r="R71" i="49"/>
  <c r="M71" i="49"/>
  <c r="L71" i="49"/>
  <c r="O71" i="49" s="1"/>
  <c r="V70" i="49"/>
  <c r="T70" i="49"/>
  <c r="C71" i="49" s="1"/>
  <c r="R70" i="49"/>
  <c r="M70" i="49"/>
  <c r="L70" i="49"/>
  <c r="O70" i="49" s="1"/>
  <c r="V69" i="49"/>
  <c r="T69" i="49"/>
  <c r="C70" i="49" s="1"/>
  <c r="R69" i="49"/>
  <c r="M69" i="49"/>
  <c r="L69" i="49"/>
  <c r="O69" i="49" s="1"/>
  <c r="V68" i="49"/>
  <c r="T68" i="49"/>
  <c r="C69" i="49" s="1"/>
  <c r="R68" i="49"/>
  <c r="M68" i="49"/>
  <c r="L68" i="49"/>
  <c r="O68" i="49" s="1"/>
  <c r="V67" i="49"/>
  <c r="T67" i="49"/>
  <c r="C68" i="49" s="1"/>
  <c r="R67" i="49"/>
  <c r="M67" i="49"/>
  <c r="L67" i="49"/>
  <c r="O67" i="49" s="1"/>
  <c r="V66" i="49"/>
  <c r="T66" i="49"/>
  <c r="C67" i="49" s="1"/>
  <c r="R66" i="49"/>
  <c r="M66" i="49"/>
  <c r="L66" i="49"/>
  <c r="O66" i="49" s="1"/>
  <c r="V65" i="49"/>
  <c r="T65" i="49"/>
  <c r="C66" i="49" s="1"/>
  <c r="R65" i="49"/>
  <c r="M65" i="49"/>
  <c r="L65" i="49"/>
  <c r="O65" i="49" s="1"/>
  <c r="V64" i="49"/>
  <c r="T64" i="49"/>
  <c r="C65" i="49" s="1"/>
  <c r="R64" i="49"/>
  <c r="M64" i="49"/>
  <c r="L64" i="49"/>
  <c r="O64" i="49" s="1"/>
  <c r="V63" i="49"/>
  <c r="T63" i="49"/>
  <c r="C64" i="49" s="1"/>
  <c r="R63" i="49"/>
  <c r="M63" i="49"/>
  <c r="L63" i="49"/>
  <c r="O63" i="49" s="1"/>
  <c r="V62" i="49"/>
  <c r="T62" i="49"/>
  <c r="C63" i="49" s="1"/>
  <c r="R62" i="49"/>
  <c r="M62" i="49"/>
  <c r="L62" i="49"/>
  <c r="O62" i="49" s="1"/>
  <c r="V61" i="49"/>
  <c r="T61" i="49"/>
  <c r="C62" i="49" s="1"/>
  <c r="R61" i="49"/>
  <c r="M61" i="49"/>
  <c r="L61" i="49"/>
  <c r="O61" i="49" s="1"/>
  <c r="V60" i="49"/>
  <c r="T60" i="49"/>
  <c r="C61" i="49" s="1"/>
  <c r="R60" i="49"/>
  <c r="M60" i="49"/>
  <c r="L60" i="49"/>
  <c r="O60" i="49" s="1"/>
  <c r="V59" i="49"/>
  <c r="T59" i="49"/>
  <c r="C60" i="49" s="1"/>
  <c r="R59" i="49"/>
  <c r="M59" i="49"/>
  <c r="L59" i="49"/>
  <c r="O59" i="49" s="1"/>
  <c r="V58" i="49"/>
  <c r="T58" i="49"/>
  <c r="C59" i="49" s="1"/>
  <c r="R58" i="49"/>
  <c r="M58" i="49"/>
  <c r="L58" i="49"/>
  <c r="O58" i="49" s="1"/>
  <c r="V57" i="49"/>
  <c r="T57" i="49"/>
  <c r="C58" i="49" s="1"/>
  <c r="R57" i="49"/>
  <c r="M57" i="49"/>
  <c r="L57" i="49"/>
  <c r="O57" i="49" s="1"/>
  <c r="V56" i="49"/>
  <c r="T56" i="49"/>
  <c r="C57" i="49" s="1"/>
  <c r="R56" i="49"/>
  <c r="M56" i="49"/>
  <c r="L56" i="49"/>
  <c r="O56" i="49" s="1"/>
  <c r="V55" i="49"/>
  <c r="T55" i="49"/>
  <c r="C56" i="49" s="1"/>
  <c r="R55" i="49"/>
  <c r="M55" i="49"/>
  <c r="L55" i="49"/>
  <c r="O55" i="49" s="1"/>
  <c r="V54" i="49"/>
  <c r="T54" i="49"/>
  <c r="C55" i="49" s="1"/>
  <c r="R54" i="49"/>
  <c r="M54" i="49"/>
  <c r="L54" i="49"/>
  <c r="O54" i="49" s="1"/>
  <c r="V53" i="49"/>
  <c r="T53" i="49"/>
  <c r="C54" i="49" s="1"/>
  <c r="R53" i="49"/>
  <c r="M53" i="49"/>
  <c r="L53" i="49"/>
  <c r="O53" i="49" s="1"/>
  <c r="V52" i="49"/>
  <c r="T52" i="49"/>
  <c r="C53" i="49" s="1"/>
  <c r="R52" i="49"/>
  <c r="M52" i="49"/>
  <c r="L52" i="49"/>
  <c r="O52" i="49" s="1"/>
  <c r="V51" i="49"/>
  <c r="T51" i="49"/>
  <c r="C52" i="49" s="1"/>
  <c r="R51" i="49"/>
  <c r="M51" i="49"/>
  <c r="L51" i="49"/>
  <c r="O51" i="49" s="1"/>
  <c r="V50" i="49"/>
  <c r="T50" i="49"/>
  <c r="C51" i="49" s="1"/>
  <c r="R50" i="49"/>
  <c r="M50" i="49"/>
  <c r="L50" i="49"/>
  <c r="O50" i="49" s="1"/>
  <c r="V49" i="49"/>
  <c r="T49" i="49"/>
  <c r="C50" i="49" s="1"/>
  <c r="R49" i="49"/>
  <c r="M49" i="49"/>
  <c r="L49" i="49"/>
  <c r="O49" i="49" s="1"/>
  <c r="V48" i="49"/>
  <c r="T48" i="49"/>
  <c r="C49" i="49" s="1"/>
  <c r="R48" i="49"/>
  <c r="M48" i="49"/>
  <c r="L48" i="49"/>
  <c r="O48" i="49" s="1"/>
  <c r="V47" i="49"/>
  <c r="T47" i="49"/>
  <c r="C48" i="49" s="1"/>
  <c r="R47" i="49"/>
  <c r="M47" i="49"/>
  <c r="L47" i="49"/>
  <c r="O47" i="49" s="1"/>
  <c r="V46" i="49"/>
  <c r="T46" i="49"/>
  <c r="C47" i="49" s="1"/>
  <c r="R46" i="49"/>
  <c r="M46" i="49"/>
  <c r="L46" i="49"/>
  <c r="O46" i="49" s="1"/>
  <c r="V45" i="49"/>
  <c r="T45" i="49"/>
  <c r="C46" i="49" s="1"/>
  <c r="R45" i="49"/>
  <c r="M45" i="49"/>
  <c r="L45" i="49"/>
  <c r="O45" i="49" s="1"/>
  <c r="V44" i="49"/>
  <c r="T44" i="49"/>
  <c r="C45" i="49" s="1"/>
  <c r="R44" i="49"/>
  <c r="M44" i="49"/>
  <c r="L44" i="49"/>
  <c r="O44" i="49" s="1"/>
  <c r="V43" i="49"/>
  <c r="T43" i="49"/>
  <c r="C44" i="49" s="1"/>
  <c r="R43" i="49"/>
  <c r="M43" i="49"/>
  <c r="L43" i="49"/>
  <c r="O43" i="49" s="1"/>
  <c r="V42" i="49"/>
  <c r="T42" i="49"/>
  <c r="C43" i="49" s="1"/>
  <c r="R42" i="49"/>
  <c r="M42" i="49"/>
  <c r="L42" i="49"/>
  <c r="O42" i="49" s="1"/>
  <c r="V41" i="49"/>
  <c r="T41" i="49"/>
  <c r="C42" i="49" s="1"/>
  <c r="R41" i="49"/>
  <c r="M41" i="49"/>
  <c r="L41" i="49"/>
  <c r="O41" i="49" s="1"/>
  <c r="V40" i="49"/>
  <c r="T40" i="49"/>
  <c r="C41" i="49" s="1"/>
  <c r="R40" i="49"/>
  <c r="M40" i="49"/>
  <c r="L40" i="49"/>
  <c r="O40" i="49" s="1"/>
  <c r="V39" i="49"/>
  <c r="T39" i="49"/>
  <c r="C40" i="49" s="1"/>
  <c r="R39" i="49"/>
  <c r="M39" i="49"/>
  <c r="L39" i="49"/>
  <c r="O39" i="49" s="1"/>
  <c r="V38" i="49"/>
  <c r="T38" i="49"/>
  <c r="C39" i="49" s="1"/>
  <c r="R38" i="49"/>
  <c r="M38" i="49"/>
  <c r="L38" i="49"/>
  <c r="O38" i="49" s="1"/>
  <c r="V37" i="49"/>
  <c r="T37" i="49"/>
  <c r="C38" i="49" s="1"/>
  <c r="R37" i="49"/>
  <c r="M37" i="49"/>
  <c r="L37" i="49"/>
  <c r="O37" i="49" s="1"/>
  <c r="V36" i="49"/>
  <c r="T36" i="49"/>
  <c r="C37" i="49" s="1"/>
  <c r="R36" i="49"/>
  <c r="O36" i="49"/>
  <c r="M36" i="49"/>
  <c r="L36" i="49"/>
  <c r="V35" i="49"/>
  <c r="T35" i="49"/>
  <c r="C36" i="49" s="1"/>
  <c r="R35" i="49"/>
  <c r="M35" i="49"/>
  <c r="L35" i="49"/>
  <c r="O35" i="49" s="1"/>
  <c r="V34" i="49"/>
  <c r="T34" i="49"/>
  <c r="C35" i="49" s="1"/>
  <c r="R34" i="49"/>
  <c r="M34" i="49"/>
  <c r="L34" i="49"/>
  <c r="O34" i="49" s="1"/>
  <c r="V33" i="49"/>
  <c r="T33" i="49"/>
  <c r="C34" i="49" s="1"/>
  <c r="R33" i="49"/>
  <c r="M33" i="49"/>
  <c r="L33" i="49"/>
  <c r="O33" i="49" s="1"/>
  <c r="V32" i="49"/>
  <c r="T32" i="49"/>
  <c r="C33" i="49" s="1"/>
  <c r="R32" i="49"/>
  <c r="M32" i="49"/>
  <c r="L32" i="49"/>
  <c r="O32" i="49" s="1"/>
  <c r="V31" i="49"/>
  <c r="T31" i="49"/>
  <c r="C32" i="49" s="1"/>
  <c r="R31" i="49"/>
  <c r="M31" i="49"/>
  <c r="L31" i="49"/>
  <c r="O31" i="49" s="1"/>
  <c r="V30" i="49"/>
  <c r="T30" i="49"/>
  <c r="C31" i="49" s="1"/>
  <c r="R30" i="49"/>
  <c r="M30" i="49"/>
  <c r="L30" i="49"/>
  <c r="O30" i="49" s="1"/>
  <c r="V29" i="49"/>
  <c r="T29" i="49"/>
  <c r="C30" i="49" s="1"/>
  <c r="R29" i="49"/>
  <c r="M29" i="49"/>
  <c r="L29" i="49"/>
  <c r="O29" i="49" s="1"/>
  <c r="V28" i="49"/>
  <c r="T28" i="49"/>
  <c r="C29" i="49" s="1"/>
  <c r="R28" i="49"/>
  <c r="M28" i="49"/>
  <c r="L28" i="49"/>
  <c r="O28" i="49" s="1"/>
  <c r="V27" i="49"/>
  <c r="T27" i="49"/>
  <c r="C28" i="49" s="1"/>
  <c r="R27" i="49"/>
  <c r="M27" i="49"/>
  <c r="L27" i="49"/>
  <c r="O27" i="49" s="1"/>
  <c r="V26" i="49"/>
  <c r="T26" i="49"/>
  <c r="C27" i="49" s="1"/>
  <c r="R26" i="49"/>
  <c r="M26" i="49"/>
  <c r="L26" i="49"/>
  <c r="O26" i="49" s="1"/>
  <c r="V25" i="49"/>
  <c r="T25" i="49"/>
  <c r="C26" i="49" s="1"/>
  <c r="R25" i="49"/>
  <c r="M25" i="49"/>
  <c r="L25" i="49"/>
  <c r="O25" i="49" s="1"/>
  <c r="V24" i="49"/>
  <c r="T24" i="49"/>
  <c r="C25" i="49" s="1"/>
  <c r="R24" i="49"/>
  <c r="M24" i="49"/>
  <c r="L24" i="49"/>
  <c r="O24" i="49" s="1"/>
  <c r="V23" i="49"/>
  <c r="T23" i="49"/>
  <c r="C24" i="49" s="1"/>
  <c r="R23" i="49"/>
  <c r="O23" i="49"/>
  <c r="M23" i="49"/>
  <c r="L23" i="49"/>
  <c r="V22" i="49"/>
  <c r="T22" i="49"/>
  <c r="C23" i="49" s="1"/>
  <c r="R22" i="49"/>
  <c r="M22" i="49"/>
  <c r="L22" i="49"/>
  <c r="O22" i="49" s="1"/>
  <c r="V21" i="49"/>
  <c r="T21" i="49"/>
  <c r="C22" i="49" s="1"/>
  <c r="R21" i="49"/>
  <c r="M21" i="49"/>
  <c r="L21" i="49"/>
  <c r="O21" i="49" s="1"/>
  <c r="V20" i="49"/>
  <c r="T20" i="49"/>
  <c r="C21" i="49" s="1"/>
  <c r="R20" i="49"/>
  <c r="O20" i="49"/>
  <c r="M20" i="49"/>
  <c r="L20" i="49"/>
  <c r="V19" i="49"/>
  <c r="T19" i="49"/>
  <c r="C20" i="49" s="1"/>
  <c r="R19" i="49"/>
  <c r="M19" i="49"/>
  <c r="L19" i="49"/>
  <c r="O19" i="49" s="1"/>
  <c r="V18" i="49"/>
  <c r="T18" i="49"/>
  <c r="C19" i="49" s="1"/>
  <c r="R18" i="49"/>
  <c r="M18" i="49"/>
  <c r="L18" i="49"/>
  <c r="O18" i="49" s="1"/>
  <c r="V17" i="49"/>
  <c r="T17" i="49"/>
  <c r="C18" i="49" s="1"/>
  <c r="R17" i="49"/>
  <c r="M17" i="49"/>
  <c r="L17" i="49"/>
  <c r="O17" i="49" s="1"/>
  <c r="V16" i="49"/>
  <c r="T16" i="49"/>
  <c r="C17" i="49" s="1"/>
  <c r="R16" i="49"/>
  <c r="M16" i="49"/>
  <c r="L16" i="49"/>
  <c r="O16" i="49" s="1"/>
  <c r="V15" i="49"/>
  <c r="T15" i="49"/>
  <c r="C16" i="49" s="1"/>
  <c r="R15" i="49"/>
  <c r="M15" i="49"/>
  <c r="L15" i="49"/>
  <c r="O15" i="49" s="1"/>
  <c r="V14" i="49"/>
  <c r="T14" i="49"/>
  <c r="C15" i="49" s="1"/>
  <c r="R14" i="49"/>
  <c r="M14" i="49"/>
  <c r="L14" i="49"/>
  <c r="O14" i="49" s="1"/>
  <c r="V13" i="49"/>
  <c r="L13" i="49"/>
  <c r="V12" i="49"/>
  <c r="L12" i="49"/>
  <c r="L11" i="49"/>
  <c r="P10" i="49"/>
  <c r="L10" i="49"/>
  <c r="C10" i="49"/>
  <c r="M10" i="49" s="1"/>
  <c r="V109" i="48"/>
  <c r="T109" i="48"/>
  <c r="R109" i="48"/>
  <c r="M109" i="48"/>
  <c r="L109" i="48"/>
  <c r="O109" i="48" s="1"/>
  <c r="V108" i="48"/>
  <c r="T108" i="48"/>
  <c r="C109" i="48" s="1"/>
  <c r="R108" i="48"/>
  <c r="M108" i="48"/>
  <c r="L108" i="48"/>
  <c r="O108" i="48" s="1"/>
  <c r="V107" i="48"/>
  <c r="T107" i="48"/>
  <c r="C108" i="48" s="1"/>
  <c r="R107" i="48"/>
  <c r="M107" i="48"/>
  <c r="L107" i="48"/>
  <c r="O107" i="48" s="1"/>
  <c r="V106" i="48"/>
  <c r="T106" i="48"/>
  <c r="C107" i="48" s="1"/>
  <c r="R106" i="48"/>
  <c r="M106" i="48"/>
  <c r="L106" i="48"/>
  <c r="O106" i="48" s="1"/>
  <c r="V105" i="48"/>
  <c r="T105" i="48"/>
  <c r="C106" i="48" s="1"/>
  <c r="R105" i="48"/>
  <c r="M105" i="48"/>
  <c r="L105" i="48"/>
  <c r="O105" i="48" s="1"/>
  <c r="V104" i="48"/>
  <c r="T104" i="48"/>
  <c r="C105" i="48" s="1"/>
  <c r="R104" i="48"/>
  <c r="M104" i="48"/>
  <c r="L104" i="48"/>
  <c r="O104" i="48" s="1"/>
  <c r="V103" i="48"/>
  <c r="T103" i="48"/>
  <c r="C104" i="48" s="1"/>
  <c r="R103" i="48"/>
  <c r="M103" i="48"/>
  <c r="L103" i="48"/>
  <c r="O103" i="48" s="1"/>
  <c r="V102" i="48"/>
  <c r="T102" i="48"/>
  <c r="C103" i="48" s="1"/>
  <c r="R102" i="48"/>
  <c r="M102" i="48"/>
  <c r="L102" i="48"/>
  <c r="O102" i="48" s="1"/>
  <c r="V101" i="48"/>
  <c r="T101" i="48"/>
  <c r="C102" i="48" s="1"/>
  <c r="R101" i="48"/>
  <c r="O101" i="48"/>
  <c r="M101" i="48"/>
  <c r="L101" i="48"/>
  <c r="V100" i="48"/>
  <c r="T100" i="48"/>
  <c r="C101" i="48" s="1"/>
  <c r="R100" i="48"/>
  <c r="M100" i="48"/>
  <c r="L100" i="48"/>
  <c r="O100" i="48" s="1"/>
  <c r="V99" i="48"/>
  <c r="T99" i="48"/>
  <c r="C100" i="48" s="1"/>
  <c r="R99" i="48"/>
  <c r="M99" i="48"/>
  <c r="L99" i="48"/>
  <c r="O99" i="48" s="1"/>
  <c r="V98" i="48"/>
  <c r="T98" i="48"/>
  <c r="C99" i="48" s="1"/>
  <c r="R98" i="48"/>
  <c r="M98" i="48"/>
  <c r="L98" i="48"/>
  <c r="O98" i="48" s="1"/>
  <c r="V97" i="48"/>
  <c r="T97" i="48"/>
  <c r="C98" i="48" s="1"/>
  <c r="R97" i="48"/>
  <c r="M97" i="48"/>
  <c r="L97" i="48"/>
  <c r="O97" i="48" s="1"/>
  <c r="V96" i="48"/>
  <c r="T96" i="48"/>
  <c r="C97" i="48" s="1"/>
  <c r="R96" i="48"/>
  <c r="M96" i="48"/>
  <c r="L96" i="48"/>
  <c r="O96" i="48" s="1"/>
  <c r="V95" i="48"/>
  <c r="T95" i="48"/>
  <c r="C96" i="48" s="1"/>
  <c r="R95" i="48"/>
  <c r="M95" i="48"/>
  <c r="L95" i="48"/>
  <c r="O95" i="48" s="1"/>
  <c r="V94" i="48"/>
  <c r="T94" i="48"/>
  <c r="C95" i="48" s="1"/>
  <c r="R94" i="48"/>
  <c r="M94" i="48"/>
  <c r="L94" i="48"/>
  <c r="O94" i="48" s="1"/>
  <c r="V93" i="48"/>
  <c r="T93" i="48"/>
  <c r="C94" i="48" s="1"/>
  <c r="R93" i="48"/>
  <c r="M93" i="48"/>
  <c r="L93" i="48"/>
  <c r="O93" i="48" s="1"/>
  <c r="V92" i="48"/>
  <c r="T92" i="48"/>
  <c r="C93" i="48" s="1"/>
  <c r="R92" i="48"/>
  <c r="M92" i="48"/>
  <c r="L92" i="48"/>
  <c r="O92" i="48" s="1"/>
  <c r="V91" i="48"/>
  <c r="T91" i="48"/>
  <c r="C92" i="48" s="1"/>
  <c r="R91" i="48"/>
  <c r="M91" i="48"/>
  <c r="L91" i="48"/>
  <c r="O91" i="48" s="1"/>
  <c r="V90" i="48"/>
  <c r="T90" i="48"/>
  <c r="C91" i="48" s="1"/>
  <c r="R90" i="48"/>
  <c r="M90" i="48"/>
  <c r="L90" i="48"/>
  <c r="O90" i="48" s="1"/>
  <c r="V89" i="48"/>
  <c r="T89" i="48"/>
  <c r="C90" i="48" s="1"/>
  <c r="R89" i="48"/>
  <c r="M89" i="48"/>
  <c r="L89" i="48"/>
  <c r="O89" i="48" s="1"/>
  <c r="V88" i="48"/>
  <c r="T88" i="48"/>
  <c r="C89" i="48" s="1"/>
  <c r="R88" i="48"/>
  <c r="O88" i="48"/>
  <c r="M88" i="48"/>
  <c r="L88" i="48"/>
  <c r="V87" i="48"/>
  <c r="T87" i="48"/>
  <c r="C88" i="48" s="1"/>
  <c r="R87" i="48"/>
  <c r="M87" i="48"/>
  <c r="L87" i="48"/>
  <c r="O87" i="48" s="1"/>
  <c r="V86" i="48"/>
  <c r="T86" i="48"/>
  <c r="C87" i="48" s="1"/>
  <c r="R86" i="48"/>
  <c r="M86" i="48"/>
  <c r="L86" i="48"/>
  <c r="O86" i="48" s="1"/>
  <c r="V85" i="48"/>
  <c r="T85" i="48"/>
  <c r="C86" i="48" s="1"/>
  <c r="R85" i="48"/>
  <c r="O85" i="48"/>
  <c r="M85" i="48"/>
  <c r="L85" i="48"/>
  <c r="V84" i="48"/>
  <c r="T84" i="48"/>
  <c r="C85" i="48" s="1"/>
  <c r="R84" i="48"/>
  <c r="M84" i="48"/>
  <c r="L84" i="48"/>
  <c r="O84" i="48" s="1"/>
  <c r="V83" i="48"/>
  <c r="T83" i="48"/>
  <c r="C84" i="48" s="1"/>
  <c r="R83" i="48"/>
  <c r="M83" i="48"/>
  <c r="L83" i="48"/>
  <c r="O83" i="48" s="1"/>
  <c r="V82" i="48"/>
  <c r="T82" i="48"/>
  <c r="C83" i="48" s="1"/>
  <c r="R82" i="48"/>
  <c r="M82" i="48"/>
  <c r="L82" i="48"/>
  <c r="O82" i="48" s="1"/>
  <c r="V81" i="48"/>
  <c r="T81" i="48"/>
  <c r="C82" i="48" s="1"/>
  <c r="R81" i="48"/>
  <c r="M81" i="48"/>
  <c r="L81" i="48"/>
  <c r="O81" i="48" s="1"/>
  <c r="V80" i="48"/>
  <c r="T80" i="48"/>
  <c r="C81" i="48" s="1"/>
  <c r="R80" i="48"/>
  <c r="M80" i="48"/>
  <c r="L80" i="48"/>
  <c r="O80" i="48" s="1"/>
  <c r="V79" i="48"/>
  <c r="T79" i="48"/>
  <c r="C80" i="48" s="1"/>
  <c r="R79" i="48"/>
  <c r="M79" i="48"/>
  <c r="L79" i="48"/>
  <c r="O79" i="48" s="1"/>
  <c r="V78" i="48"/>
  <c r="T78" i="48"/>
  <c r="C79" i="48" s="1"/>
  <c r="R78" i="48"/>
  <c r="M78" i="48"/>
  <c r="L78" i="48"/>
  <c r="O78" i="48" s="1"/>
  <c r="V77" i="48"/>
  <c r="T77" i="48"/>
  <c r="C78" i="48" s="1"/>
  <c r="R77" i="48"/>
  <c r="M77" i="48"/>
  <c r="L77" i="48"/>
  <c r="O77" i="48" s="1"/>
  <c r="V76" i="48"/>
  <c r="T76" i="48"/>
  <c r="C77" i="48" s="1"/>
  <c r="R76" i="48"/>
  <c r="M76" i="48"/>
  <c r="L76" i="48"/>
  <c r="O76" i="48" s="1"/>
  <c r="V75" i="48"/>
  <c r="T75" i="48"/>
  <c r="C76" i="48" s="1"/>
  <c r="R75" i="48"/>
  <c r="M75" i="48"/>
  <c r="L75" i="48"/>
  <c r="O75" i="48" s="1"/>
  <c r="V74" i="48"/>
  <c r="T74" i="48"/>
  <c r="C75" i="48" s="1"/>
  <c r="R74" i="48"/>
  <c r="M74" i="48"/>
  <c r="L74" i="48"/>
  <c r="O74" i="48" s="1"/>
  <c r="V73" i="48"/>
  <c r="T73" i="48"/>
  <c r="C74" i="48" s="1"/>
  <c r="R73" i="48"/>
  <c r="M73" i="48"/>
  <c r="L73" i="48"/>
  <c r="O73" i="48" s="1"/>
  <c r="V72" i="48"/>
  <c r="T72" i="48"/>
  <c r="C73" i="48" s="1"/>
  <c r="R72" i="48"/>
  <c r="M72" i="48"/>
  <c r="L72" i="48"/>
  <c r="O72" i="48" s="1"/>
  <c r="V71" i="48"/>
  <c r="T71" i="48"/>
  <c r="C72" i="48" s="1"/>
  <c r="R71" i="48"/>
  <c r="M71" i="48"/>
  <c r="L71" i="48"/>
  <c r="O71" i="48" s="1"/>
  <c r="V70" i="48"/>
  <c r="T70" i="48"/>
  <c r="C71" i="48" s="1"/>
  <c r="R70" i="48"/>
  <c r="M70" i="48"/>
  <c r="L70" i="48"/>
  <c r="O70" i="48" s="1"/>
  <c r="V69" i="48"/>
  <c r="T69" i="48"/>
  <c r="C70" i="48" s="1"/>
  <c r="R69" i="48"/>
  <c r="M69" i="48"/>
  <c r="L69" i="48"/>
  <c r="O69" i="48" s="1"/>
  <c r="V68" i="48"/>
  <c r="T68" i="48"/>
  <c r="C69" i="48" s="1"/>
  <c r="R68" i="48"/>
  <c r="M68" i="48"/>
  <c r="L68" i="48"/>
  <c r="O68" i="48" s="1"/>
  <c r="V67" i="48"/>
  <c r="T67" i="48"/>
  <c r="C68" i="48" s="1"/>
  <c r="R67" i="48"/>
  <c r="M67" i="48"/>
  <c r="L67" i="48"/>
  <c r="O67" i="48" s="1"/>
  <c r="V66" i="48"/>
  <c r="T66" i="48"/>
  <c r="C67" i="48" s="1"/>
  <c r="R66" i="48"/>
  <c r="M66" i="48"/>
  <c r="L66" i="48"/>
  <c r="O66" i="48" s="1"/>
  <c r="V65" i="48"/>
  <c r="T65" i="48"/>
  <c r="C66" i="48" s="1"/>
  <c r="R65" i="48"/>
  <c r="M65" i="48"/>
  <c r="L65" i="48"/>
  <c r="O65" i="48" s="1"/>
  <c r="V64" i="48"/>
  <c r="T64" i="48"/>
  <c r="C65" i="48" s="1"/>
  <c r="R64" i="48"/>
  <c r="O64" i="48"/>
  <c r="M64" i="48"/>
  <c r="L64" i="48"/>
  <c r="V63" i="48"/>
  <c r="T63" i="48"/>
  <c r="C64" i="48" s="1"/>
  <c r="R63" i="48"/>
  <c r="M63" i="48"/>
  <c r="L63" i="48"/>
  <c r="O63" i="48" s="1"/>
  <c r="V62" i="48"/>
  <c r="T62" i="48"/>
  <c r="C63" i="48" s="1"/>
  <c r="R62" i="48"/>
  <c r="M62" i="48"/>
  <c r="L62" i="48"/>
  <c r="O62" i="48" s="1"/>
  <c r="V61" i="48"/>
  <c r="T61" i="48"/>
  <c r="C62" i="48" s="1"/>
  <c r="R61" i="48"/>
  <c r="O61" i="48"/>
  <c r="M61" i="48"/>
  <c r="L61" i="48"/>
  <c r="V60" i="48"/>
  <c r="T60" i="48"/>
  <c r="C61" i="48" s="1"/>
  <c r="R60" i="48"/>
  <c r="M60" i="48"/>
  <c r="L60" i="48"/>
  <c r="O60" i="48" s="1"/>
  <c r="V59" i="48"/>
  <c r="T59" i="48"/>
  <c r="C60" i="48" s="1"/>
  <c r="R59" i="48"/>
  <c r="M59" i="48"/>
  <c r="L59" i="48"/>
  <c r="O59" i="48" s="1"/>
  <c r="V58" i="48"/>
  <c r="T58" i="48"/>
  <c r="C59" i="48" s="1"/>
  <c r="R58" i="48"/>
  <c r="M58" i="48"/>
  <c r="L58" i="48"/>
  <c r="O58" i="48" s="1"/>
  <c r="V57" i="48"/>
  <c r="T57" i="48"/>
  <c r="C58" i="48" s="1"/>
  <c r="R57" i="48"/>
  <c r="M57" i="48"/>
  <c r="L57" i="48"/>
  <c r="O57" i="48" s="1"/>
  <c r="V56" i="48"/>
  <c r="T56" i="48"/>
  <c r="C57" i="48" s="1"/>
  <c r="R56" i="48"/>
  <c r="M56" i="48"/>
  <c r="L56" i="48"/>
  <c r="O56" i="48" s="1"/>
  <c r="V55" i="48"/>
  <c r="T55" i="48"/>
  <c r="C56" i="48" s="1"/>
  <c r="R55" i="48"/>
  <c r="M55" i="48"/>
  <c r="L55" i="48"/>
  <c r="O55" i="48" s="1"/>
  <c r="V54" i="48"/>
  <c r="T54" i="48"/>
  <c r="C55" i="48" s="1"/>
  <c r="R54" i="48"/>
  <c r="M54" i="48"/>
  <c r="L54" i="48"/>
  <c r="O54" i="48" s="1"/>
  <c r="V53" i="48"/>
  <c r="T53" i="48"/>
  <c r="C54" i="48" s="1"/>
  <c r="R53" i="48"/>
  <c r="M53" i="48"/>
  <c r="L53" i="48"/>
  <c r="O53" i="48" s="1"/>
  <c r="V52" i="48"/>
  <c r="T52" i="48"/>
  <c r="C53" i="48" s="1"/>
  <c r="R52" i="48"/>
  <c r="M52" i="48"/>
  <c r="L52" i="48"/>
  <c r="O52" i="48" s="1"/>
  <c r="V51" i="48"/>
  <c r="T51" i="48"/>
  <c r="C52" i="48" s="1"/>
  <c r="R51" i="48"/>
  <c r="M51" i="48"/>
  <c r="L51" i="48"/>
  <c r="O51" i="48" s="1"/>
  <c r="V50" i="48"/>
  <c r="T50" i="48"/>
  <c r="C51" i="48" s="1"/>
  <c r="R50" i="48"/>
  <c r="M50" i="48"/>
  <c r="L50" i="48"/>
  <c r="O50" i="48" s="1"/>
  <c r="V49" i="48"/>
  <c r="T49" i="48"/>
  <c r="C50" i="48" s="1"/>
  <c r="R49" i="48"/>
  <c r="M49" i="48"/>
  <c r="L49" i="48"/>
  <c r="O49" i="48" s="1"/>
  <c r="V48" i="48"/>
  <c r="T48" i="48"/>
  <c r="C49" i="48" s="1"/>
  <c r="R48" i="48"/>
  <c r="O48" i="48"/>
  <c r="M48" i="48"/>
  <c r="L48" i="48"/>
  <c r="V47" i="48"/>
  <c r="T47" i="48"/>
  <c r="C48" i="48" s="1"/>
  <c r="R47" i="48"/>
  <c r="M47" i="48"/>
  <c r="L47" i="48"/>
  <c r="O47" i="48" s="1"/>
  <c r="V46" i="48"/>
  <c r="T46" i="48"/>
  <c r="C47" i="48" s="1"/>
  <c r="R46" i="48"/>
  <c r="M46" i="48"/>
  <c r="L46" i="48"/>
  <c r="O46" i="48" s="1"/>
  <c r="V45" i="48"/>
  <c r="T45" i="48"/>
  <c r="C46" i="48" s="1"/>
  <c r="R45" i="48"/>
  <c r="O45" i="48"/>
  <c r="M45" i="48"/>
  <c r="L45" i="48"/>
  <c r="V44" i="48"/>
  <c r="T44" i="48"/>
  <c r="C45" i="48" s="1"/>
  <c r="R44" i="48"/>
  <c r="M44" i="48"/>
  <c r="L44" i="48"/>
  <c r="O44" i="48" s="1"/>
  <c r="V43" i="48"/>
  <c r="T43" i="48"/>
  <c r="C44" i="48" s="1"/>
  <c r="R43" i="48"/>
  <c r="M43" i="48"/>
  <c r="L43" i="48"/>
  <c r="O43" i="48" s="1"/>
  <c r="V42" i="48"/>
  <c r="T42" i="48"/>
  <c r="C43" i="48" s="1"/>
  <c r="R42" i="48"/>
  <c r="M42" i="48"/>
  <c r="L42" i="48"/>
  <c r="O42" i="48" s="1"/>
  <c r="V41" i="48"/>
  <c r="T41" i="48"/>
  <c r="C42" i="48" s="1"/>
  <c r="R41" i="48"/>
  <c r="M41" i="48"/>
  <c r="L41" i="48"/>
  <c r="O41" i="48" s="1"/>
  <c r="V40" i="48"/>
  <c r="T40" i="48"/>
  <c r="C41" i="48" s="1"/>
  <c r="R40" i="48"/>
  <c r="M40" i="48"/>
  <c r="L40" i="48"/>
  <c r="O40" i="48" s="1"/>
  <c r="V39" i="48"/>
  <c r="T39" i="48"/>
  <c r="C40" i="48" s="1"/>
  <c r="R39" i="48"/>
  <c r="M39" i="48"/>
  <c r="L39" i="48"/>
  <c r="O39" i="48" s="1"/>
  <c r="V38" i="48"/>
  <c r="T38" i="48"/>
  <c r="C39" i="48" s="1"/>
  <c r="R38" i="48"/>
  <c r="M38" i="48"/>
  <c r="L38" i="48"/>
  <c r="O38" i="48" s="1"/>
  <c r="V37" i="48"/>
  <c r="T37" i="48"/>
  <c r="C38" i="48" s="1"/>
  <c r="R37" i="48"/>
  <c r="M37" i="48"/>
  <c r="L37" i="48"/>
  <c r="O37" i="48" s="1"/>
  <c r="V36" i="48"/>
  <c r="T36" i="48"/>
  <c r="C37" i="48" s="1"/>
  <c r="R36" i="48"/>
  <c r="M36" i="48"/>
  <c r="L36" i="48"/>
  <c r="O36" i="48" s="1"/>
  <c r="V35" i="48"/>
  <c r="T35" i="48"/>
  <c r="C36" i="48" s="1"/>
  <c r="R35" i="48"/>
  <c r="M35" i="48"/>
  <c r="L35" i="48"/>
  <c r="O35" i="48" s="1"/>
  <c r="V34" i="48"/>
  <c r="L34" i="48"/>
  <c r="V33" i="48"/>
  <c r="L33" i="48"/>
  <c r="V32" i="48"/>
  <c r="L32" i="48"/>
  <c r="V31" i="48"/>
  <c r="L31" i="48"/>
  <c r="V30" i="48"/>
  <c r="L30" i="48"/>
  <c r="V29" i="48"/>
  <c r="L29" i="48"/>
  <c r="V28" i="48"/>
  <c r="L28" i="48"/>
  <c r="V27" i="48"/>
  <c r="L27" i="48"/>
  <c r="V26" i="48"/>
  <c r="L26" i="48"/>
  <c r="V25" i="48"/>
  <c r="L25" i="48"/>
  <c r="V24" i="48"/>
  <c r="L24" i="48"/>
  <c r="V23" i="48"/>
  <c r="L23" i="48"/>
  <c r="V22" i="48"/>
  <c r="L22" i="48"/>
  <c r="V21" i="48"/>
  <c r="L21" i="48"/>
  <c r="V20" i="48"/>
  <c r="L20" i="48"/>
  <c r="V19" i="48"/>
  <c r="L19" i="48"/>
  <c r="V18" i="48"/>
  <c r="L18" i="48"/>
  <c r="V17" i="48"/>
  <c r="L17" i="48"/>
  <c r="V16" i="48"/>
  <c r="L16" i="48"/>
  <c r="V15" i="48"/>
  <c r="L15" i="48"/>
  <c r="V14" i="48"/>
  <c r="L14" i="48"/>
  <c r="V13" i="48"/>
  <c r="L13" i="48"/>
  <c r="V12" i="48"/>
  <c r="L12" i="48"/>
  <c r="V11" i="48"/>
  <c r="L11" i="48"/>
  <c r="P11" i="48"/>
  <c r="P10" i="48"/>
  <c r="L10" i="48"/>
  <c r="V10" i="48" s="1"/>
  <c r="C10" i="48"/>
  <c r="M10" i="48" s="1"/>
  <c r="R77" i="50" l="1"/>
  <c r="V77" i="50" s="1"/>
  <c r="R64" i="52"/>
  <c r="V64" i="52" s="1"/>
  <c r="R61" i="52"/>
  <c r="V61" i="52" s="1"/>
  <c r="R51" i="51"/>
  <c r="V51" i="51" s="1"/>
  <c r="R66" i="50"/>
  <c r="V66" i="50" s="1"/>
  <c r="V59" i="52"/>
  <c r="R50" i="52"/>
  <c r="V50" i="52" s="1"/>
  <c r="R45" i="52"/>
  <c r="V45" i="52" s="1"/>
  <c r="R54" i="50"/>
  <c r="V54" i="50" s="1"/>
  <c r="R37" i="52"/>
  <c r="V37" i="52" s="1"/>
  <c r="H4" i="52" s="1"/>
  <c r="R49" i="50"/>
  <c r="V49" i="50" s="1"/>
  <c r="R44" i="50"/>
  <c r="V44" i="50" s="1"/>
  <c r="R11" i="49"/>
  <c r="V11" i="49" s="1"/>
  <c r="R42" i="50"/>
  <c r="V42" i="50" s="1"/>
  <c r="V36" i="51"/>
  <c r="R31" i="50"/>
  <c r="V31" i="50" s="1"/>
  <c r="R24" i="52"/>
  <c r="V24" i="52" s="1"/>
  <c r="R18" i="51"/>
  <c r="V18" i="51" s="1"/>
  <c r="R21" i="50"/>
  <c r="V21" i="50" s="1"/>
  <c r="R15" i="51"/>
  <c r="V15" i="51" s="1"/>
  <c r="R16" i="52"/>
  <c r="V16" i="52" s="1"/>
  <c r="P11" i="50"/>
  <c r="P12" i="48"/>
  <c r="O10" i="51"/>
  <c r="T10" i="51" s="1"/>
  <c r="O10" i="52"/>
  <c r="T10" i="52" s="1"/>
  <c r="P12" i="50"/>
  <c r="H4" i="50"/>
  <c r="O10" i="50"/>
  <c r="T10" i="50" s="1"/>
  <c r="P12" i="49"/>
  <c r="O10" i="49"/>
  <c r="V10" i="49"/>
  <c r="P11" i="49"/>
  <c r="H4" i="48"/>
  <c r="O10" i="48"/>
  <c r="T10" i="48" s="1"/>
  <c r="V11" i="25"/>
  <c r="V12" i="25"/>
  <c r="V13" i="25"/>
  <c r="V14" i="25"/>
  <c r="V15" i="25"/>
  <c r="V16" i="25"/>
  <c r="V17" i="25"/>
  <c r="V18" i="25"/>
  <c r="V19" i="25"/>
  <c r="V20" i="25"/>
  <c r="V21" i="25"/>
  <c r="V22" i="25"/>
  <c r="V23" i="25"/>
  <c r="V24" i="25"/>
  <c r="V25" i="25"/>
  <c r="V26" i="25"/>
  <c r="V27" i="25"/>
  <c r="V28" i="25"/>
  <c r="V29" i="25"/>
  <c r="V30" i="25"/>
  <c r="V31" i="25"/>
  <c r="V32" i="25"/>
  <c r="V33" i="25"/>
  <c r="V34" i="25"/>
  <c r="V35" i="25"/>
  <c r="V36" i="25"/>
  <c r="V37" i="25"/>
  <c r="V38" i="25"/>
  <c r="V39" i="25"/>
  <c r="V40" i="25"/>
  <c r="V41" i="25"/>
  <c r="V42" i="25"/>
  <c r="V43" i="25"/>
  <c r="V44" i="25"/>
  <c r="V45" i="25"/>
  <c r="V46" i="25"/>
  <c r="V47" i="25"/>
  <c r="V48" i="25"/>
  <c r="V49" i="25"/>
  <c r="V50" i="25"/>
  <c r="V51" i="25"/>
  <c r="V52" i="25"/>
  <c r="V53" i="25"/>
  <c r="V54" i="25"/>
  <c r="V55" i="25"/>
  <c r="V56" i="25"/>
  <c r="V57" i="25"/>
  <c r="V58" i="25"/>
  <c r="V59" i="25"/>
  <c r="V60" i="25"/>
  <c r="V61" i="25"/>
  <c r="V62" i="25"/>
  <c r="V63" i="25"/>
  <c r="V64" i="25"/>
  <c r="V65" i="25"/>
  <c r="V66" i="25"/>
  <c r="V67" i="25"/>
  <c r="V68" i="25"/>
  <c r="V69" i="25"/>
  <c r="V70" i="25"/>
  <c r="V71" i="25"/>
  <c r="V72" i="25"/>
  <c r="V73" i="25"/>
  <c r="V74" i="25"/>
  <c r="V75" i="25"/>
  <c r="V76" i="25"/>
  <c r="V77" i="25"/>
  <c r="V78" i="25"/>
  <c r="V79" i="25"/>
  <c r="V80" i="25"/>
  <c r="V81" i="25"/>
  <c r="V82" i="25"/>
  <c r="V83" i="25"/>
  <c r="V84" i="25"/>
  <c r="V85" i="25"/>
  <c r="V86" i="25"/>
  <c r="V87" i="25"/>
  <c r="V88" i="25"/>
  <c r="V89" i="25"/>
  <c r="V90" i="25"/>
  <c r="V91" i="25"/>
  <c r="V92" i="25"/>
  <c r="V93" i="25"/>
  <c r="V94" i="25"/>
  <c r="V95" i="25"/>
  <c r="V96" i="25"/>
  <c r="V97" i="25"/>
  <c r="V98" i="25"/>
  <c r="V99" i="25"/>
  <c r="V100" i="25"/>
  <c r="V101" i="25"/>
  <c r="V102" i="25"/>
  <c r="V103" i="25"/>
  <c r="V104" i="25"/>
  <c r="V105" i="25"/>
  <c r="V106" i="25"/>
  <c r="V107" i="25"/>
  <c r="V108" i="25"/>
  <c r="V109" i="25"/>
  <c r="T11" i="25"/>
  <c r="T12" i="25"/>
  <c r="T13" i="25"/>
  <c r="T14" i="25"/>
  <c r="T15" i="25"/>
  <c r="T16" i="25"/>
  <c r="T17" i="25"/>
  <c r="T18" i="25"/>
  <c r="T19" i="25"/>
  <c r="T20" i="25"/>
  <c r="T21" i="25"/>
  <c r="T22" i="25"/>
  <c r="T23" i="25"/>
  <c r="T24" i="25"/>
  <c r="T25" i="25"/>
  <c r="T26" i="25"/>
  <c r="T27" i="25"/>
  <c r="T28" i="25"/>
  <c r="T29" i="25"/>
  <c r="T30" i="25"/>
  <c r="T31" i="25"/>
  <c r="T32" i="25"/>
  <c r="T33" i="25"/>
  <c r="T34" i="25"/>
  <c r="T35" i="25"/>
  <c r="T36" i="25"/>
  <c r="T37" i="25"/>
  <c r="T38" i="25"/>
  <c r="T39" i="25"/>
  <c r="T40" i="25"/>
  <c r="T41" i="25"/>
  <c r="T42" i="25"/>
  <c r="T43" i="25"/>
  <c r="T44" i="25"/>
  <c r="T45" i="25"/>
  <c r="T46" i="25"/>
  <c r="T47" i="25"/>
  <c r="T48" i="25"/>
  <c r="T49" i="25"/>
  <c r="T50" i="25"/>
  <c r="T51" i="25"/>
  <c r="T52" i="25"/>
  <c r="T53" i="25"/>
  <c r="T54" i="25"/>
  <c r="T55" i="25"/>
  <c r="T56" i="25"/>
  <c r="T57" i="25"/>
  <c r="T58" i="25"/>
  <c r="T59" i="25"/>
  <c r="T60" i="25"/>
  <c r="T61" i="25"/>
  <c r="T62" i="25"/>
  <c r="T63" i="25"/>
  <c r="T64" i="25"/>
  <c r="T65" i="25"/>
  <c r="T66" i="25"/>
  <c r="T67" i="25"/>
  <c r="T68" i="25"/>
  <c r="T69" i="25"/>
  <c r="T70" i="25"/>
  <c r="T71" i="25"/>
  <c r="T72" i="25"/>
  <c r="T73" i="25"/>
  <c r="T74" i="25"/>
  <c r="T75" i="25"/>
  <c r="T76" i="25"/>
  <c r="T77" i="25"/>
  <c r="T78" i="25"/>
  <c r="T79" i="25"/>
  <c r="T80" i="25"/>
  <c r="T81" i="25"/>
  <c r="T82" i="25"/>
  <c r="T83" i="25"/>
  <c r="T84" i="25"/>
  <c r="T85" i="25"/>
  <c r="T86" i="25"/>
  <c r="T87" i="25"/>
  <c r="T88" i="25"/>
  <c r="T89" i="25"/>
  <c r="T90" i="25"/>
  <c r="T91" i="25"/>
  <c r="T92" i="25"/>
  <c r="T93" i="25"/>
  <c r="T94" i="25"/>
  <c r="T95" i="25"/>
  <c r="T96" i="25"/>
  <c r="T97" i="25"/>
  <c r="T98" i="25"/>
  <c r="T99" i="25"/>
  <c r="T100" i="25"/>
  <c r="T101" i="25"/>
  <c r="T102" i="25"/>
  <c r="T103" i="25"/>
  <c r="T104" i="25"/>
  <c r="T105" i="25"/>
  <c r="T106" i="25"/>
  <c r="T107" i="25"/>
  <c r="T108" i="25"/>
  <c r="T109" i="25"/>
  <c r="R11" i="25"/>
  <c r="R12" i="25"/>
  <c r="R13" i="25"/>
  <c r="R14" i="25"/>
  <c r="R15" i="25"/>
  <c r="R16" i="25"/>
  <c r="R17" i="25"/>
  <c r="R18" i="25"/>
  <c r="R19" i="25"/>
  <c r="R20" i="25"/>
  <c r="R21" i="25"/>
  <c r="R22" i="25"/>
  <c r="R23" i="25"/>
  <c r="R24" i="25"/>
  <c r="R25" i="25"/>
  <c r="R26" i="25"/>
  <c r="R27" i="25"/>
  <c r="R28" i="25"/>
  <c r="R29" i="25"/>
  <c r="R30" i="25"/>
  <c r="R31" i="25"/>
  <c r="R32" i="25"/>
  <c r="R33" i="25"/>
  <c r="R34" i="25"/>
  <c r="R35" i="25"/>
  <c r="R36" i="25"/>
  <c r="R37" i="25"/>
  <c r="R38" i="25"/>
  <c r="R39" i="25"/>
  <c r="R40" i="25"/>
  <c r="R41" i="25"/>
  <c r="R42" i="25"/>
  <c r="R43" i="25"/>
  <c r="R44" i="25"/>
  <c r="R45" i="25"/>
  <c r="R46" i="25"/>
  <c r="R47" i="25"/>
  <c r="R48" i="25"/>
  <c r="R49" i="25"/>
  <c r="R50" i="25"/>
  <c r="R51" i="25"/>
  <c r="R52" i="25"/>
  <c r="R53" i="25"/>
  <c r="R54" i="25"/>
  <c r="R55" i="25"/>
  <c r="R56" i="25"/>
  <c r="R57" i="25"/>
  <c r="R58" i="25"/>
  <c r="R59" i="25"/>
  <c r="R60" i="25"/>
  <c r="R61" i="25"/>
  <c r="R62" i="25"/>
  <c r="R63" i="25"/>
  <c r="R64" i="25"/>
  <c r="R65" i="25"/>
  <c r="R66" i="25"/>
  <c r="R67" i="25"/>
  <c r="R68" i="25"/>
  <c r="R69" i="25"/>
  <c r="R70" i="25"/>
  <c r="R71" i="25"/>
  <c r="R72" i="25"/>
  <c r="R73" i="25"/>
  <c r="R74" i="25"/>
  <c r="R75" i="25"/>
  <c r="R76" i="25"/>
  <c r="R77" i="25"/>
  <c r="R78" i="25"/>
  <c r="R79" i="25"/>
  <c r="R80" i="25"/>
  <c r="R81" i="25"/>
  <c r="R82" i="25"/>
  <c r="R83" i="25"/>
  <c r="R84" i="25"/>
  <c r="R85" i="25"/>
  <c r="R86" i="25"/>
  <c r="R87" i="25"/>
  <c r="R88" i="25"/>
  <c r="R89" i="25"/>
  <c r="R90" i="25"/>
  <c r="R91" i="25"/>
  <c r="R92" i="25"/>
  <c r="R93" i="25"/>
  <c r="R94" i="25"/>
  <c r="R95" i="25"/>
  <c r="R96" i="25"/>
  <c r="R97" i="25"/>
  <c r="R98" i="25"/>
  <c r="R99" i="25"/>
  <c r="R100" i="25"/>
  <c r="R101" i="25"/>
  <c r="R102" i="25"/>
  <c r="R103" i="25"/>
  <c r="R104" i="25"/>
  <c r="R105" i="25"/>
  <c r="R106" i="25"/>
  <c r="R107" i="25"/>
  <c r="R108" i="25"/>
  <c r="R109" i="25"/>
  <c r="O11" i="25"/>
  <c r="O12" i="25"/>
  <c r="O13" i="25"/>
  <c r="O14" i="25"/>
  <c r="O15" i="25"/>
  <c r="O16" i="25"/>
  <c r="O17" i="25"/>
  <c r="O18" i="25"/>
  <c r="O19" i="25"/>
  <c r="O20" i="25"/>
  <c r="O21" i="25"/>
  <c r="O22" i="25"/>
  <c r="O23" i="25"/>
  <c r="O24" i="25"/>
  <c r="O25" i="25"/>
  <c r="O26" i="25"/>
  <c r="O27" i="25"/>
  <c r="O28" i="25"/>
  <c r="O29" i="25"/>
  <c r="O30" i="25"/>
  <c r="O31" i="25"/>
  <c r="O32" i="25"/>
  <c r="O33" i="25"/>
  <c r="O34" i="25"/>
  <c r="O35" i="25"/>
  <c r="O36" i="25"/>
  <c r="O37" i="25"/>
  <c r="O38" i="25"/>
  <c r="O39" i="25"/>
  <c r="O40" i="25"/>
  <c r="O41" i="25"/>
  <c r="O42" i="25"/>
  <c r="O43" i="25"/>
  <c r="O44" i="25"/>
  <c r="O45" i="25"/>
  <c r="O46" i="25"/>
  <c r="O47" i="25"/>
  <c r="O48" i="25"/>
  <c r="O49" i="25"/>
  <c r="O50" i="25"/>
  <c r="O51" i="25"/>
  <c r="O52" i="25"/>
  <c r="O53" i="25"/>
  <c r="O54" i="25"/>
  <c r="O55" i="25"/>
  <c r="O56" i="25"/>
  <c r="O57" i="25"/>
  <c r="O58" i="25"/>
  <c r="O59" i="25"/>
  <c r="O60" i="25"/>
  <c r="O61" i="25"/>
  <c r="O62" i="25"/>
  <c r="O63" i="25"/>
  <c r="O64" i="25"/>
  <c r="O65" i="25"/>
  <c r="O66" i="25"/>
  <c r="O67" i="25"/>
  <c r="O68" i="25"/>
  <c r="O69" i="25"/>
  <c r="O70" i="25"/>
  <c r="O71" i="25"/>
  <c r="O72" i="25"/>
  <c r="O73" i="25"/>
  <c r="O74" i="25"/>
  <c r="O75" i="25"/>
  <c r="O76" i="25"/>
  <c r="O77" i="25"/>
  <c r="O78" i="25"/>
  <c r="O79" i="25"/>
  <c r="O80" i="25"/>
  <c r="O81" i="25"/>
  <c r="O82" i="25"/>
  <c r="O83" i="25"/>
  <c r="O84" i="25"/>
  <c r="O85" i="25"/>
  <c r="O86" i="25"/>
  <c r="O87" i="25"/>
  <c r="O88" i="25"/>
  <c r="O89" i="25"/>
  <c r="O90" i="25"/>
  <c r="O91" i="25"/>
  <c r="O92" i="25"/>
  <c r="O93" i="25"/>
  <c r="O94" i="25"/>
  <c r="O95" i="25"/>
  <c r="O96" i="25"/>
  <c r="O97" i="25"/>
  <c r="O98" i="25"/>
  <c r="O99" i="25"/>
  <c r="O100" i="25"/>
  <c r="O101" i="25"/>
  <c r="O102" i="25"/>
  <c r="O103" i="25"/>
  <c r="O104" i="25"/>
  <c r="O105" i="25"/>
  <c r="O106" i="25"/>
  <c r="O107" i="25"/>
  <c r="O108" i="25"/>
  <c r="O109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H4" i="51" l="1"/>
  <c r="C11" i="52"/>
  <c r="M11" i="52" s="1"/>
  <c r="O11" i="52" s="1"/>
  <c r="T11" i="52" s="1"/>
  <c r="C12" i="52" s="1"/>
  <c r="M12" i="52" s="1"/>
  <c r="O12" i="52" s="1"/>
  <c r="T12" i="52" s="1"/>
  <c r="C13" i="52" s="1"/>
  <c r="M13" i="52" s="1"/>
  <c r="O13" i="52" s="1"/>
  <c r="T13" i="52" s="1"/>
  <c r="C14" i="52" s="1"/>
  <c r="M14" i="52" s="1"/>
  <c r="O14" i="52" s="1"/>
  <c r="T14" i="52" s="1"/>
  <c r="C15" i="52" s="1"/>
  <c r="M15" i="52" s="1"/>
  <c r="O15" i="52" s="1"/>
  <c r="T15" i="52" s="1"/>
  <c r="C16" i="52" s="1"/>
  <c r="M16" i="52" s="1"/>
  <c r="O16" i="52" s="1"/>
  <c r="T16" i="52" s="1"/>
  <c r="C17" i="52" s="1"/>
  <c r="M17" i="52" s="1"/>
  <c r="O17" i="52" s="1"/>
  <c r="T17" i="52" s="1"/>
  <c r="C18" i="52" s="1"/>
  <c r="M18" i="52" s="1"/>
  <c r="O18" i="52" s="1"/>
  <c r="T18" i="52" s="1"/>
  <c r="C19" i="52" s="1"/>
  <c r="M19" i="52" s="1"/>
  <c r="O19" i="52" s="1"/>
  <c r="T19" i="52" s="1"/>
  <c r="C20" i="52" s="1"/>
  <c r="M20" i="52" s="1"/>
  <c r="O20" i="52" s="1"/>
  <c r="T20" i="52" s="1"/>
  <c r="C21" i="52" s="1"/>
  <c r="M21" i="52" s="1"/>
  <c r="O21" i="52" s="1"/>
  <c r="T21" i="52" s="1"/>
  <c r="C22" i="52" s="1"/>
  <c r="M22" i="52" s="1"/>
  <c r="O22" i="52" s="1"/>
  <c r="T22" i="52" s="1"/>
  <c r="C23" i="52" s="1"/>
  <c r="M23" i="52" s="1"/>
  <c r="O23" i="52" s="1"/>
  <c r="T23" i="52" s="1"/>
  <c r="C24" i="52" s="1"/>
  <c r="M24" i="52" s="1"/>
  <c r="O24" i="52" s="1"/>
  <c r="T24" i="52" s="1"/>
  <c r="C25" i="52" s="1"/>
  <c r="M25" i="52" s="1"/>
  <c r="O25" i="52" s="1"/>
  <c r="T25" i="52" s="1"/>
  <c r="C26" i="52" s="1"/>
  <c r="M26" i="52" s="1"/>
  <c r="O26" i="52" s="1"/>
  <c r="T26" i="52" s="1"/>
  <c r="C27" i="52" s="1"/>
  <c r="M27" i="52" s="1"/>
  <c r="O27" i="52" s="1"/>
  <c r="T27" i="52" s="1"/>
  <c r="C28" i="52" s="1"/>
  <c r="M28" i="52" s="1"/>
  <c r="O28" i="52" s="1"/>
  <c r="T28" i="52" s="1"/>
  <c r="C29" i="52" s="1"/>
  <c r="M29" i="52" s="1"/>
  <c r="O29" i="52" s="1"/>
  <c r="T29" i="52" s="1"/>
  <c r="C30" i="52" s="1"/>
  <c r="M30" i="52" s="1"/>
  <c r="O30" i="52" s="1"/>
  <c r="T30" i="52" s="1"/>
  <c r="C31" i="52" s="1"/>
  <c r="M31" i="52" s="1"/>
  <c r="O31" i="52" s="1"/>
  <c r="T31" i="52" s="1"/>
  <c r="C32" i="52" s="1"/>
  <c r="M32" i="52" s="1"/>
  <c r="O32" i="52" s="1"/>
  <c r="T32" i="52" s="1"/>
  <c r="C33" i="52" s="1"/>
  <c r="M33" i="52" s="1"/>
  <c r="O33" i="52" s="1"/>
  <c r="T33" i="52" s="1"/>
  <c r="C34" i="52" s="1"/>
  <c r="M34" i="52" s="1"/>
  <c r="O34" i="52" s="1"/>
  <c r="T34" i="52" s="1"/>
  <c r="C35" i="52" s="1"/>
  <c r="M35" i="52" s="1"/>
  <c r="O35" i="52" s="1"/>
  <c r="T35" i="52" s="1"/>
  <c r="C36" i="52" s="1"/>
  <c r="M36" i="52" s="1"/>
  <c r="O36" i="52" s="1"/>
  <c r="T36" i="52" s="1"/>
  <c r="C37" i="52" s="1"/>
  <c r="M37" i="52" s="1"/>
  <c r="O37" i="52" s="1"/>
  <c r="T37" i="52" s="1"/>
  <c r="C38" i="52" s="1"/>
  <c r="M38" i="52" s="1"/>
  <c r="O38" i="52" s="1"/>
  <c r="T38" i="52" s="1"/>
  <c r="C39" i="52" s="1"/>
  <c r="M39" i="52" s="1"/>
  <c r="O39" i="52" s="1"/>
  <c r="T39" i="52" s="1"/>
  <c r="C40" i="52" s="1"/>
  <c r="M40" i="52" s="1"/>
  <c r="O40" i="52" s="1"/>
  <c r="T40" i="52" s="1"/>
  <c r="C41" i="52" s="1"/>
  <c r="M41" i="52" s="1"/>
  <c r="O41" i="52" s="1"/>
  <c r="T41" i="52" s="1"/>
  <c r="C42" i="52" s="1"/>
  <c r="M42" i="52" s="1"/>
  <c r="O42" i="52" s="1"/>
  <c r="T42" i="52" s="1"/>
  <c r="C43" i="52" s="1"/>
  <c r="M43" i="52" s="1"/>
  <c r="O43" i="52" s="1"/>
  <c r="T43" i="52" s="1"/>
  <c r="C44" i="52" s="1"/>
  <c r="M44" i="52" s="1"/>
  <c r="O44" i="52" s="1"/>
  <c r="T44" i="52" s="1"/>
  <c r="C45" i="52" s="1"/>
  <c r="M45" i="52" s="1"/>
  <c r="O45" i="52" s="1"/>
  <c r="T45" i="52" s="1"/>
  <c r="C46" i="52" s="1"/>
  <c r="M46" i="52" s="1"/>
  <c r="O46" i="52" s="1"/>
  <c r="T46" i="52" s="1"/>
  <c r="C47" i="52" s="1"/>
  <c r="M47" i="52" s="1"/>
  <c r="O47" i="52" s="1"/>
  <c r="T47" i="52" s="1"/>
  <c r="C48" i="52" s="1"/>
  <c r="M48" i="52" s="1"/>
  <c r="O48" i="52" s="1"/>
  <c r="T48" i="52" s="1"/>
  <c r="C49" i="52" s="1"/>
  <c r="M49" i="52" s="1"/>
  <c r="O49" i="52" s="1"/>
  <c r="T49" i="52" s="1"/>
  <c r="C50" i="52" s="1"/>
  <c r="M50" i="52" s="1"/>
  <c r="O50" i="52" s="1"/>
  <c r="T50" i="52" s="1"/>
  <c r="C51" i="52" s="1"/>
  <c r="M51" i="52" s="1"/>
  <c r="O51" i="52" s="1"/>
  <c r="T51" i="52" s="1"/>
  <c r="C52" i="52" s="1"/>
  <c r="M52" i="52" s="1"/>
  <c r="O52" i="52" s="1"/>
  <c r="T52" i="52" s="1"/>
  <c r="C53" i="52" s="1"/>
  <c r="M53" i="52" s="1"/>
  <c r="O53" i="52" s="1"/>
  <c r="T53" i="52" s="1"/>
  <c r="C54" i="52" s="1"/>
  <c r="M54" i="52" s="1"/>
  <c r="O54" i="52" s="1"/>
  <c r="T54" i="52" s="1"/>
  <c r="C55" i="52" s="1"/>
  <c r="M55" i="52" s="1"/>
  <c r="O55" i="52" s="1"/>
  <c r="T55" i="52" s="1"/>
  <c r="C56" i="52" s="1"/>
  <c r="M56" i="52" s="1"/>
  <c r="O56" i="52" s="1"/>
  <c r="T56" i="52" s="1"/>
  <c r="C57" i="52" s="1"/>
  <c r="M57" i="52" s="1"/>
  <c r="O57" i="52" s="1"/>
  <c r="T57" i="52" s="1"/>
  <c r="C58" i="52" s="1"/>
  <c r="M58" i="52" s="1"/>
  <c r="O58" i="52" s="1"/>
  <c r="T58" i="52" s="1"/>
  <c r="C59" i="52" s="1"/>
  <c r="M59" i="52" s="1"/>
  <c r="O59" i="52" s="1"/>
  <c r="T59" i="52" s="1"/>
  <c r="C60" i="52" s="1"/>
  <c r="M60" i="52" s="1"/>
  <c r="O60" i="52" s="1"/>
  <c r="T60" i="52" s="1"/>
  <c r="C61" i="52" s="1"/>
  <c r="M61" i="52" s="1"/>
  <c r="O61" i="52" s="1"/>
  <c r="T61" i="52" s="1"/>
  <c r="C62" i="52" s="1"/>
  <c r="M62" i="52" s="1"/>
  <c r="O62" i="52" s="1"/>
  <c r="T62" i="52" s="1"/>
  <c r="C63" i="52" s="1"/>
  <c r="M63" i="52" s="1"/>
  <c r="O63" i="52" s="1"/>
  <c r="T63" i="52" s="1"/>
  <c r="C64" i="52" s="1"/>
  <c r="M64" i="52" s="1"/>
  <c r="O64" i="52" s="1"/>
  <c r="T64" i="52" s="1"/>
  <c r="C65" i="52" s="1"/>
  <c r="M65" i="52" s="1"/>
  <c r="O65" i="52" s="1"/>
  <c r="T65" i="52" s="1"/>
  <c r="C66" i="52" s="1"/>
  <c r="M66" i="52" s="1"/>
  <c r="O66" i="52" s="1"/>
  <c r="T66" i="52" s="1"/>
  <c r="C67" i="52" s="1"/>
  <c r="M67" i="52" s="1"/>
  <c r="O67" i="52" s="1"/>
  <c r="T67" i="52" s="1"/>
  <c r="C68" i="52" s="1"/>
  <c r="M68" i="52" s="1"/>
  <c r="O68" i="52" s="1"/>
  <c r="T68" i="52" s="1"/>
  <c r="C69" i="52" s="1"/>
  <c r="M69" i="52" s="1"/>
  <c r="O69" i="52" s="1"/>
  <c r="T69" i="52" s="1"/>
  <c r="C70" i="52" s="1"/>
  <c r="M70" i="52" s="1"/>
  <c r="O70" i="52" s="1"/>
  <c r="T70" i="52" s="1"/>
  <c r="C71" i="52" s="1"/>
  <c r="M71" i="52" s="1"/>
  <c r="O71" i="52" s="1"/>
  <c r="T71" i="52" s="1"/>
  <c r="C72" i="52" s="1"/>
  <c r="M72" i="52" s="1"/>
  <c r="O72" i="52" s="1"/>
  <c r="T72" i="52" s="1"/>
  <c r="C73" i="52" s="1"/>
  <c r="M73" i="52" s="1"/>
  <c r="O73" i="52" s="1"/>
  <c r="T73" i="52" s="1"/>
  <c r="C74" i="52" s="1"/>
  <c r="M74" i="52" s="1"/>
  <c r="O74" i="52" s="1"/>
  <c r="T74" i="52" s="1"/>
  <c r="C75" i="52" s="1"/>
  <c r="M75" i="52" s="1"/>
  <c r="O75" i="52" s="1"/>
  <c r="T75" i="52" s="1"/>
  <c r="C76" i="52" s="1"/>
  <c r="M76" i="52" s="1"/>
  <c r="O76" i="52" s="1"/>
  <c r="T76" i="52" s="1"/>
  <c r="C77" i="52" s="1"/>
  <c r="M77" i="52" s="1"/>
  <c r="O77" i="52" s="1"/>
  <c r="T77" i="52" s="1"/>
  <c r="C78" i="52" s="1"/>
  <c r="P12" i="52"/>
  <c r="P12" i="51"/>
  <c r="C11" i="51"/>
  <c r="M11" i="51" s="1"/>
  <c r="O11" i="51" s="1"/>
  <c r="T11" i="51" s="1"/>
  <c r="C12" i="51" s="1"/>
  <c r="M12" i="51" s="1"/>
  <c r="O12" i="51" s="1"/>
  <c r="T12" i="51" s="1"/>
  <c r="C13" i="51" s="1"/>
  <c r="M13" i="51" s="1"/>
  <c r="O13" i="51" s="1"/>
  <c r="T13" i="51" s="1"/>
  <c r="C14" i="51" s="1"/>
  <c r="M14" i="51" s="1"/>
  <c r="O14" i="51" s="1"/>
  <c r="T14" i="51" s="1"/>
  <c r="C15" i="51" s="1"/>
  <c r="M15" i="51" s="1"/>
  <c r="O15" i="51" s="1"/>
  <c r="T15" i="51" s="1"/>
  <c r="C16" i="51" s="1"/>
  <c r="M16" i="51" s="1"/>
  <c r="O16" i="51" s="1"/>
  <c r="T16" i="51" s="1"/>
  <c r="C17" i="51" s="1"/>
  <c r="M17" i="51" s="1"/>
  <c r="O17" i="51" s="1"/>
  <c r="T17" i="51" s="1"/>
  <c r="C18" i="51" s="1"/>
  <c r="M18" i="51" s="1"/>
  <c r="O18" i="51" s="1"/>
  <c r="T18" i="51" s="1"/>
  <c r="C19" i="51" s="1"/>
  <c r="M19" i="51" s="1"/>
  <c r="O19" i="51" s="1"/>
  <c r="T19" i="51" s="1"/>
  <c r="C20" i="51" s="1"/>
  <c r="M20" i="51" s="1"/>
  <c r="O20" i="51" s="1"/>
  <c r="T20" i="51" s="1"/>
  <c r="C21" i="51" s="1"/>
  <c r="M21" i="51" s="1"/>
  <c r="O21" i="51" s="1"/>
  <c r="T21" i="51" s="1"/>
  <c r="C22" i="51" s="1"/>
  <c r="M22" i="51" s="1"/>
  <c r="O22" i="51" s="1"/>
  <c r="T22" i="51" s="1"/>
  <c r="C23" i="51" s="1"/>
  <c r="M23" i="51" s="1"/>
  <c r="O23" i="51" s="1"/>
  <c r="T23" i="51" s="1"/>
  <c r="C24" i="51" s="1"/>
  <c r="M24" i="51" s="1"/>
  <c r="O24" i="51" s="1"/>
  <c r="T24" i="51" s="1"/>
  <c r="C25" i="51" s="1"/>
  <c r="M25" i="51" s="1"/>
  <c r="O25" i="51" s="1"/>
  <c r="T25" i="51" s="1"/>
  <c r="C26" i="51" s="1"/>
  <c r="M26" i="51" s="1"/>
  <c r="O26" i="51" s="1"/>
  <c r="T26" i="51" s="1"/>
  <c r="C27" i="51" s="1"/>
  <c r="M27" i="51" s="1"/>
  <c r="O27" i="51" s="1"/>
  <c r="T27" i="51" s="1"/>
  <c r="C28" i="51" s="1"/>
  <c r="M28" i="51" s="1"/>
  <c r="O28" i="51" s="1"/>
  <c r="T28" i="51" s="1"/>
  <c r="C29" i="51" s="1"/>
  <c r="M29" i="51" s="1"/>
  <c r="O29" i="51" s="1"/>
  <c r="T29" i="51" s="1"/>
  <c r="C30" i="51" s="1"/>
  <c r="M30" i="51" s="1"/>
  <c r="O30" i="51" s="1"/>
  <c r="T30" i="51" s="1"/>
  <c r="C31" i="51" s="1"/>
  <c r="M31" i="51" s="1"/>
  <c r="O31" i="51" s="1"/>
  <c r="T31" i="51" s="1"/>
  <c r="C32" i="51" s="1"/>
  <c r="M32" i="51" s="1"/>
  <c r="O32" i="51" s="1"/>
  <c r="T32" i="51" s="1"/>
  <c r="C33" i="51" s="1"/>
  <c r="M33" i="51" s="1"/>
  <c r="O33" i="51" s="1"/>
  <c r="T33" i="51" s="1"/>
  <c r="C34" i="51" s="1"/>
  <c r="M34" i="51" s="1"/>
  <c r="O34" i="51" s="1"/>
  <c r="T34" i="51" s="1"/>
  <c r="C35" i="51" s="1"/>
  <c r="M35" i="51" s="1"/>
  <c r="O35" i="51" s="1"/>
  <c r="T35" i="51" s="1"/>
  <c r="C36" i="51" s="1"/>
  <c r="M36" i="51" s="1"/>
  <c r="O36" i="51" s="1"/>
  <c r="T36" i="51" s="1"/>
  <c r="C37" i="51" s="1"/>
  <c r="M37" i="51" s="1"/>
  <c r="O37" i="51" s="1"/>
  <c r="T37" i="51" s="1"/>
  <c r="C38" i="51" s="1"/>
  <c r="M38" i="51" s="1"/>
  <c r="O38" i="51" s="1"/>
  <c r="T38" i="51" s="1"/>
  <c r="C39" i="51" s="1"/>
  <c r="M39" i="51" s="1"/>
  <c r="O39" i="51" s="1"/>
  <c r="T39" i="51" s="1"/>
  <c r="C40" i="51" s="1"/>
  <c r="M40" i="51" s="1"/>
  <c r="O40" i="51" s="1"/>
  <c r="T40" i="51" s="1"/>
  <c r="C41" i="51" s="1"/>
  <c r="M41" i="51" s="1"/>
  <c r="O41" i="51" s="1"/>
  <c r="T41" i="51" s="1"/>
  <c r="C42" i="51" s="1"/>
  <c r="M42" i="51" s="1"/>
  <c r="O42" i="51" s="1"/>
  <c r="T42" i="51" s="1"/>
  <c r="C43" i="51" s="1"/>
  <c r="M43" i="51" s="1"/>
  <c r="O43" i="51" s="1"/>
  <c r="T43" i="51" s="1"/>
  <c r="C44" i="51" s="1"/>
  <c r="M44" i="51" s="1"/>
  <c r="O44" i="51" s="1"/>
  <c r="T44" i="51" s="1"/>
  <c r="C45" i="51" s="1"/>
  <c r="M45" i="51" s="1"/>
  <c r="O45" i="51" s="1"/>
  <c r="T45" i="51" s="1"/>
  <c r="C46" i="51" s="1"/>
  <c r="M46" i="51" s="1"/>
  <c r="O46" i="51" s="1"/>
  <c r="T46" i="51" s="1"/>
  <c r="C47" i="51" s="1"/>
  <c r="M47" i="51" s="1"/>
  <c r="O47" i="51" s="1"/>
  <c r="T47" i="51" s="1"/>
  <c r="C48" i="51" s="1"/>
  <c r="M48" i="51" s="1"/>
  <c r="O48" i="51" s="1"/>
  <c r="T48" i="51" s="1"/>
  <c r="C49" i="51" s="1"/>
  <c r="M49" i="51" s="1"/>
  <c r="O49" i="51" s="1"/>
  <c r="T49" i="51" s="1"/>
  <c r="C50" i="51" s="1"/>
  <c r="M50" i="51" s="1"/>
  <c r="O50" i="51" s="1"/>
  <c r="T50" i="51" s="1"/>
  <c r="C51" i="51" s="1"/>
  <c r="M51" i="51" s="1"/>
  <c r="O51" i="51" s="1"/>
  <c r="T51" i="51" s="1"/>
  <c r="C52" i="51" s="1"/>
  <c r="M52" i="51" s="1"/>
  <c r="O52" i="51" s="1"/>
  <c r="T52" i="51" s="1"/>
  <c r="C53" i="51" s="1"/>
  <c r="M53" i="51" s="1"/>
  <c r="O53" i="51" s="1"/>
  <c r="T53" i="51" s="1"/>
  <c r="C54" i="51" s="1"/>
  <c r="M54" i="51" s="1"/>
  <c r="O54" i="51" s="1"/>
  <c r="T54" i="51" s="1"/>
  <c r="C55" i="51" s="1"/>
  <c r="M55" i="51" s="1"/>
  <c r="O55" i="51" s="1"/>
  <c r="T55" i="51" s="1"/>
  <c r="C56" i="51" s="1"/>
  <c r="M56" i="51" s="1"/>
  <c r="O56" i="51" s="1"/>
  <c r="T56" i="51" s="1"/>
  <c r="C57" i="51" s="1"/>
  <c r="M57" i="51" s="1"/>
  <c r="O57" i="51" s="1"/>
  <c r="T57" i="51" s="1"/>
  <c r="C58" i="51" s="1"/>
  <c r="M58" i="51" s="1"/>
  <c r="O58" i="51" s="1"/>
  <c r="T58" i="51" s="1"/>
  <c r="C59" i="51" s="1"/>
  <c r="M59" i="51" s="1"/>
  <c r="O59" i="51" s="1"/>
  <c r="T59" i="51" s="1"/>
  <c r="C60" i="51" s="1"/>
  <c r="M60" i="51" s="1"/>
  <c r="O60" i="51" s="1"/>
  <c r="T60" i="51" s="1"/>
  <c r="C61" i="51" s="1"/>
  <c r="M61" i="51" s="1"/>
  <c r="O61" i="51" s="1"/>
  <c r="T61" i="51" s="1"/>
  <c r="C62" i="51" s="1"/>
  <c r="M62" i="51" s="1"/>
  <c r="O62" i="51" s="1"/>
  <c r="T62" i="51" s="1"/>
  <c r="C63" i="51" s="1"/>
  <c r="M63" i="51" s="1"/>
  <c r="O63" i="51" s="1"/>
  <c r="T63" i="51" s="1"/>
  <c r="C64" i="51" s="1"/>
  <c r="M64" i="51" s="1"/>
  <c r="O64" i="51" s="1"/>
  <c r="T64" i="51" s="1"/>
  <c r="C65" i="51" s="1"/>
  <c r="M65" i="51" s="1"/>
  <c r="O65" i="51" s="1"/>
  <c r="T65" i="51" s="1"/>
  <c r="C66" i="51" s="1"/>
  <c r="M66" i="51" s="1"/>
  <c r="O66" i="51" s="1"/>
  <c r="T66" i="51" s="1"/>
  <c r="C67" i="51" s="1"/>
  <c r="M67" i="51" s="1"/>
  <c r="O67" i="51" s="1"/>
  <c r="T67" i="51" s="1"/>
  <c r="C68" i="51" s="1"/>
  <c r="C11" i="50"/>
  <c r="M11" i="50" s="1"/>
  <c r="O11" i="50" s="1"/>
  <c r="T11" i="50" s="1"/>
  <c r="C12" i="50" s="1"/>
  <c r="M12" i="50" s="1"/>
  <c r="O12" i="50" s="1"/>
  <c r="T12" i="50" s="1"/>
  <c r="C13" i="50" s="1"/>
  <c r="M13" i="50" s="1"/>
  <c r="O13" i="50" s="1"/>
  <c r="T13" i="50" s="1"/>
  <c r="C14" i="50" s="1"/>
  <c r="M14" i="50" s="1"/>
  <c r="O14" i="50" s="1"/>
  <c r="T14" i="50" s="1"/>
  <c r="C15" i="50" s="1"/>
  <c r="M15" i="50" s="1"/>
  <c r="O15" i="50" s="1"/>
  <c r="T15" i="50" s="1"/>
  <c r="C16" i="50" s="1"/>
  <c r="M16" i="50" s="1"/>
  <c r="O16" i="50" s="1"/>
  <c r="T16" i="50" s="1"/>
  <c r="C17" i="50" s="1"/>
  <c r="M17" i="50" s="1"/>
  <c r="O17" i="50" s="1"/>
  <c r="T17" i="50" s="1"/>
  <c r="C18" i="50" s="1"/>
  <c r="M18" i="50" s="1"/>
  <c r="O18" i="50" s="1"/>
  <c r="T18" i="50" s="1"/>
  <c r="C19" i="50" s="1"/>
  <c r="M19" i="50" s="1"/>
  <c r="O19" i="50" s="1"/>
  <c r="T19" i="50" s="1"/>
  <c r="C20" i="50" s="1"/>
  <c r="M20" i="50" s="1"/>
  <c r="O20" i="50" s="1"/>
  <c r="T20" i="50" s="1"/>
  <c r="C21" i="50" s="1"/>
  <c r="M21" i="50" s="1"/>
  <c r="O21" i="50" s="1"/>
  <c r="T21" i="50" s="1"/>
  <c r="C22" i="50" s="1"/>
  <c r="M22" i="50" s="1"/>
  <c r="O22" i="50" s="1"/>
  <c r="T22" i="50" s="1"/>
  <c r="C23" i="50" s="1"/>
  <c r="M23" i="50" s="1"/>
  <c r="O23" i="50" s="1"/>
  <c r="T23" i="50" s="1"/>
  <c r="C24" i="50" s="1"/>
  <c r="M24" i="50" s="1"/>
  <c r="O24" i="50" s="1"/>
  <c r="T24" i="50" s="1"/>
  <c r="C25" i="50" s="1"/>
  <c r="M25" i="50" s="1"/>
  <c r="O25" i="50" s="1"/>
  <c r="T25" i="50" s="1"/>
  <c r="C26" i="50" s="1"/>
  <c r="M26" i="50" s="1"/>
  <c r="O26" i="50" s="1"/>
  <c r="T26" i="50" s="1"/>
  <c r="C27" i="50" s="1"/>
  <c r="M27" i="50" s="1"/>
  <c r="O27" i="50" s="1"/>
  <c r="T27" i="50" s="1"/>
  <c r="C28" i="50" s="1"/>
  <c r="M28" i="50" s="1"/>
  <c r="O28" i="50" s="1"/>
  <c r="T28" i="50" s="1"/>
  <c r="C29" i="50" s="1"/>
  <c r="M29" i="50" s="1"/>
  <c r="O29" i="50" s="1"/>
  <c r="T29" i="50" s="1"/>
  <c r="C30" i="50" s="1"/>
  <c r="M30" i="50" s="1"/>
  <c r="O30" i="50" s="1"/>
  <c r="T30" i="50" s="1"/>
  <c r="C31" i="50" s="1"/>
  <c r="M31" i="50" s="1"/>
  <c r="O31" i="50" s="1"/>
  <c r="T31" i="50" s="1"/>
  <c r="C32" i="50" s="1"/>
  <c r="M32" i="50" s="1"/>
  <c r="O32" i="50" s="1"/>
  <c r="T32" i="50" s="1"/>
  <c r="C33" i="50" s="1"/>
  <c r="M33" i="50" s="1"/>
  <c r="O33" i="50" s="1"/>
  <c r="T33" i="50" s="1"/>
  <c r="C34" i="50" s="1"/>
  <c r="M34" i="50" s="1"/>
  <c r="O34" i="50" s="1"/>
  <c r="T34" i="50" s="1"/>
  <c r="C35" i="50" s="1"/>
  <c r="M35" i="50" s="1"/>
  <c r="O35" i="50" s="1"/>
  <c r="T35" i="50" s="1"/>
  <c r="C36" i="50" s="1"/>
  <c r="M36" i="50" s="1"/>
  <c r="O36" i="50" s="1"/>
  <c r="T36" i="50" s="1"/>
  <c r="C37" i="50" s="1"/>
  <c r="M37" i="50" s="1"/>
  <c r="O37" i="50" s="1"/>
  <c r="T37" i="50" s="1"/>
  <c r="C38" i="50" s="1"/>
  <c r="M38" i="50" s="1"/>
  <c r="O38" i="50" s="1"/>
  <c r="T38" i="50" s="1"/>
  <c r="C39" i="50" s="1"/>
  <c r="M39" i="50" s="1"/>
  <c r="O39" i="50" s="1"/>
  <c r="T39" i="50" s="1"/>
  <c r="C40" i="50" s="1"/>
  <c r="M40" i="50" s="1"/>
  <c r="O40" i="50" s="1"/>
  <c r="T40" i="50" s="1"/>
  <c r="C41" i="50" s="1"/>
  <c r="M41" i="50" s="1"/>
  <c r="O41" i="50" s="1"/>
  <c r="T41" i="50" s="1"/>
  <c r="C42" i="50" s="1"/>
  <c r="M42" i="50" s="1"/>
  <c r="O42" i="50" s="1"/>
  <c r="T42" i="50" s="1"/>
  <c r="C43" i="50" s="1"/>
  <c r="M43" i="50" s="1"/>
  <c r="O43" i="50" s="1"/>
  <c r="T43" i="50" s="1"/>
  <c r="C44" i="50" s="1"/>
  <c r="M44" i="50" s="1"/>
  <c r="O44" i="50" s="1"/>
  <c r="T44" i="50" s="1"/>
  <c r="C45" i="50" s="1"/>
  <c r="M45" i="50" s="1"/>
  <c r="O45" i="50" s="1"/>
  <c r="T45" i="50" s="1"/>
  <c r="C46" i="50" s="1"/>
  <c r="M46" i="50" s="1"/>
  <c r="O46" i="50" s="1"/>
  <c r="T46" i="50" s="1"/>
  <c r="C47" i="50" s="1"/>
  <c r="M47" i="50" s="1"/>
  <c r="O47" i="50" s="1"/>
  <c r="T47" i="50" s="1"/>
  <c r="C48" i="50" s="1"/>
  <c r="M48" i="50" s="1"/>
  <c r="O48" i="50" s="1"/>
  <c r="T48" i="50" s="1"/>
  <c r="C49" i="50" s="1"/>
  <c r="M49" i="50" s="1"/>
  <c r="O49" i="50" s="1"/>
  <c r="T49" i="50" s="1"/>
  <c r="C50" i="50" s="1"/>
  <c r="M50" i="50" s="1"/>
  <c r="O50" i="50" s="1"/>
  <c r="T50" i="50" s="1"/>
  <c r="C51" i="50" s="1"/>
  <c r="M51" i="50" s="1"/>
  <c r="O51" i="50" s="1"/>
  <c r="T51" i="50" s="1"/>
  <c r="C52" i="50" s="1"/>
  <c r="M52" i="50" s="1"/>
  <c r="O52" i="50" s="1"/>
  <c r="T52" i="50" s="1"/>
  <c r="C53" i="50" s="1"/>
  <c r="M53" i="50" s="1"/>
  <c r="O53" i="50" s="1"/>
  <c r="T53" i="50" s="1"/>
  <c r="C54" i="50" s="1"/>
  <c r="M54" i="50" s="1"/>
  <c r="O54" i="50" s="1"/>
  <c r="T54" i="50" s="1"/>
  <c r="C55" i="50" s="1"/>
  <c r="M55" i="50" s="1"/>
  <c r="O55" i="50" s="1"/>
  <c r="T55" i="50" s="1"/>
  <c r="C56" i="50" s="1"/>
  <c r="M56" i="50" s="1"/>
  <c r="O56" i="50" s="1"/>
  <c r="T56" i="50" s="1"/>
  <c r="C57" i="50" s="1"/>
  <c r="M57" i="50" s="1"/>
  <c r="O57" i="50" s="1"/>
  <c r="T57" i="50" s="1"/>
  <c r="C58" i="50" s="1"/>
  <c r="M58" i="50" s="1"/>
  <c r="O58" i="50" s="1"/>
  <c r="T58" i="50" s="1"/>
  <c r="C59" i="50" s="1"/>
  <c r="M59" i="50" s="1"/>
  <c r="O59" i="50" s="1"/>
  <c r="T59" i="50" s="1"/>
  <c r="C60" i="50" s="1"/>
  <c r="M60" i="50" s="1"/>
  <c r="O60" i="50" s="1"/>
  <c r="T60" i="50" s="1"/>
  <c r="C61" i="50" s="1"/>
  <c r="M61" i="50" s="1"/>
  <c r="O61" i="50" s="1"/>
  <c r="T61" i="50" s="1"/>
  <c r="C62" i="50" s="1"/>
  <c r="M62" i="50" s="1"/>
  <c r="O62" i="50" s="1"/>
  <c r="T62" i="50" s="1"/>
  <c r="C63" i="50" s="1"/>
  <c r="M63" i="50" s="1"/>
  <c r="O63" i="50" s="1"/>
  <c r="T63" i="50" s="1"/>
  <c r="C64" i="50" s="1"/>
  <c r="M64" i="50" s="1"/>
  <c r="O64" i="50" s="1"/>
  <c r="T64" i="50" s="1"/>
  <c r="C65" i="50" s="1"/>
  <c r="M65" i="50" s="1"/>
  <c r="O65" i="50" s="1"/>
  <c r="T65" i="50" s="1"/>
  <c r="C66" i="50" s="1"/>
  <c r="M66" i="50" s="1"/>
  <c r="O66" i="50" s="1"/>
  <c r="T66" i="50" s="1"/>
  <c r="C67" i="50" s="1"/>
  <c r="M67" i="50" s="1"/>
  <c r="O67" i="50" s="1"/>
  <c r="T67" i="50" s="1"/>
  <c r="C68" i="50" s="1"/>
  <c r="M68" i="50" s="1"/>
  <c r="O68" i="50" s="1"/>
  <c r="T68" i="50" s="1"/>
  <c r="C69" i="50" s="1"/>
  <c r="M69" i="50" s="1"/>
  <c r="O69" i="50" s="1"/>
  <c r="T69" i="50" s="1"/>
  <c r="C70" i="50" s="1"/>
  <c r="M70" i="50" s="1"/>
  <c r="O70" i="50" s="1"/>
  <c r="T70" i="50" s="1"/>
  <c r="C71" i="50" s="1"/>
  <c r="M71" i="50" s="1"/>
  <c r="O71" i="50" s="1"/>
  <c r="T71" i="50" s="1"/>
  <c r="C72" i="50" s="1"/>
  <c r="M72" i="50" s="1"/>
  <c r="O72" i="50" s="1"/>
  <c r="T72" i="50" s="1"/>
  <c r="C73" i="50" s="1"/>
  <c r="M73" i="50" s="1"/>
  <c r="O73" i="50" s="1"/>
  <c r="T73" i="50" s="1"/>
  <c r="C74" i="50" s="1"/>
  <c r="M74" i="50" s="1"/>
  <c r="O74" i="50" s="1"/>
  <c r="T74" i="50" s="1"/>
  <c r="C75" i="50" s="1"/>
  <c r="M75" i="50" s="1"/>
  <c r="O75" i="50" s="1"/>
  <c r="T75" i="50" s="1"/>
  <c r="C76" i="50" s="1"/>
  <c r="M76" i="50" s="1"/>
  <c r="O76" i="50" s="1"/>
  <c r="T76" i="50" s="1"/>
  <c r="C77" i="50" s="1"/>
  <c r="M77" i="50" s="1"/>
  <c r="O77" i="50" s="1"/>
  <c r="T77" i="50" s="1"/>
  <c r="C78" i="50" s="1"/>
  <c r="M78" i="50" s="1"/>
  <c r="O78" i="50" s="1"/>
  <c r="T78" i="50" s="1"/>
  <c r="C79" i="50" s="1"/>
  <c r="M79" i="50" s="1"/>
  <c r="O79" i="50" s="1"/>
  <c r="T79" i="50" s="1"/>
  <c r="C80" i="50" s="1"/>
  <c r="M80" i="50" s="1"/>
  <c r="O80" i="50" s="1"/>
  <c r="T80" i="50" s="1"/>
  <c r="C81" i="50" s="1"/>
  <c r="M81" i="50" s="1"/>
  <c r="O81" i="50" s="1"/>
  <c r="T81" i="50" s="1"/>
  <c r="C82" i="50" s="1"/>
  <c r="M82" i="50" s="1"/>
  <c r="O82" i="50" s="1"/>
  <c r="T82" i="50" s="1"/>
  <c r="C83" i="50" s="1"/>
  <c r="M83" i="50" s="1"/>
  <c r="O83" i="50" s="1"/>
  <c r="T83" i="50" s="1"/>
  <c r="C84" i="50" s="1"/>
  <c r="M84" i="50" s="1"/>
  <c r="O84" i="50" s="1"/>
  <c r="T84" i="50" s="1"/>
  <c r="C85" i="50" s="1"/>
  <c r="M85" i="50" s="1"/>
  <c r="O85" i="50" s="1"/>
  <c r="T85" i="50" s="1"/>
  <c r="C86" i="50" s="1"/>
  <c r="M86" i="50" s="1"/>
  <c r="O86" i="50" s="1"/>
  <c r="T86" i="50" s="1"/>
  <c r="C87" i="50" s="1"/>
  <c r="M87" i="50" s="1"/>
  <c r="O87" i="50" s="1"/>
  <c r="T87" i="50" s="1"/>
  <c r="C88" i="50" s="1"/>
  <c r="E14" i="50"/>
  <c r="P13" i="50"/>
  <c r="H4" i="49"/>
  <c r="T10" i="49"/>
  <c r="E14" i="49"/>
  <c r="P13" i="49"/>
  <c r="C11" i="48"/>
  <c r="M11" i="48" s="1"/>
  <c r="O11" i="48" s="1"/>
  <c r="T11" i="48" s="1"/>
  <c r="C12" i="48" s="1"/>
  <c r="M12" i="48" s="1"/>
  <c r="O12" i="48" s="1"/>
  <c r="T12" i="48" s="1"/>
  <c r="C13" i="48" s="1"/>
  <c r="M13" i="48" s="1"/>
  <c r="O13" i="48" s="1"/>
  <c r="T13" i="48" s="1"/>
  <c r="C14" i="48" s="1"/>
  <c r="M14" i="48" s="1"/>
  <c r="O14" i="48" s="1"/>
  <c r="T14" i="48" s="1"/>
  <c r="C15" i="48" s="1"/>
  <c r="M15" i="48" s="1"/>
  <c r="O15" i="48" s="1"/>
  <c r="T15" i="48" s="1"/>
  <c r="C16" i="48" s="1"/>
  <c r="M16" i="48" s="1"/>
  <c r="O16" i="48" s="1"/>
  <c r="T16" i="48" s="1"/>
  <c r="C17" i="48" s="1"/>
  <c r="M17" i="48" s="1"/>
  <c r="O17" i="48" s="1"/>
  <c r="T17" i="48" s="1"/>
  <c r="C18" i="48" s="1"/>
  <c r="M18" i="48" s="1"/>
  <c r="O18" i="48" s="1"/>
  <c r="T18" i="48" s="1"/>
  <c r="C19" i="48" s="1"/>
  <c r="M19" i="48" s="1"/>
  <c r="O19" i="48" s="1"/>
  <c r="T19" i="48" s="1"/>
  <c r="C20" i="48" s="1"/>
  <c r="M20" i="48" s="1"/>
  <c r="O20" i="48" s="1"/>
  <c r="T20" i="48" s="1"/>
  <c r="C21" i="48" s="1"/>
  <c r="M21" i="48" s="1"/>
  <c r="O21" i="48" s="1"/>
  <c r="T21" i="48" s="1"/>
  <c r="C22" i="48" s="1"/>
  <c r="M22" i="48" s="1"/>
  <c r="O22" i="48" s="1"/>
  <c r="T22" i="48" s="1"/>
  <c r="C23" i="48" s="1"/>
  <c r="M23" i="48" s="1"/>
  <c r="O23" i="48" s="1"/>
  <c r="T23" i="48" s="1"/>
  <c r="C24" i="48" s="1"/>
  <c r="M24" i="48" s="1"/>
  <c r="O24" i="48" s="1"/>
  <c r="T24" i="48" s="1"/>
  <c r="C25" i="48" s="1"/>
  <c r="M25" i="48" s="1"/>
  <c r="O25" i="48" s="1"/>
  <c r="T25" i="48" s="1"/>
  <c r="C26" i="48" s="1"/>
  <c r="M26" i="48" s="1"/>
  <c r="O26" i="48" s="1"/>
  <c r="T26" i="48" s="1"/>
  <c r="C27" i="48" s="1"/>
  <c r="M27" i="48" s="1"/>
  <c r="O27" i="48" s="1"/>
  <c r="T27" i="48" s="1"/>
  <c r="C28" i="48" s="1"/>
  <c r="M28" i="48" s="1"/>
  <c r="O28" i="48" s="1"/>
  <c r="T28" i="48" s="1"/>
  <c r="C29" i="48" s="1"/>
  <c r="M29" i="48" s="1"/>
  <c r="O29" i="48" s="1"/>
  <c r="T29" i="48" s="1"/>
  <c r="C30" i="48" s="1"/>
  <c r="M30" i="48" s="1"/>
  <c r="O30" i="48" s="1"/>
  <c r="T30" i="48" s="1"/>
  <c r="C31" i="48" s="1"/>
  <c r="M31" i="48" s="1"/>
  <c r="O31" i="48" s="1"/>
  <c r="T31" i="48" s="1"/>
  <c r="C32" i="48" s="1"/>
  <c r="M32" i="48" s="1"/>
  <c r="O32" i="48" s="1"/>
  <c r="T32" i="48" s="1"/>
  <c r="C33" i="48" s="1"/>
  <c r="M33" i="48" s="1"/>
  <c r="O33" i="48" s="1"/>
  <c r="T33" i="48" s="1"/>
  <c r="C34" i="48" s="1"/>
  <c r="M34" i="48" s="1"/>
  <c r="O34" i="48" s="1"/>
  <c r="T34" i="48" s="1"/>
  <c r="C35" i="48" s="1"/>
  <c r="V10" i="25"/>
  <c r="R10" i="25"/>
  <c r="T10" i="25"/>
  <c r="O10" i="25"/>
  <c r="L10" i="25"/>
  <c r="V109" i="28"/>
  <c r="T109" i="28"/>
  <c r="R109" i="28"/>
  <c r="M109" i="28"/>
  <c r="L109" i="28"/>
  <c r="O109" i="28" s="1"/>
  <c r="V108" i="28"/>
  <c r="T108" i="28"/>
  <c r="C109" i="28" s="1"/>
  <c r="R108" i="28"/>
  <c r="M108" i="28"/>
  <c r="L108" i="28"/>
  <c r="O108" i="28" s="1"/>
  <c r="V107" i="28"/>
  <c r="T107" i="28"/>
  <c r="C108" i="28" s="1"/>
  <c r="R107" i="28"/>
  <c r="M107" i="28"/>
  <c r="L107" i="28"/>
  <c r="O107" i="28" s="1"/>
  <c r="V106" i="28"/>
  <c r="T106" i="28"/>
  <c r="C107" i="28" s="1"/>
  <c r="R106" i="28"/>
  <c r="M106" i="28"/>
  <c r="L106" i="28"/>
  <c r="O106" i="28" s="1"/>
  <c r="V105" i="28"/>
  <c r="T105" i="28"/>
  <c r="C106" i="28" s="1"/>
  <c r="R105" i="28"/>
  <c r="M105" i="28"/>
  <c r="L105" i="28"/>
  <c r="O105" i="28" s="1"/>
  <c r="V104" i="28"/>
  <c r="T104" i="28"/>
  <c r="C105" i="28" s="1"/>
  <c r="R104" i="28"/>
  <c r="M104" i="28"/>
  <c r="L104" i="28"/>
  <c r="O104" i="28" s="1"/>
  <c r="V103" i="28"/>
  <c r="T103" i="28"/>
  <c r="C104" i="28" s="1"/>
  <c r="R103" i="28"/>
  <c r="M103" i="28"/>
  <c r="L103" i="28"/>
  <c r="O103" i="28" s="1"/>
  <c r="V102" i="28"/>
  <c r="T102" i="28"/>
  <c r="C103" i="28" s="1"/>
  <c r="R102" i="28"/>
  <c r="M102" i="28"/>
  <c r="L102" i="28"/>
  <c r="O102" i="28" s="1"/>
  <c r="V101" i="28"/>
  <c r="T101" i="28"/>
  <c r="C102" i="28" s="1"/>
  <c r="R101" i="28"/>
  <c r="O101" i="28"/>
  <c r="M101" i="28"/>
  <c r="L101" i="28"/>
  <c r="V100" i="28"/>
  <c r="T100" i="28"/>
  <c r="C101" i="28" s="1"/>
  <c r="R100" i="28"/>
  <c r="M100" i="28"/>
  <c r="L100" i="28"/>
  <c r="O100" i="28" s="1"/>
  <c r="V99" i="28"/>
  <c r="T99" i="28"/>
  <c r="C100" i="28" s="1"/>
  <c r="R99" i="28"/>
  <c r="M99" i="28"/>
  <c r="L99" i="28"/>
  <c r="O99" i="28" s="1"/>
  <c r="V98" i="28"/>
  <c r="T98" i="28"/>
  <c r="C99" i="28" s="1"/>
  <c r="R98" i="28"/>
  <c r="M98" i="28"/>
  <c r="L98" i="28"/>
  <c r="O98" i="28" s="1"/>
  <c r="V97" i="28"/>
  <c r="T97" i="28"/>
  <c r="C98" i="28" s="1"/>
  <c r="R97" i="28"/>
  <c r="M97" i="28"/>
  <c r="L97" i="28"/>
  <c r="O97" i="28" s="1"/>
  <c r="V96" i="28"/>
  <c r="T96" i="28"/>
  <c r="C97" i="28" s="1"/>
  <c r="R96" i="28"/>
  <c r="M96" i="28"/>
  <c r="L96" i="28"/>
  <c r="O96" i="28" s="1"/>
  <c r="V95" i="28"/>
  <c r="T95" i="28"/>
  <c r="C96" i="28" s="1"/>
  <c r="R95" i="28"/>
  <c r="M95" i="28"/>
  <c r="L95" i="28"/>
  <c r="O95" i="28" s="1"/>
  <c r="V94" i="28"/>
  <c r="T94" i="28"/>
  <c r="C95" i="28" s="1"/>
  <c r="R94" i="28"/>
  <c r="M94" i="28"/>
  <c r="L94" i="28"/>
  <c r="O94" i="28" s="1"/>
  <c r="V93" i="28"/>
  <c r="T93" i="28"/>
  <c r="C94" i="28" s="1"/>
  <c r="R93" i="28"/>
  <c r="M93" i="28"/>
  <c r="L93" i="28"/>
  <c r="O93" i="28" s="1"/>
  <c r="V92" i="28"/>
  <c r="T92" i="28"/>
  <c r="C93" i="28" s="1"/>
  <c r="R92" i="28"/>
  <c r="M92" i="28"/>
  <c r="L92" i="28"/>
  <c r="O92" i="28" s="1"/>
  <c r="V91" i="28"/>
  <c r="T91" i="28"/>
  <c r="C92" i="28" s="1"/>
  <c r="R91" i="28"/>
  <c r="M91" i="28"/>
  <c r="L91" i="28"/>
  <c r="O91" i="28" s="1"/>
  <c r="V90" i="28"/>
  <c r="T90" i="28"/>
  <c r="C91" i="28" s="1"/>
  <c r="R90" i="28"/>
  <c r="M90" i="28"/>
  <c r="L90" i="28"/>
  <c r="O90" i="28" s="1"/>
  <c r="V89" i="28"/>
  <c r="T89" i="28"/>
  <c r="C90" i="28" s="1"/>
  <c r="R89" i="28"/>
  <c r="M89" i="28"/>
  <c r="L89" i="28"/>
  <c r="O89" i="28" s="1"/>
  <c r="V88" i="28"/>
  <c r="T88" i="28"/>
  <c r="C89" i="28" s="1"/>
  <c r="R88" i="28"/>
  <c r="M88" i="28"/>
  <c r="L88" i="28"/>
  <c r="O88" i="28" s="1"/>
  <c r="V87" i="28"/>
  <c r="T87" i="28"/>
  <c r="C88" i="28" s="1"/>
  <c r="R87" i="28"/>
  <c r="M87" i="28"/>
  <c r="L87" i="28"/>
  <c r="O87" i="28" s="1"/>
  <c r="V86" i="28"/>
  <c r="T86" i="28"/>
  <c r="C87" i="28" s="1"/>
  <c r="R86" i="28"/>
  <c r="M86" i="28"/>
  <c r="L86" i="28"/>
  <c r="O86" i="28" s="1"/>
  <c r="V85" i="28"/>
  <c r="T85" i="28"/>
  <c r="C86" i="28" s="1"/>
  <c r="R85" i="28"/>
  <c r="M85" i="28"/>
  <c r="L85" i="28"/>
  <c r="O85" i="28" s="1"/>
  <c r="V84" i="28"/>
  <c r="T84" i="28"/>
  <c r="C85" i="28" s="1"/>
  <c r="R84" i="28"/>
  <c r="M84" i="28"/>
  <c r="L84" i="28"/>
  <c r="O84" i="28" s="1"/>
  <c r="V83" i="28"/>
  <c r="T83" i="28"/>
  <c r="C84" i="28" s="1"/>
  <c r="R83" i="28"/>
  <c r="M83" i="28"/>
  <c r="L83" i="28"/>
  <c r="O83" i="28" s="1"/>
  <c r="V82" i="28"/>
  <c r="T82" i="28"/>
  <c r="C83" i="28" s="1"/>
  <c r="R82" i="28"/>
  <c r="M82" i="28"/>
  <c r="L82" i="28"/>
  <c r="O82" i="28" s="1"/>
  <c r="V81" i="28"/>
  <c r="T81" i="28"/>
  <c r="C82" i="28" s="1"/>
  <c r="R81" i="28"/>
  <c r="M81" i="28"/>
  <c r="L81" i="28"/>
  <c r="O81" i="28" s="1"/>
  <c r="V80" i="28"/>
  <c r="T80" i="28"/>
  <c r="C81" i="28" s="1"/>
  <c r="R80" i="28"/>
  <c r="M80" i="28"/>
  <c r="L80" i="28"/>
  <c r="O80" i="28" s="1"/>
  <c r="V79" i="28"/>
  <c r="T79" i="28"/>
  <c r="C80" i="28" s="1"/>
  <c r="R79" i="28"/>
  <c r="M79" i="28"/>
  <c r="L79" i="28"/>
  <c r="O79" i="28" s="1"/>
  <c r="V78" i="28"/>
  <c r="T78" i="28"/>
  <c r="C79" i="28" s="1"/>
  <c r="R78" i="28"/>
  <c r="M78" i="28"/>
  <c r="L78" i="28"/>
  <c r="O78" i="28" s="1"/>
  <c r="V77" i="28"/>
  <c r="T77" i="28"/>
  <c r="C78" i="28" s="1"/>
  <c r="R77" i="28"/>
  <c r="M77" i="28"/>
  <c r="L77" i="28"/>
  <c r="O77" i="28" s="1"/>
  <c r="V76" i="28"/>
  <c r="T76" i="28"/>
  <c r="C77" i="28" s="1"/>
  <c r="R76" i="28"/>
  <c r="O76" i="28"/>
  <c r="M76" i="28"/>
  <c r="L76" i="28"/>
  <c r="V75" i="28"/>
  <c r="T75" i="28"/>
  <c r="C76" i="28" s="1"/>
  <c r="R75" i="28"/>
  <c r="M75" i="28"/>
  <c r="L75" i="28"/>
  <c r="O75" i="28" s="1"/>
  <c r="V74" i="28"/>
  <c r="T74" i="28"/>
  <c r="C75" i="28" s="1"/>
  <c r="R74" i="28"/>
  <c r="M74" i="28"/>
  <c r="L74" i="28"/>
  <c r="O74" i="28" s="1"/>
  <c r="V73" i="28"/>
  <c r="T73" i="28"/>
  <c r="C74" i="28" s="1"/>
  <c r="R73" i="28"/>
  <c r="M73" i="28"/>
  <c r="L73" i="28"/>
  <c r="O73" i="28" s="1"/>
  <c r="V72" i="28"/>
  <c r="T72" i="28"/>
  <c r="C73" i="28" s="1"/>
  <c r="R72" i="28"/>
  <c r="M72" i="28"/>
  <c r="L72" i="28"/>
  <c r="O72" i="28" s="1"/>
  <c r="V71" i="28"/>
  <c r="T71" i="28"/>
  <c r="C72" i="28" s="1"/>
  <c r="R71" i="28"/>
  <c r="M71" i="28"/>
  <c r="L71" i="28"/>
  <c r="O71" i="28" s="1"/>
  <c r="V70" i="28"/>
  <c r="T70" i="28"/>
  <c r="C71" i="28" s="1"/>
  <c r="R70" i="28"/>
  <c r="M70" i="28"/>
  <c r="L70" i="28"/>
  <c r="O70" i="28" s="1"/>
  <c r="V69" i="28"/>
  <c r="T69" i="28"/>
  <c r="C70" i="28" s="1"/>
  <c r="R69" i="28"/>
  <c r="M69" i="28"/>
  <c r="L69" i="28"/>
  <c r="O69" i="28" s="1"/>
  <c r="V68" i="28"/>
  <c r="T68" i="28"/>
  <c r="C69" i="28" s="1"/>
  <c r="R68" i="28"/>
  <c r="M68" i="28"/>
  <c r="L68" i="28"/>
  <c r="O68" i="28" s="1"/>
  <c r="V67" i="28"/>
  <c r="T67" i="28"/>
  <c r="C68" i="28" s="1"/>
  <c r="R67" i="28"/>
  <c r="M67" i="28"/>
  <c r="L67" i="28"/>
  <c r="O67" i="28" s="1"/>
  <c r="V66" i="28"/>
  <c r="T66" i="28"/>
  <c r="C67" i="28" s="1"/>
  <c r="R66" i="28"/>
  <c r="M66" i="28"/>
  <c r="L66" i="28"/>
  <c r="O66" i="28" s="1"/>
  <c r="V65" i="28"/>
  <c r="T65" i="28"/>
  <c r="C66" i="28" s="1"/>
  <c r="R65" i="28"/>
  <c r="M65" i="28"/>
  <c r="L65" i="28"/>
  <c r="O65" i="28" s="1"/>
  <c r="V64" i="28"/>
  <c r="T64" i="28"/>
  <c r="C65" i="28" s="1"/>
  <c r="R64" i="28"/>
  <c r="M64" i="28"/>
  <c r="L64" i="28"/>
  <c r="O64" i="28" s="1"/>
  <c r="V63" i="28"/>
  <c r="T63" i="28"/>
  <c r="C64" i="28" s="1"/>
  <c r="R63" i="28"/>
  <c r="M63" i="28"/>
  <c r="L63" i="28"/>
  <c r="O63" i="28" s="1"/>
  <c r="V62" i="28"/>
  <c r="T62" i="28"/>
  <c r="C63" i="28" s="1"/>
  <c r="R62" i="28"/>
  <c r="M62" i="28"/>
  <c r="L62" i="28"/>
  <c r="O62" i="28" s="1"/>
  <c r="V61" i="28"/>
  <c r="T61" i="28"/>
  <c r="C62" i="28" s="1"/>
  <c r="R61" i="28"/>
  <c r="M61" i="28"/>
  <c r="L61" i="28"/>
  <c r="O61" i="28" s="1"/>
  <c r="V60" i="28"/>
  <c r="T60" i="28"/>
  <c r="C61" i="28" s="1"/>
  <c r="R60" i="28"/>
  <c r="M60" i="28"/>
  <c r="L60" i="28"/>
  <c r="O60" i="28" s="1"/>
  <c r="V59" i="28"/>
  <c r="T59" i="28"/>
  <c r="C60" i="28" s="1"/>
  <c r="R59" i="28"/>
  <c r="M59" i="28"/>
  <c r="L59" i="28"/>
  <c r="O59" i="28" s="1"/>
  <c r="V58" i="28"/>
  <c r="T58" i="28"/>
  <c r="C59" i="28" s="1"/>
  <c r="R58" i="28"/>
  <c r="M58" i="28"/>
  <c r="L58" i="28"/>
  <c r="O58" i="28" s="1"/>
  <c r="V57" i="28"/>
  <c r="T57" i="28"/>
  <c r="C58" i="28" s="1"/>
  <c r="R57" i="28"/>
  <c r="M57" i="28"/>
  <c r="L57" i="28"/>
  <c r="O57" i="28" s="1"/>
  <c r="V56" i="28"/>
  <c r="T56" i="28"/>
  <c r="C57" i="28" s="1"/>
  <c r="R56" i="28"/>
  <c r="M56" i="28"/>
  <c r="L56" i="28"/>
  <c r="O56" i="28" s="1"/>
  <c r="V55" i="28"/>
  <c r="T55" i="28"/>
  <c r="C56" i="28" s="1"/>
  <c r="R55" i="28"/>
  <c r="M55" i="28"/>
  <c r="L55" i="28"/>
  <c r="O55" i="28" s="1"/>
  <c r="V54" i="28"/>
  <c r="T54" i="28"/>
  <c r="C55" i="28" s="1"/>
  <c r="R54" i="28"/>
  <c r="M54" i="28"/>
  <c r="L54" i="28"/>
  <c r="O54" i="28" s="1"/>
  <c r="V53" i="28"/>
  <c r="T53" i="28"/>
  <c r="C54" i="28" s="1"/>
  <c r="R53" i="28"/>
  <c r="M53" i="28"/>
  <c r="L53" i="28"/>
  <c r="O53" i="28" s="1"/>
  <c r="V52" i="28"/>
  <c r="T52" i="28"/>
  <c r="C53" i="28" s="1"/>
  <c r="R52" i="28"/>
  <c r="M52" i="28"/>
  <c r="L52" i="28"/>
  <c r="O52" i="28" s="1"/>
  <c r="V51" i="28"/>
  <c r="T51" i="28"/>
  <c r="C52" i="28" s="1"/>
  <c r="R51" i="28"/>
  <c r="M51" i="28"/>
  <c r="L51" i="28"/>
  <c r="O51" i="28" s="1"/>
  <c r="V50" i="28"/>
  <c r="T50" i="28"/>
  <c r="C51" i="28" s="1"/>
  <c r="R50" i="28"/>
  <c r="M50" i="28"/>
  <c r="L50" i="28"/>
  <c r="O50" i="28" s="1"/>
  <c r="V49" i="28"/>
  <c r="T49" i="28"/>
  <c r="C50" i="28" s="1"/>
  <c r="R49" i="28"/>
  <c r="M49" i="28"/>
  <c r="L49" i="28"/>
  <c r="O49" i="28" s="1"/>
  <c r="V48" i="28"/>
  <c r="T48" i="28"/>
  <c r="C49" i="28" s="1"/>
  <c r="R48" i="28"/>
  <c r="M48" i="28"/>
  <c r="L48" i="28"/>
  <c r="O48" i="28" s="1"/>
  <c r="V47" i="28"/>
  <c r="T47" i="28"/>
  <c r="C48" i="28" s="1"/>
  <c r="R47" i="28"/>
  <c r="M47" i="28"/>
  <c r="L47" i="28"/>
  <c r="O47" i="28" s="1"/>
  <c r="V46" i="28"/>
  <c r="T46" i="28"/>
  <c r="C47" i="28" s="1"/>
  <c r="R46" i="28"/>
  <c r="M46" i="28"/>
  <c r="L46" i="28"/>
  <c r="O46" i="28" s="1"/>
  <c r="V45" i="28"/>
  <c r="T45" i="28"/>
  <c r="C46" i="28" s="1"/>
  <c r="R45" i="28"/>
  <c r="M45" i="28"/>
  <c r="L45" i="28"/>
  <c r="O45" i="28" s="1"/>
  <c r="V44" i="28"/>
  <c r="T44" i="28"/>
  <c r="C45" i="28" s="1"/>
  <c r="R44" i="28"/>
  <c r="O44" i="28"/>
  <c r="M44" i="28"/>
  <c r="L44" i="28"/>
  <c r="V43" i="28"/>
  <c r="T43" i="28"/>
  <c r="C44" i="28" s="1"/>
  <c r="R43" i="28"/>
  <c r="M43" i="28"/>
  <c r="L43" i="28"/>
  <c r="O43" i="28" s="1"/>
  <c r="V42" i="28"/>
  <c r="T42" i="28"/>
  <c r="C43" i="28" s="1"/>
  <c r="R42" i="28"/>
  <c r="M42" i="28"/>
  <c r="L42" i="28"/>
  <c r="O42" i="28" s="1"/>
  <c r="V41" i="28"/>
  <c r="T41" i="28"/>
  <c r="C42" i="28" s="1"/>
  <c r="R41" i="28"/>
  <c r="M41" i="28"/>
  <c r="L41" i="28"/>
  <c r="O41" i="28" s="1"/>
  <c r="V40" i="28"/>
  <c r="T40" i="28"/>
  <c r="C41" i="28" s="1"/>
  <c r="R40" i="28"/>
  <c r="M40" i="28"/>
  <c r="L40" i="28"/>
  <c r="O40" i="28" s="1"/>
  <c r="V39" i="28"/>
  <c r="T39" i="28"/>
  <c r="C40" i="28" s="1"/>
  <c r="R39" i="28"/>
  <c r="M39" i="28"/>
  <c r="L39" i="28"/>
  <c r="O39" i="28" s="1"/>
  <c r="V38" i="28"/>
  <c r="T38" i="28"/>
  <c r="C39" i="28" s="1"/>
  <c r="R38" i="28"/>
  <c r="M38" i="28"/>
  <c r="L38" i="28"/>
  <c r="O38" i="28" s="1"/>
  <c r="V37" i="28"/>
  <c r="T37" i="28"/>
  <c r="C38" i="28" s="1"/>
  <c r="R37" i="28"/>
  <c r="O37" i="28"/>
  <c r="M37" i="28"/>
  <c r="L37" i="28"/>
  <c r="V36" i="28"/>
  <c r="T36" i="28"/>
  <c r="C37" i="28" s="1"/>
  <c r="R36" i="28"/>
  <c r="M36" i="28"/>
  <c r="L36" i="28"/>
  <c r="O36" i="28" s="1"/>
  <c r="V35" i="28"/>
  <c r="T35" i="28"/>
  <c r="C36" i="28" s="1"/>
  <c r="R35" i="28"/>
  <c r="M35" i="28"/>
  <c r="L35" i="28"/>
  <c r="O35" i="28" s="1"/>
  <c r="V34" i="28"/>
  <c r="T34" i="28"/>
  <c r="C35" i="28" s="1"/>
  <c r="R34" i="28"/>
  <c r="M34" i="28"/>
  <c r="L34" i="28"/>
  <c r="O34" i="28" s="1"/>
  <c r="V33" i="28"/>
  <c r="T33" i="28"/>
  <c r="C34" i="28" s="1"/>
  <c r="R33" i="28"/>
  <c r="M33" i="28"/>
  <c r="L33" i="28"/>
  <c r="O33" i="28" s="1"/>
  <c r="V32" i="28"/>
  <c r="T32" i="28"/>
  <c r="C33" i="28" s="1"/>
  <c r="R32" i="28"/>
  <c r="M32" i="28"/>
  <c r="L32" i="28"/>
  <c r="O32" i="28" s="1"/>
  <c r="V31" i="28"/>
  <c r="T31" i="28"/>
  <c r="C32" i="28" s="1"/>
  <c r="R31" i="28"/>
  <c r="M31" i="28"/>
  <c r="L31" i="28"/>
  <c r="O31" i="28" s="1"/>
  <c r="V30" i="28"/>
  <c r="T30" i="28"/>
  <c r="C31" i="28" s="1"/>
  <c r="R30" i="28"/>
  <c r="M30" i="28"/>
  <c r="L30" i="28"/>
  <c r="O30" i="28" s="1"/>
  <c r="V29" i="28"/>
  <c r="T29" i="28"/>
  <c r="C30" i="28" s="1"/>
  <c r="R29" i="28"/>
  <c r="M29" i="28"/>
  <c r="L29" i="28"/>
  <c r="O29" i="28" s="1"/>
  <c r="V28" i="28"/>
  <c r="T28" i="28"/>
  <c r="C29" i="28" s="1"/>
  <c r="R28" i="28"/>
  <c r="O28" i="28"/>
  <c r="M28" i="28"/>
  <c r="L28" i="28"/>
  <c r="V27" i="28"/>
  <c r="T27" i="28"/>
  <c r="C28" i="28" s="1"/>
  <c r="R27" i="28"/>
  <c r="M27" i="28"/>
  <c r="L27" i="28"/>
  <c r="O27" i="28" s="1"/>
  <c r="V26" i="28"/>
  <c r="T26" i="28"/>
  <c r="C27" i="28" s="1"/>
  <c r="R26" i="28"/>
  <c r="M26" i="28"/>
  <c r="L26" i="28"/>
  <c r="O26" i="28" s="1"/>
  <c r="V25" i="28"/>
  <c r="T25" i="28"/>
  <c r="C26" i="28" s="1"/>
  <c r="R25" i="28"/>
  <c r="M25" i="28"/>
  <c r="L25" i="28"/>
  <c r="O25" i="28" s="1"/>
  <c r="V24" i="28"/>
  <c r="T24" i="28"/>
  <c r="C25" i="28" s="1"/>
  <c r="R24" i="28"/>
  <c r="M24" i="28"/>
  <c r="L24" i="28"/>
  <c r="O24" i="28" s="1"/>
  <c r="V23" i="28"/>
  <c r="T23" i="28"/>
  <c r="C24" i="28" s="1"/>
  <c r="R23" i="28"/>
  <c r="M23" i="28"/>
  <c r="L23" i="28"/>
  <c r="O23" i="28" s="1"/>
  <c r="V22" i="28"/>
  <c r="T22" i="28"/>
  <c r="C23" i="28" s="1"/>
  <c r="R22" i="28"/>
  <c r="M22" i="28"/>
  <c r="L22" i="28"/>
  <c r="O22" i="28" s="1"/>
  <c r="V21" i="28"/>
  <c r="T21" i="28"/>
  <c r="C22" i="28" s="1"/>
  <c r="R21" i="28"/>
  <c r="O21" i="28"/>
  <c r="M21" i="28"/>
  <c r="L21" i="28"/>
  <c r="V20" i="28"/>
  <c r="T20" i="28"/>
  <c r="C21" i="28" s="1"/>
  <c r="R20" i="28"/>
  <c r="M20" i="28"/>
  <c r="L20" i="28"/>
  <c r="O20" i="28" s="1"/>
  <c r="V19" i="28"/>
  <c r="T19" i="28"/>
  <c r="C20" i="28" s="1"/>
  <c r="R19" i="28"/>
  <c r="M19" i="28"/>
  <c r="L19" i="28"/>
  <c r="O19" i="28" s="1"/>
  <c r="V18" i="28"/>
  <c r="T18" i="28"/>
  <c r="C19" i="28" s="1"/>
  <c r="R18" i="28"/>
  <c r="M18" i="28"/>
  <c r="L18" i="28"/>
  <c r="O18" i="28" s="1"/>
  <c r="V17" i="28"/>
  <c r="T17" i="28"/>
  <c r="C18" i="28" s="1"/>
  <c r="R17" i="28"/>
  <c r="M17" i="28"/>
  <c r="L17" i="28"/>
  <c r="O17" i="28" s="1"/>
  <c r="V16" i="28"/>
  <c r="T16" i="28"/>
  <c r="C17" i="28" s="1"/>
  <c r="R16" i="28"/>
  <c r="M16" i="28"/>
  <c r="L16" i="28"/>
  <c r="O16" i="28" s="1"/>
  <c r="V15" i="28"/>
  <c r="T15" i="28"/>
  <c r="C16" i="28" s="1"/>
  <c r="R15" i="28"/>
  <c r="M15" i="28"/>
  <c r="L15" i="28"/>
  <c r="O15" i="28" s="1"/>
  <c r="V14" i="28"/>
  <c r="T14" i="28"/>
  <c r="C15" i="28" s="1"/>
  <c r="R14" i="28"/>
  <c r="M14" i="28"/>
  <c r="L14" i="28"/>
  <c r="O14" i="28" s="1"/>
  <c r="V13" i="28"/>
  <c r="T13" i="28"/>
  <c r="C14" i="28" s="1"/>
  <c r="R13" i="28"/>
  <c r="M13" i="28"/>
  <c r="L13" i="28"/>
  <c r="O13" i="28" s="1"/>
  <c r="V12" i="28"/>
  <c r="T12" i="28"/>
  <c r="C13" i="28" s="1"/>
  <c r="R12" i="28"/>
  <c r="M12" i="28"/>
  <c r="L12" i="28"/>
  <c r="O12" i="28" s="1"/>
  <c r="V11" i="28"/>
  <c r="T11" i="28"/>
  <c r="C12" i="28" s="1"/>
  <c r="R11" i="28"/>
  <c r="M11" i="28"/>
  <c r="L11" i="28"/>
  <c r="O11" i="28" s="1"/>
  <c r="E11" i="28"/>
  <c r="P11" i="28" s="1"/>
  <c r="P10" i="28"/>
  <c r="L10" i="28"/>
  <c r="C10" i="28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C1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E11" i="25"/>
  <c r="E12" i="25" s="1"/>
  <c r="E13" i="25" s="1"/>
  <c r="E14" i="25" s="1"/>
  <c r="E15" i="25" s="1"/>
  <c r="E16" i="25" s="1"/>
  <c r="E17" i="25" s="1"/>
  <c r="E18" i="25" s="1"/>
  <c r="E19" i="25" s="1"/>
  <c r="E20" i="25" s="1"/>
  <c r="E21" i="25" s="1"/>
  <c r="E22" i="25" s="1"/>
  <c r="E23" i="25" s="1"/>
  <c r="E24" i="25" s="1"/>
  <c r="E25" i="25" s="1"/>
  <c r="E26" i="25" s="1"/>
  <c r="E27" i="25" s="1"/>
  <c r="E28" i="25" s="1"/>
  <c r="E29" i="25" s="1"/>
  <c r="E30" i="25" s="1"/>
  <c r="E31" i="25" s="1"/>
  <c r="E32" i="25" s="1"/>
  <c r="E33" i="25" s="1"/>
  <c r="E34" i="25" s="1"/>
  <c r="E35" i="25" s="1"/>
  <c r="E36" i="25" s="1"/>
  <c r="E37" i="25" s="1"/>
  <c r="E38" i="25" s="1"/>
  <c r="E39" i="25" s="1"/>
  <c r="E40" i="25" s="1"/>
  <c r="E41" i="25" s="1"/>
  <c r="E42" i="25" s="1"/>
  <c r="E43" i="25" s="1"/>
  <c r="E44" i="25" s="1"/>
  <c r="E45" i="25" s="1"/>
  <c r="E46" i="25" s="1"/>
  <c r="E47" i="25" s="1"/>
  <c r="E48" i="25" s="1"/>
  <c r="E49" i="25" s="1"/>
  <c r="E50" i="25" s="1"/>
  <c r="E51" i="25" s="1"/>
  <c r="E52" i="25" s="1"/>
  <c r="E53" i="25" s="1"/>
  <c r="E54" i="25" s="1"/>
  <c r="E55" i="25" s="1"/>
  <c r="E56" i="25" s="1"/>
  <c r="E57" i="25" s="1"/>
  <c r="E58" i="25" s="1"/>
  <c r="E59" i="25" s="1"/>
  <c r="E60" i="25" s="1"/>
  <c r="E61" i="25" s="1"/>
  <c r="E62" i="25" s="1"/>
  <c r="E63" i="25" s="1"/>
  <c r="E64" i="25" s="1"/>
  <c r="E65" i="25" s="1"/>
  <c r="E66" i="25" s="1"/>
  <c r="E67" i="25" s="1"/>
  <c r="E68" i="25" s="1"/>
  <c r="E69" i="25" s="1"/>
  <c r="E70" i="25" s="1"/>
  <c r="E71" i="25" s="1"/>
  <c r="E72" i="25" s="1"/>
  <c r="E73" i="25" s="1"/>
  <c r="E74" i="25" s="1"/>
  <c r="E75" i="25" s="1"/>
  <c r="E76" i="25" s="1"/>
  <c r="E77" i="25" s="1"/>
  <c r="E78" i="25" s="1"/>
  <c r="E79" i="25" s="1"/>
  <c r="M94" i="25"/>
  <c r="M93" i="25"/>
  <c r="M109" i="25"/>
  <c r="M108" i="25"/>
  <c r="M107" i="25"/>
  <c r="M106" i="25"/>
  <c r="M105" i="25"/>
  <c r="M104" i="25"/>
  <c r="M103" i="25"/>
  <c r="M102" i="25"/>
  <c r="M101" i="25"/>
  <c r="M100" i="25"/>
  <c r="M99" i="25"/>
  <c r="M98" i="25"/>
  <c r="M97" i="25"/>
  <c r="M96" i="25"/>
  <c r="M95" i="25"/>
  <c r="M92" i="25"/>
  <c r="M91" i="25"/>
  <c r="M90" i="25"/>
  <c r="M89" i="25"/>
  <c r="M88" i="25"/>
  <c r="M87" i="25"/>
  <c r="M86" i="25"/>
  <c r="M85" i="25"/>
  <c r="M84" i="25"/>
  <c r="M83" i="25"/>
  <c r="M82" i="25"/>
  <c r="M81" i="25"/>
  <c r="M80" i="25"/>
  <c r="M79" i="25"/>
  <c r="M78" i="25"/>
  <c r="M77" i="25"/>
  <c r="M76" i="25"/>
  <c r="M75" i="25"/>
  <c r="M74" i="25"/>
  <c r="M73" i="25"/>
  <c r="M72" i="25"/>
  <c r="M71" i="25"/>
  <c r="M70" i="25"/>
  <c r="C5" i="48" l="1"/>
  <c r="E5" i="48"/>
  <c r="D4" i="48"/>
  <c r="N6" i="48" s="1"/>
  <c r="G5" i="48"/>
  <c r="E5" i="51"/>
  <c r="D4" i="51"/>
  <c r="N6" i="51" s="1"/>
  <c r="G5" i="51"/>
  <c r="C5" i="51"/>
  <c r="E5" i="52"/>
  <c r="D4" i="52"/>
  <c r="N6" i="52" s="1"/>
  <c r="G5" i="52"/>
  <c r="C5" i="52"/>
  <c r="G5" i="50"/>
  <c r="C5" i="50"/>
  <c r="E5" i="50"/>
  <c r="D4" i="50"/>
  <c r="N6" i="50" s="1"/>
  <c r="P13" i="48"/>
  <c r="E14" i="52"/>
  <c r="P13" i="52"/>
  <c r="L4" i="52"/>
  <c r="P4" i="52"/>
  <c r="L4" i="51"/>
  <c r="P4" i="51"/>
  <c r="E14" i="51"/>
  <c r="P13" i="51"/>
  <c r="E15" i="50"/>
  <c r="P14" i="50"/>
  <c r="L4" i="50"/>
  <c r="P4" i="50"/>
  <c r="P14" i="49"/>
  <c r="E15" i="49"/>
  <c r="C11" i="49"/>
  <c r="M11" i="49" s="1"/>
  <c r="O11" i="49" s="1"/>
  <c r="T11" i="49" s="1"/>
  <c r="C12" i="49" s="1"/>
  <c r="M12" i="49" s="1"/>
  <c r="O12" i="49" s="1"/>
  <c r="T12" i="49" s="1"/>
  <c r="C13" i="49" s="1"/>
  <c r="M13" i="49" s="1"/>
  <c r="O13" i="49" s="1"/>
  <c r="T13" i="49" s="1"/>
  <c r="C14" i="49" s="1"/>
  <c r="E15" i="48"/>
  <c r="P14" i="48"/>
  <c r="P4" i="48"/>
  <c r="L4" i="48"/>
  <c r="E12" i="28"/>
  <c r="E13" i="28" s="1"/>
  <c r="P13" i="28" s="1"/>
  <c r="R10" i="28"/>
  <c r="V10" i="28" s="1"/>
  <c r="H4" i="28" s="1"/>
  <c r="M10" i="28"/>
  <c r="O10" i="28" s="1"/>
  <c r="E80" i="25"/>
  <c r="E81" i="25" s="1"/>
  <c r="E82" i="25" s="1"/>
  <c r="E83" i="25" s="1"/>
  <c r="E84" i="25" s="1"/>
  <c r="E85" i="25" s="1"/>
  <c r="E86" i="25" s="1"/>
  <c r="E87" i="25" s="1"/>
  <c r="E88" i="25" s="1"/>
  <c r="E89" i="25" s="1"/>
  <c r="E90" i="25" s="1"/>
  <c r="E91" i="25" s="1"/>
  <c r="E92" i="25" s="1"/>
  <c r="E93" i="25" s="1"/>
  <c r="C70" i="25"/>
  <c r="M69" i="25"/>
  <c r="P10" i="25"/>
  <c r="G5" i="49" l="1"/>
  <c r="C5" i="49"/>
  <c r="I5" i="49" s="1"/>
  <c r="E5" i="49"/>
  <c r="I5" i="48"/>
  <c r="D4" i="49"/>
  <c r="N6" i="49" s="1"/>
  <c r="I5" i="51"/>
  <c r="I5" i="52"/>
  <c r="I5" i="50"/>
  <c r="E15" i="52"/>
  <c r="P14" i="52"/>
  <c r="P14" i="51"/>
  <c r="P15" i="50"/>
  <c r="L4" i="49"/>
  <c r="P4" i="49"/>
  <c r="P15" i="49"/>
  <c r="E16" i="49"/>
  <c r="E16" i="48"/>
  <c r="P15" i="48"/>
  <c r="E14" i="28"/>
  <c r="P12" i="28"/>
  <c r="T10" i="28"/>
  <c r="D4" i="28" s="1"/>
  <c r="N6" i="28" s="1"/>
  <c r="C5" i="28"/>
  <c r="I5" i="28" s="1"/>
  <c r="G5" i="28"/>
  <c r="E5" i="28"/>
  <c r="C11" i="28"/>
  <c r="E94" i="25"/>
  <c r="H4" i="25"/>
  <c r="P15" i="52" l="1"/>
  <c r="P15" i="51"/>
  <c r="E16" i="51"/>
  <c r="E17" i="50"/>
  <c r="P16" i="50"/>
  <c r="E17" i="49"/>
  <c r="P16" i="49"/>
  <c r="P16" i="48"/>
  <c r="E15" i="28"/>
  <c r="P14" i="28"/>
  <c r="L4" i="28"/>
  <c r="P4" i="28"/>
  <c r="E95" i="25"/>
  <c r="M10" i="25"/>
  <c r="E17" i="52" l="1"/>
  <c r="P16" i="52"/>
  <c r="E17" i="51"/>
  <c r="P16" i="51"/>
  <c r="E18" i="50"/>
  <c r="P17" i="50"/>
  <c r="E18" i="49"/>
  <c r="P17" i="49"/>
  <c r="P17" i="48"/>
  <c r="P15" i="28"/>
  <c r="E16" i="28"/>
  <c r="E96" i="25"/>
  <c r="C11" i="25"/>
  <c r="E18" i="52" l="1"/>
  <c r="P17" i="52"/>
  <c r="P17" i="51"/>
  <c r="E19" i="50"/>
  <c r="P18" i="50"/>
  <c r="E19" i="49"/>
  <c r="P18" i="49"/>
  <c r="E19" i="48"/>
  <c r="P18" i="48"/>
  <c r="E17" i="28"/>
  <c r="P16" i="28"/>
  <c r="E97" i="25"/>
  <c r="M11" i="25"/>
  <c r="E19" i="52" l="1"/>
  <c r="P18" i="52"/>
  <c r="E19" i="51"/>
  <c r="P18" i="51"/>
  <c r="P19" i="49"/>
  <c r="E20" i="49"/>
  <c r="P19" i="48"/>
  <c r="E18" i="28"/>
  <c r="P17" i="28"/>
  <c r="E98" i="25"/>
  <c r="C12" i="25"/>
  <c r="P19" i="52" l="1"/>
  <c r="E20" i="52"/>
  <c r="P19" i="51"/>
  <c r="E20" i="51"/>
  <c r="E21" i="50"/>
  <c r="P20" i="50"/>
  <c r="E21" i="49"/>
  <c r="P20" i="49"/>
  <c r="P20" i="48"/>
  <c r="E21" i="48"/>
  <c r="E19" i="28"/>
  <c r="P18" i="28"/>
  <c r="E99" i="25"/>
  <c r="M12" i="25"/>
  <c r="E21" i="52" l="1"/>
  <c r="P20" i="52"/>
  <c r="E21" i="51"/>
  <c r="P20" i="51"/>
  <c r="E22" i="50"/>
  <c r="P21" i="50"/>
  <c r="E22" i="49"/>
  <c r="P21" i="49"/>
  <c r="P21" i="48"/>
  <c r="E20" i="28"/>
  <c r="P19" i="28"/>
  <c r="E100" i="25"/>
  <c r="C13" i="25"/>
  <c r="E22" i="52" l="1"/>
  <c r="P21" i="52"/>
  <c r="E22" i="51"/>
  <c r="P21" i="51"/>
  <c r="E23" i="50"/>
  <c r="P22" i="50"/>
  <c r="E23" i="49"/>
  <c r="P22" i="49"/>
  <c r="E23" i="48"/>
  <c r="P22" i="48"/>
  <c r="E21" i="28"/>
  <c r="P20" i="28"/>
  <c r="E101" i="25"/>
  <c r="M13" i="25"/>
  <c r="P22" i="52" l="1"/>
  <c r="E23" i="51"/>
  <c r="P22" i="51"/>
  <c r="P23" i="50"/>
  <c r="E24" i="50"/>
  <c r="P23" i="49"/>
  <c r="E24" i="49"/>
  <c r="E24" i="48"/>
  <c r="P23" i="48"/>
  <c r="P21" i="28"/>
  <c r="E22" i="28"/>
  <c r="E102" i="25"/>
  <c r="C14" i="25"/>
  <c r="P23" i="52" l="1"/>
  <c r="E24" i="52"/>
  <c r="P23" i="51"/>
  <c r="E25" i="50"/>
  <c r="P24" i="50"/>
  <c r="E25" i="49"/>
  <c r="P24" i="49"/>
  <c r="P24" i="48"/>
  <c r="E25" i="48"/>
  <c r="E23" i="28"/>
  <c r="P22" i="28"/>
  <c r="E103" i="25"/>
  <c r="M14" i="25"/>
  <c r="C15" i="25" s="1"/>
  <c r="E25" i="52" l="1"/>
  <c r="P24" i="52"/>
  <c r="E25" i="51"/>
  <c r="P24" i="51"/>
  <c r="P25" i="50"/>
  <c r="E26" i="50"/>
  <c r="P25" i="49"/>
  <c r="E26" i="49"/>
  <c r="E26" i="48"/>
  <c r="P25" i="48"/>
  <c r="P23" i="28"/>
  <c r="E24" i="28"/>
  <c r="E104" i="25"/>
  <c r="M15" i="25"/>
  <c r="C16" i="25" s="1"/>
  <c r="P25" i="52" l="1"/>
  <c r="P25" i="51"/>
  <c r="P26" i="50"/>
  <c r="P26" i="49"/>
  <c r="E27" i="49"/>
  <c r="P26" i="48"/>
  <c r="E27" i="48"/>
  <c r="E25" i="28"/>
  <c r="P24" i="28"/>
  <c r="E105" i="25"/>
  <c r="M16" i="25"/>
  <c r="C17" i="25" s="1"/>
  <c r="P26" i="52" l="1"/>
  <c r="E27" i="52"/>
  <c r="P26" i="51"/>
  <c r="E27" i="51"/>
  <c r="E28" i="50"/>
  <c r="P27" i="50"/>
  <c r="E28" i="49"/>
  <c r="P27" i="49"/>
  <c r="P27" i="48"/>
  <c r="P25" i="28"/>
  <c r="E26" i="28"/>
  <c r="E106" i="25"/>
  <c r="P27" i="52" l="1"/>
  <c r="E28" i="51"/>
  <c r="P27" i="51"/>
  <c r="P28" i="50"/>
  <c r="P28" i="49"/>
  <c r="E29" i="49"/>
  <c r="E27" i="28"/>
  <c r="P26" i="28"/>
  <c r="E107" i="25"/>
  <c r="M17" i="25"/>
  <c r="C18" i="25" s="1"/>
  <c r="P28" i="52" l="1"/>
  <c r="P28" i="51"/>
  <c r="P29" i="50"/>
  <c r="E30" i="50"/>
  <c r="P29" i="49"/>
  <c r="E30" i="49"/>
  <c r="P29" i="48"/>
  <c r="E28" i="28"/>
  <c r="P27" i="28"/>
  <c r="E108" i="25"/>
  <c r="P29" i="52" l="1"/>
  <c r="E30" i="52"/>
  <c r="P29" i="51"/>
  <c r="E30" i="51"/>
  <c r="P30" i="50"/>
  <c r="E31" i="50"/>
  <c r="P30" i="49"/>
  <c r="E31" i="49"/>
  <c r="P30" i="48"/>
  <c r="E29" i="28"/>
  <c r="P28" i="28"/>
  <c r="E109" i="25"/>
  <c r="M18" i="25"/>
  <c r="C19" i="25" s="1"/>
  <c r="P30" i="52" l="1"/>
  <c r="P30" i="51"/>
  <c r="P31" i="50"/>
  <c r="E32" i="49"/>
  <c r="P31" i="49"/>
  <c r="P31" i="48"/>
  <c r="E32" i="48"/>
  <c r="E30" i="28"/>
  <c r="P29" i="28"/>
  <c r="M19" i="25"/>
  <c r="C20" i="25" s="1"/>
  <c r="E32" i="52" l="1"/>
  <c r="P31" i="52"/>
  <c r="E32" i="51"/>
  <c r="P31" i="51"/>
  <c r="P32" i="50"/>
  <c r="E33" i="50"/>
  <c r="P32" i="49"/>
  <c r="E33" i="49"/>
  <c r="E33" i="48"/>
  <c r="P32" i="48"/>
  <c r="E31" i="28"/>
  <c r="P30" i="28"/>
  <c r="M20" i="25"/>
  <c r="C21" i="25" s="1"/>
  <c r="E33" i="52" l="1"/>
  <c r="P32" i="52"/>
  <c r="P32" i="51"/>
  <c r="P33" i="50"/>
  <c r="P33" i="49"/>
  <c r="E34" i="49"/>
  <c r="P33" i="48"/>
  <c r="E32" i="28"/>
  <c r="P31" i="28"/>
  <c r="P33" i="52" l="1"/>
  <c r="E34" i="52"/>
  <c r="P33" i="51"/>
  <c r="E34" i="51"/>
  <c r="P34" i="50"/>
  <c r="E35" i="50"/>
  <c r="P34" i="49"/>
  <c r="E35" i="49"/>
  <c r="P34" i="48"/>
  <c r="E35" i="48"/>
  <c r="P32" i="28"/>
  <c r="E33" i="28"/>
  <c r="M21" i="25"/>
  <c r="C22" i="25" s="1"/>
  <c r="P34" i="52" l="1"/>
  <c r="P34" i="51"/>
  <c r="P35" i="50"/>
  <c r="E36" i="49"/>
  <c r="P35" i="49"/>
  <c r="P35" i="48"/>
  <c r="E36" i="48"/>
  <c r="P33" i="28"/>
  <c r="E34" i="28"/>
  <c r="M22" i="25"/>
  <c r="C23" i="25" s="1"/>
  <c r="P35" i="52" l="1"/>
  <c r="P35" i="51"/>
  <c r="P36" i="50"/>
  <c r="E37" i="50"/>
  <c r="P36" i="49"/>
  <c r="E37" i="49"/>
  <c r="E37" i="48"/>
  <c r="P36" i="48"/>
  <c r="P34" i="28"/>
  <c r="E35" i="28"/>
  <c r="M23" i="25"/>
  <c r="C24" i="25" s="1"/>
  <c r="P36" i="52" l="1"/>
  <c r="E37" i="52"/>
  <c r="P36" i="51"/>
  <c r="E37" i="51"/>
  <c r="P37" i="50"/>
  <c r="E38" i="50"/>
  <c r="P37" i="49"/>
  <c r="E38" i="49"/>
  <c r="E38" i="48"/>
  <c r="P37" i="48"/>
  <c r="P35" i="28"/>
  <c r="E36" i="28"/>
  <c r="M24" i="25"/>
  <c r="C25" i="25" s="1"/>
  <c r="P37" i="52" l="1"/>
  <c r="E38" i="52"/>
  <c r="P37" i="51"/>
  <c r="E38" i="51"/>
  <c r="P38" i="50"/>
  <c r="P38" i="49"/>
  <c r="E39" i="49"/>
  <c r="P38" i="48"/>
  <c r="E39" i="48"/>
  <c r="E37" i="28"/>
  <c r="P36" i="28"/>
  <c r="M25" i="25"/>
  <c r="C26" i="25" s="1"/>
  <c r="P38" i="52" l="1"/>
  <c r="E39" i="52"/>
  <c r="P38" i="51"/>
  <c r="E40" i="50"/>
  <c r="P39" i="50"/>
  <c r="E40" i="49"/>
  <c r="P39" i="49"/>
  <c r="E40" i="48"/>
  <c r="P39" i="48"/>
  <c r="P37" i="28"/>
  <c r="E38" i="28"/>
  <c r="M26" i="25"/>
  <c r="C27" i="25" s="1"/>
  <c r="P39" i="52" l="1"/>
  <c r="P39" i="51"/>
  <c r="P40" i="50"/>
  <c r="P40" i="49"/>
  <c r="E41" i="49"/>
  <c r="P40" i="48"/>
  <c r="E41" i="48"/>
  <c r="E39" i="28"/>
  <c r="P38" i="28"/>
  <c r="M27" i="25"/>
  <c r="C28" i="25" s="1"/>
  <c r="P40" i="52" l="1"/>
  <c r="P40" i="51"/>
  <c r="E41" i="51"/>
  <c r="P41" i="50"/>
  <c r="E42" i="50"/>
  <c r="P41" i="49"/>
  <c r="E42" i="49"/>
  <c r="E42" i="48"/>
  <c r="P41" i="48"/>
  <c r="E40" i="28"/>
  <c r="P39" i="28"/>
  <c r="M28" i="25"/>
  <c r="C29" i="25" s="1"/>
  <c r="P41" i="52" l="1"/>
  <c r="E42" i="51"/>
  <c r="P42" i="50"/>
  <c r="E43" i="50"/>
  <c r="P42" i="49"/>
  <c r="E43" i="49"/>
  <c r="P42" i="48"/>
  <c r="E43" i="48"/>
  <c r="E41" i="28"/>
  <c r="P40" i="28"/>
  <c r="M29" i="25"/>
  <c r="C30" i="25" s="1"/>
  <c r="P42" i="52" l="1"/>
  <c r="E43" i="52"/>
  <c r="E43" i="51"/>
  <c r="P42" i="51"/>
  <c r="E44" i="50"/>
  <c r="P43" i="50"/>
  <c r="E44" i="49"/>
  <c r="P43" i="49"/>
  <c r="E44" i="48"/>
  <c r="P43" i="48"/>
  <c r="E42" i="28"/>
  <c r="P41" i="28"/>
  <c r="M30" i="25"/>
  <c r="C31" i="25" s="1"/>
  <c r="E44" i="52" l="1"/>
  <c r="P43" i="52"/>
  <c r="E44" i="51"/>
  <c r="P43" i="51"/>
  <c r="P44" i="50"/>
  <c r="E45" i="50"/>
  <c r="P44" i="49"/>
  <c r="E45" i="49"/>
  <c r="P44" i="48"/>
  <c r="E45" i="48"/>
  <c r="E43" i="28"/>
  <c r="P42" i="28"/>
  <c r="M31" i="25"/>
  <c r="C32" i="25" s="1"/>
  <c r="P44" i="52" l="1"/>
  <c r="E45" i="52"/>
  <c r="P44" i="51"/>
  <c r="E46" i="50"/>
  <c r="P45" i="50"/>
  <c r="E46" i="49"/>
  <c r="P45" i="49"/>
  <c r="E46" i="48"/>
  <c r="P45" i="48"/>
  <c r="P43" i="28"/>
  <c r="E44" i="28"/>
  <c r="M32" i="25"/>
  <c r="C33" i="25" s="1"/>
  <c r="P45" i="52" l="1"/>
  <c r="E46" i="52"/>
  <c r="P45" i="51"/>
  <c r="E46" i="51"/>
  <c r="P46" i="50"/>
  <c r="E47" i="49"/>
  <c r="P46" i="49"/>
  <c r="P46" i="48"/>
  <c r="E47" i="48"/>
  <c r="P44" i="28"/>
  <c r="E45" i="28"/>
  <c r="M33" i="25"/>
  <c r="C34" i="25" s="1"/>
  <c r="E47" i="52" l="1"/>
  <c r="P46" i="52"/>
  <c r="E47" i="51"/>
  <c r="P46" i="51"/>
  <c r="P47" i="50"/>
  <c r="E48" i="49"/>
  <c r="P47" i="49"/>
  <c r="E48" i="48"/>
  <c r="P47" i="48"/>
  <c r="E46" i="28"/>
  <c r="P45" i="28"/>
  <c r="M34" i="25"/>
  <c r="C35" i="25" s="1"/>
  <c r="E48" i="52" l="1"/>
  <c r="P47" i="52"/>
  <c r="P47" i="51"/>
  <c r="P48" i="50"/>
  <c r="E49" i="50"/>
  <c r="P48" i="49"/>
  <c r="E49" i="49"/>
  <c r="P48" i="48"/>
  <c r="E49" i="48"/>
  <c r="E47" i="28"/>
  <c r="P46" i="28"/>
  <c r="M35" i="25"/>
  <c r="C36" i="25" s="1"/>
  <c r="P48" i="52" l="1"/>
  <c r="E49" i="52"/>
  <c r="P48" i="51"/>
  <c r="E49" i="51"/>
  <c r="P49" i="50"/>
  <c r="E50" i="49"/>
  <c r="P49" i="49"/>
  <c r="E50" i="48"/>
  <c r="P49" i="48"/>
  <c r="P47" i="28"/>
  <c r="E48" i="28"/>
  <c r="M36" i="25"/>
  <c r="C37" i="25" s="1"/>
  <c r="P49" i="52" l="1"/>
  <c r="E50" i="51"/>
  <c r="P49" i="51"/>
  <c r="P50" i="50"/>
  <c r="E51" i="49"/>
  <c r="P50" i="49"/>
  <c r="E51" i="48"/>
  <c r="P50" i="48"/>
  <c r="P48" i="28"/>
  <c r="E49" i="28"/>
  <c r="M37" i="25"/>
  <c r="C38" i="25" s="1"/>
  <c r="E51" i="52" l="1"/>
  <c r="P50" i="52"/>
  <c r="E51" i="51"/>
  <c r="P50" i="51"/>
  <c r="E52" i="50"/>
  <c r="P51" i="50"/>
  <c r="E52" i="49"/>
  <c r="P51" i="49"/>
  <c r="E52" i="48"/>
  <c r="P51" i="48"/>
  <c r="P49" i="28"/>
  <c r="E50" i="28"/>
  <c r="M38" i="25"/>
  <c r="C39" i="25" s="1"/>
  <c r="E52" i="52" l="1"/>
  <c r="P51" i="52"/>
  <c r="P51" i="51"/>
  <c r="P52" i="50"/>
  <c r="P52" i="49"/>
  <c r="E53" i="49"/>
  <c r="P52" i="48"/>
  <c r="E53" i="48"/>
  <c r="E51" i="28"/>
  <c r="P50" i="28"/>
  <c r="M39" i="25"/>
  <c r="C40" i="25" s="1"/>
  <c r="P52" i="52" l="1"/>
  <c r="E53" i="52"/>
  <c r="P52" i="51"/>
  <c r="E53" i="51"/>
  <c r="E54" i="50"/>
  <c r="P53" i="50"/>
  <c r="E54" i="49"/>
  <c r="P53" i="49"/>
  <c r="E54" i="48"/>
  <c r="P53" i="48"/>
  <c r="P51" i="28"/>
  <c r="E52" i="28"/>
  <c r="M40" i="25"/>
  <c r="C41" i="25" s="1"/>
  <c r="E54" i="52" l="1"/>
  <c r="P53" i="52"/>
  <c r="P53" i="51"/>
  <c r="E55" i="50"/>
  <c r="P54" i="50"/>
  <c r="E55" i="49"/>
  <c r="P54" i="49"/>
  <c r="E55" i="48"/>
  <c r="P54" i="48"/>
  <c r="E53" i="28"/>
  <c r="P52" i="28"/>
  <c r="M41" i="25"/>
  <c r="C42" i="25" s="1"/>
  <c r="E55" i="52" l="1"/>
  <c r="P54" i="52"/>
  <c r="E55" i="51"/>
  <c r="P54" i="51"/>
  <c r="E56" i="50"/>
  <c r="P55" i="50"/>
  <c r="E56" i="49"/>
  <c r="P55" i="49"/>
  <c r="E56" i="48"/>
  <c r="P55" i="48"/>
  <c r="P53" i="28"/>
  <c r="E54" i="28"/>
  <c r="M42" i="25"/>
  <c r="C43" i="25" s="1"/>
  <c r="E56" i="52" l="1"/>
  <c r="P55" i="52"/>
  <c r="P55" i="51"/>
  <c r="P56" i="50"/>
  <c r="E57" i="50"/>
  <c r="P56" i="49"/>
  <c r="E57" i="49"/>
  <c r="P56" i="48"/>
  <c r="E57" i="48"/>
  <c r="P54" i="28"/>
  <c r="E55" i="28"/>
  <c r="M43" i="25"/>
  <c r="C44" i="25" s="1"/>
  <c r="P56" i="52" l="1"/>
  <c r="E57" i="52"/>
  <c r="P56" i="51"/>
  <c r="E57" i="51"/>
  <c r="E58" i="50"/>
  <c r="P57" i="50"/>
  <c r="E58" i="49"/>
  <c r="P57" i="49"/>
  <c r="E58" i="48"/>
  <c r="P57" i="48"/>
  <c r="P55" i="28"/>
  <c r="E56" i="28"/>
  <c r="M44" i="25"/>
  <c r="C45" i="25" s="1"/>
  <c r="E58" i="51" l="1"/>
  <c r="P57" i="51"/>
  <c r="P58" i="50"/>
  <c r="E59" i="49"/>
  <c r="P58" i="49"/>
  <c r="E59" i="48"/>
  <c r="P58" i="48"/>
  <c r="E57" i="28"/>
  <c r="P56" i="28"/>
  <c r="M45" i="25"/>
  <c r="C46" i="25" s="1"/>
  <c r="E59" i="52" l="1"/>
  <c r="P58" i="52"/>
  <c r="E59" i="51"/>
  <c r="P58" i="51"/>
  <c r="E60" i="50"/>
  <c r="P59" i="50"/>
  <c r="E60" i="49"/>
  <c r="P59" i="49"/>
  <c r="E60" i="48"/>
  <c r="P59" i="48"/>
  <c r="P57" i="28"/>
  <c r="E58" i="28"/>
  <c r="M46" i="25"/>
  <c r="C47" i="25" s="1"/>
  <c r="P59" i="52" l="1"/>
  <c r="P59" i="51"/>
  <c r="P60" i="50"/>
  <c r="E61" i="50"/>
  <c r="P60" i="49"/>
  <c r="E61" i="49"/>
  <c r="P60" i="48"/>
  <c r="E61" i="48"/>
  <c r="P58" i="28"/>
  <c r="E59" i="28"/>
  <c r="M47" i="25"/>
  <c r="C48" i="25" s="1"/>
  <c r="P60" i="52" l="1"/>
  <c r="E61" i="52"/>
  <c r="P60" i="51"/>
  <c r="E61" i="51"/>
  <c r="E62" i="50"/>
  <c r="P61" i="50"/>
  <c r="E62" i="49"/>
  <c r="P61" i="49"/>
  <c r="E62" i="48"/>
  <c r="P61" i="48"/>
  <c r="E60" i="28"/>
  <c r="P59" i="28"/>
  <c r="M48" i="25"/>
  <c r="C49" i="25" s="1"/>
  <c r="E62" i="52" l="1"/>
  <c r="P61" i="52"/>
  <c r="E62" i="51"/>
  <c r="P61" i="51"/>
  <c r="E63" i="49"/>
  <c r="P62" i="49"/>
  <c r="E63" i="48"/>
  <c r="P62" i="48"/>
  <c r="P60" i="28"/>
  <c r="E61" i="28"/>
  <c r="M49" i="25"/>
  <c r="C50" i="25" s="1"/>
  <c r="P62" i="52" l="1"/>
  <c r="P62" i="51"/>
  <c r="E64" i="50"/>
  <c r="P63" i="50"/>
  <c r="E64" i="49"/>
  <c r="P63" i="49"/>
  <c r="E64" i="48"/>
  <c r="P63" i="48"/>
  <c r="E62" i="28"/>
  <c r="P61" i="28"/>
  <c r="M50" i="25"/>
  <c r="C51" i="25" s="1"/>
  <c r="P63" i="52" l="1"/>
  <c r="E64" i="51"/>
  <c r="P63" i="51"/>
  <c r="P64" i="50"/>
  <c r="E65" i="50"/>
  <c r="P64" i="49"/>
  <c r="E65" i="49"/>
  <c r="P64" i="48"/>
  <c r="E65" i="48"/>
  <c r="P62" i="28"/>
  <c r="E63" i="28"/>
  <c r="M51" i="25"/>
  <c r="C52" i="25" s="1"/>
  <c r="P64" i="52" l="1"/>
  <c r="E65" i="52"/>
  <c r="P64" i="51"/>
  <c r="E66" i="50"/>
  <c r="P65" i="50"/>
  <c r="E66" i="49"/>
  <c r="P65" i="49"/>
  <c r="E66" i="48"/>
  <c r="P65" i="48"/>
  <c r="E64" i="28"/>
  <c r="P63" i="28"/>
  <c r="M52" i="25"/>
  <c r="C53" i="25" s="1"/>
  <c r="E66" i="52" l="1"/>
  <c r="P65" i="52"/>
  <c r="E66" i="51"/>
  <c r="P65" i="51"/>
  <c r="P66" i="50"/>
  <c r="E67" i="49"/>
  <c r="P66" i="49"/>
  <c r="E67" i="48"/>
  <c r="P66" i="48"/>
  <c r="P64" i="28"/>
  <c r="E65" i="28"/>
  <c r="M53" i="25"/>
  <c r="C54" i="25" s="1"/>
  <c r="E67" i="52" l="1"/>
  <c r="P66" i="52"/>
  <c r="E67" i="51"/>
  <c r="P66" i="51"/>
  <c r="E68" i="50"/>
  <c r="P67" i="50"/>
  <c r="E68" i="49"/>
  <c r="P67" i="49"/>
  <c r="E68" i="48"/>
  <c r="P67" i="48"/>
  <c r="E66" i="28"/>
  <c r="P65" i="28"/>
  <c r="M54" i="25"/>
  <c r="C55" i="25" s="1"/>
  <c r="E68" i="52" l="1"/>
  <c r="P67" i="52"/>
  <c r="E68" i="51"/>
  <c r="P67" i="51"/>
  <c r="P68" i="50"/>
  <c r="P68" i="49"/>
  <c r="E69" i="49"/>
  <c r="P68" i="48"/>
  <c r="E69" i="48"/>
  <c r="E67" i="28"/>
  <c r="P66" i="28"/>
  <c r="M55" i="25"/>
  <c r="C56" i="25" s="1"/>
  <c r="P68" i="52" l="1"/>
  <c r="E69" i="52"/>
  <c r="P68" i="51"/>
  <c r="E69" i="51"/>
  <c r="E70" i="50"/>
  <c r="P69" i="50"/>
  <c r="E70" i="49"/>
  <c r="P69" i="49"/>
  <c r="E70" i="48"/>
  <c r="P69" i="48"/>
  <c r="P67" i="28"/>
  <c r="E68" i="28"/>
  <c r="M56" i="25"/>
  <c r="C57" i="25" s="1"/>
  <c r="P69" i="52" l="1"/>
  <c r="E70" i="51"/>
  <c r="P69" i="51"/>
  <c r="P70" i="50"/>
  <c r="E71" i="49"/>
  <c r="P70" i="49"/>
  <c r="E71" i="48"/>
  <c r="P70" i="48"/>
  <c r="E69" i="28"/>
  <c r="P68" i="28"/>
  <c r="M57" i="25"/>
  <c r="C58" i="25" s="1"/>
  <c r="E71" i="52" l="1"/>
  <c r="P70" i="52"/>
  <c r="E71" i="51"/>
  <c r="P70" i="51"/>
  <c r="P71" i="50"/>
  <c r="E72" i="49"/>
  <c r="P71" i="49"/>
  <c r="E72" i="48"/>
  <c r="P71" i="48"/>
  <c r="P69" i="28"/>
  <c r="E70" i="28"/>
  <c r="M58" i="25"/>
  <c r="C59" i="25" s="1"/>
  <c r="P71" i="52" l="1"/>
  <c r="E72" i="51"/>
  <c r="P71" i="51"/>
  <c r="P72" i="50"/>
  <c r="E73" i="50"/>
  <c r="P72" i="49"/>
  <c r="E73" i="49"/>
  <c r="P72" i="48"/>
  <c r="E73" i="48"/>
  <c r="E71" i="28"/>
  <c r="P70" i="28"/>
  <c r="M59" i="25"/>
  <c r="C60" i="25" s="1"/>
  <c r="P72" i="52" l="1"/>
  <c r="E73" i="52"/>
  <c r="P72" i="51"/>
  <c r="E73" i="51"/>
  <c r="E74" i="50"/>
  <c r="P73" i="50"/>
  <c r="E74" i="49"/>
  <c r="P73" i="49"/>
  <c r="E74" i="48"/>
  <c r="P73" i="48"/>
  <c r="P71" i="28"/>
  <c r="E72" i="28"/>
  <c r="M60" i="25"/>
  <c r="C61" i="25" s="1"/>
  <c r="P73" i="52" l="1"/>
  <c r="E74" i="51"/>
  <c r="P73" i="51"/>
  <c r="E75" i="50"/>
  <c r="P74" i="50"/>
  <c r="E75" i="49"/>
  <c r="P74" i="49"/>
  <c r="E75" i="48"/>
  <c r="P74" i="48"/>
  <c r="P72" i="28"/>
  <c r="E73" i="28"/>
  <c r="M61" i="25"/>
  <c r="C62" i="25" s="1"/>
  <c r="P74" i="52" l="1"/>
  <c r="E75" i="51"/>
  <c r="P74" i="51"/>
  <c r="E76" i="50"/>
  <c r="P75" i="50"/>
  <c r="E76" i="49"/>
  <c r="P75" i="49"/>
  <c r="E76" i="48"/>
  <c r="P75" i="48"/>
  <c r="E74" i="28"/>
  <c r="P73" i="28"/>
  <c r="M62" i="25"/>
  <c r="C63" i="25" s="1"/>
  <c r="E76" i="52" l="1"/>
  <c r="P75" i="52"/>
  <c r="E76" i="51"/>
  <c r="P75" i="51"/>
  <c r="P76" i="50"/>
  <c r="P76" i="49"/>
  <c r="E77" i="49"/>
  <c r="P76" i="48"/>
  <c r="E77" i="48"/>
  <c r="P74" i="28"/>
  <c r="E75" i="28"/>
  <c r="M63" i="25"/>
  <c r="C64" i="25" s="1"/>
  <c r="P76" i="52" l="1"/>
  <c r="E77" i="52"/>
  <c r="P76" i="51"/>
  <c r="E77" i="51"/>
  <c r="E78" i="50"/>
  <c r="P77" i="50"/>
  <c r="E78" i="49"/>
  <c r="P77" i="49"/>
  <c r="E78" i="48"/>
  <c r="P77" i="48"/>
  <c r="E76" i="28"/>
  <c r="P75" i="28"/>
  <c r="M64" i="25"/>
  <c r="C65" i="25" s="1"/>
  <c r="E78" i="52" l="1"/>
  <c r="P77" i="52"/>
  <c r="E78" i="51"/>
  <c r="P77" i="51"/>
  <c r="P78" i="50"/>
  <c r="E79" i="49"/>
  <c r="P78" i="49"/>
  <c r="E79" i="48"/>
  <c r="P78" i="48"/>
  <c r="P76" i="28"/>
  <c r="E77" i="28"/>
  <c r="M65" i="25"/>
  <c r="C66" i="25" s="1"/>
  <c r="E79" i="52" l="1"/>
  <c r="P78" i="52"/>
  <c r="E79" i="51"/>
  <c r="P78" i="51"/>
  <c r="E80" i="50"/>
  <c r="P79" i="50"/>
  <c r="E80" i="49"/>
  <c r="P79" i="49"/>
  <c r="E80" i="48"/>
  <c r="P79" i="48"/>
  <c r="E78" i="28"/>
  <c r="P77" i="28"/>
  <c r="M66" i="25"/>
  <c r="C67" i="25" s="1"/>
  <c r="E80" i="52" l="1"/>
  <c r="P79" i="52"/>
  <c r="E80" i="51"/>
  <c r="P79" i="51"/>
  <c r="P80" i="50"/>
  <c r="P80" i="49"/>
  <c r="E81" i="49"/>
  <c r="P80" i="48"/>
  <c r="E81" i="48"/>
  <c r="E79" i="28"/>
  <c r="P78" i="28"/>
  <c r="M67" i="25"/>
  <c r="C68" i="25" s="1"/>
  <c r="P80" i="52" l="1"/>
  <c r="E81" i="52"/>
  <c r="P80" i="51"/>
  <c r="E81" i="51"/>
  <c r="P81" i="50"/>
  <c r="E82" i="49"/>
  <c r="P81" i="49"/>
  <c r="E82" i="48"/>
  <c r="P81" i="48"/>
  <c r="P79" i="28"/>
  <c r="E80" i="28"/>
  <c r="M68" i="25"/>
  <c r="C69" i="25" s="1"/>
  <c r="E82" i="52" l="1"/>
  <c r="P81" i="52"/>
  <c r="E82" i="51"/>
  <c r="P81" i="51"/>
  <c r="E83" i="50"/>
  <c r="P82" i="50"/>
  <c r="E83" i="49"/>
  <c r="P82" i="49"/>
  <c r="E83" i="48"/>
  <c r="P82" i="48"/>
  <c r="E81" i="28"/>
  <c r="P80" i="28"/>
  <c r="D4" i="25"/>
  <c r="N6" i="25" s="1"/>
  <c r="G5" i="25"/>
  <c r="C5" i="25"/>
  <c r="I5" i="25" s="1"/>
  <c r="E5" i="25"/>
  <c r="E83" i="52" l="1"/>
  <c r="P82" i="52"/>
  <c r="E83" i="51"/>
  <c r="P82" i="51"/>
  <c r="E84" i="50"/>
  <c r="P83" i="50"/>
  <c r="E84" i="49"/>
  <c r="P83" i="49"/>
  <c r="E84" i="48"/>
  <c r="P83" i="48"/>
  <c r="E82" i="28"/>
  <c r="P81" i="28"/>
  <c r="L4" i="25"/>
  <c r="P4" i="25"/>
  <c r="E84" i="52" l="1"/>
  <c r="P83" i="52"/>
  <c r="E84" i="51"/>
  <c r="P83" i="51"/>
  <c r="P84" i="50"/>
  <c r="P84" i="49"/>
  <c r="E85" i="49"/>
  <c r="P84" i="48"/>
  <c r="E85" i="48"/>
  <c r="E83" i="28"/>
  <c r="P82" i="28"/>
  <c r="P84" i="52" l="1"/>
  <c r="E85" i="52"/>
  <c r="P84" i="51"/>
  <c r="E85" i="51"/>
  <c r="E86" i="50"/>
  <c r="P85" i="50"/>
  <c r="E86" i="49"/>
  <c r="P85" i="49"/>
  <c r="E86" i="48"/>
  <c r="P85" i="48"/>
  <c r="E84" i="28"/>
  <c r="P83" i="28"/>
  <c r="E86" i="52" l="1"/>
  <c r="P85" i="52"/>
  <c r="E86" i="51"/>
  <c r="P85" i="51"/>
  <c r="E87" i="50"/>
  <c r="P86" i="50"/>
  <c r="E87" i="49"/>
  <c r="P86" i="49"/>
  <c r="E87" i="48"/>
  <c r="P86" i="48"/>
  <c r="E85" i="28"/>
  <c r="P84" i="28"/>
  <c r="E87" i="52" l="1"/>
  <c r="P86" i="52"/>
  <c r="E87" i="51"/>
  <c r="P86" i="51"/>
  <c r="E88" i="50"/>
  <c r="P87" i="50"/>
  <c r="E88" i="49"/>
  <c r="P87" i="49"/>
  <c r="E88" i="48"/>
  <c r="P87" i="48"/>
  <c r="E86" i="28"/>
  <c r="P85" i="28"/>
  <c r="E88" i="52" l="1"/>
  <c r="P87" i="52"/>
  <c r="E88" i="51"/>
  <c r="P87" i="51"/>
  <c r="P88" i="50"/>
  <c r="E89" i="50"/>
  <c r="P88" i="49"/>
  <c r="E89" i="49"/>
  <c r="P88" i="48"/>
  <c r="E89" i="48"/>
  <c r="P86" i="28"/>
  <c r="E87" i="28"/>
  <c r="P88" i="52" l="1"/>
  <c r="E89" i="52"/>
  <c r="P88" i="51"/>
  <c r="E89" i="51"/>
  <c r="E90" i="50"/>
  <c r="P89" i="50"/>
  <c r="E90" i="49"/>
  <c r="P89" i="49"/>
  <c r="E90" i="48"/>
  <c r="P89" i="48"/>
  <c r="P87" i="28"/>
  <c r="E88" i="28"/>
  <c r="E90" i="52" l="1"/>
  <c r="P89" i="52"/>
  <c r="E90" i="51"/>
  <c r="P89" i="51"/>
  <c r="E91" i="50"/>
  <c r="P90" i="50"/>
  <c r="E91" i="49"/>
  <c r="P90" i="49"/>
  <c r="E91" i="48"/>
  <c r="P90" i="48"/>
  <c r="P88" i="28"/>
  <c r="E89" i="28"/>
  <c r="E91" i="52" l="1"/>
  <c r="P90" i="52"/>
  <c r="E91" i="51"/>
  <c r="P90" i="51"/>
  <c r="E92" i="50"/>
  <c r="P91" i="50"/>
  <c r="E92" i="49"/>
  <c r="P91" i="49"/>
  <c r="E92" i="48"/>
  <c r="P91" i="48"/>
  <c r="P89" i="28"/>
  <c r="E90" i="28"/>
  <c r="E92" i="52" l="1"/>
  <c r="P91" i="52"/>
  <c r="E92" i="51"/>
  <c r="P91" i="51"/>
  <c r="P92" i="50"/>
  <c r="E93" i="50"/>
  <c r="P92" i="49"/>
  <c r="E93" i="49"/>
  <c r="P92" i="48"/>
  <c r="E93" i="48"/>
  <c r="P90" i="28"/>
  <c r="E91" i="28"/>
  <c r="P92" i="52" l="1"/>
  <c r="E93" i="52"/>
  <c r="P92" i="51"/>
  <c r="E93" i="51"/>
  <c r="E94" i="50"/>
  <c r="P93" i="50"/>
  <c r="E94" i="49"/>
  <c r="P93" i="49"/>
  <c r="E94" i="48"/>
  <c r="P93" i="48"/>
  <c r="E92" i="28"/>
  <c r="P91" i="28"/>
  <c r="E94" i="52" l="1"/>
  <c r="P93" i="52"/>
  <c r="E94" i="51"/>
  <c r="P93" i="51"/>
  <c r="E95" i="50"/>
  <c r="P94" i="50"/>
  <c r="E95" i="49"/>
  <c r="P94" i="49"/>
  <c r="E95" i="48"/>
  <c r="P94" i="48"/>
  <c r="E93" i="28"/>
  <c r="P92" i="28"/>
  <c r="E95" i="52" l="1"/>
  <c r="P94" i="52"/>
  <c r="E95" i="51"/>
  <c r="P94" i="51"/>
  <c r="E96" i="50"/>
  <c r="P95" i="50"/>
  <c r="E96" i="49"/>
  <c r="P95" i="49"/>
  <c r="E96" i="48"/>
  <c r="P95" i="48"/>
  <c r="P93" i="28"/>
  <c r="E94" i="28"/>
  <c r="E96" i="52" l="1"/>
  <c r="P95" i="52"/>
  <c r="E96" i="51"/>
  <c r="P95" i="51"/>
  <c r="P96" i="50"/>
  <c r="E97" i="50"/>
  <c r="P96" i="49"/>
  <c r="E97" i="49"/>
  <c r="P96" i="48"/>
  <c r="E97" i="48"/>
  <c r="E95" i="28"/>
  <c r="P94" i="28"/>
  <c r="P96" i="52" l="1"/>
  <c r="E97" i="52"/>
  <c r="P96" i="51"/>
  <c r="E97" i="51"/>
  <c r="E98" i="50"/>
  <c r="P97" i="50"/>
  <c r="E98" i="49"/>
  <c r="P97" i="49"/>
  <c r="E98" i="48"/>
  <c r="P97" i="48"/>
  <c r="E96" i="28"/>
  <c r="P95" i="28"/>
  <c r="E98" i="52" l="1"/>
  <c r="P97" i="52"/>
  <c r="E98" i="51"/>
  <c r="P97" i="51"/>
  <c r="E99" i="50"/>
  <c r="P98" i="50"/>
  <c r="E99" i="49"/>
  <c r="P98" i="49"/>
  <c r="E99" i="48"/>
  <c r="P98" i="48"/>
  <c r="P96" i="28"/>
  <c r="E97" i="28"/>
  <c r="E99" i="52" l="1"/>
  <c r="P98" i="52"/>
  <c r="E99" i="51"/>
  <c r="P98" i="51"/>
  <c r="E100" i="50"/>
  <c r="P99" i="50"/>
  <c r="E100" i="49"/>
  <c r="P99" i="49"/>
  <c r="E100" i="48"/>
  <c r="P99" i="48"/>
  <c r="E98" i="28"/>
  <c r="P97" i="28"/>
  <c r="E100" i="52" l="1"/>
  <c r="P99" i="52"/>
  <c r="E100" i="51"/>
  <c r="P99" i="51"/>
  <c r="P100" i="50"/>
  <c r="E101" i="50"/>
  <c r="P100" i="49"/>
  <c r="E101" i="49"/>
  <c r="P100" i="48"/>
  <c r="E101" i="48"/>
  <c r="P98" i="28"/>
  <c r="E99" i="28"/>
  <c r="P100" i="52" l="1"/>
  <c r="E101" i="52"/>
  <c r="P100" i="51"/>
  <c r="E101" i="51"/>
  <c r="E102" i="50"/>
  <c r="P101" i="50"/>
  <c r="E102" i="49"/>
  <c r="P101" i="49"/>
  <c r="E102" i="48"/>
  <c r="P101" i="48"/>
  <c r="P99" i="28"/>
  <c r="E100" i="28"/>
  <c r="E102" i="52" l="1"/>
  <c r="P101" i="52"/>
  <c r="E102" i="51"/>
  <c r="P101" i="51"/>
  <c r="E103" i="50"/>
  <c r="P102" i="50"/>
  <c r="E103" i="49"/>
  <c r="P102" i="49"/>
  <c r="E103" i="48"/>
  <c r="P102" i="48"/>
  <c r="E101" i="28"/>
  <c r="P100" i="28"/>
  <c r="E103" i="52" l="1"/>
  <c r="P102" i="52"/>
  <c r="E103" i="51"/>
  <c r="P102" i="51"/>
  <c r="E104" i="50"/>
  <c r="P103" i="50"/>
  <c r="E104" i="49"/>
  <c r="P103" i="49"/>
  <c r="E104" i="48"/>
  <c r="P103" i="48"/>
  <c r="E102" i="28"/>
  <c r="P101" i="28"/>
  <c r="E104" i="52" l="1"/>
  <c r="P103" i="52"/>
  <c r="E104" i="51"/>
  <c r="P103" i="51"/>
  <c r="P104" i="50"/>
  <c r="E105" i="50"/>
  <c r="P104" i="49"/>
  <c r="E105" i="49"/>
  <c r="P104" i="48"/>
  <c r="E105" i="48"/>
  <c r="E103" i="28"/>
  <c r="P102" i="28"/>
  <c r="P104" i="52" l="1"/>
  <c r="E105" i="52"/>
  <c r="P104" i="51"/>
  <c r="E105" i="51"/>
  <c r="E106" i="50"/>
  <c r="P105" i="50"/>
  <c r="E106" i="49"/>
  <c r="P105" i="49"/>
  <c r="E106" i="48"/>
  <c r="P105" i="48"/>
  <c r="E104" i="28"/>
  <c r="P103" i="28"/>
  <c r="E106" i="52" l="1"/>
  <c r="P105" i="52"/>
  <c r="E106" i="51"/>
  <c r="P105" i="51"/>
  <c r="E107" i="50"/>
  <c r="P106" i="50"/>
  <c r="E107" i="49"/>
  <c r="P106" i="49"/>
  <c r="E107" i="48"/>
  <c r="P106" i="48"/>
  <c r="P104" i="28"/>
  <c r="E105" i="28"/>
  <c r="E107" i="52" l="1"/>
  <c r="P106" i="52"/>
  <c r="E107" i="51"/>
  <c r="P106" i="51"/>
  <c r="E108" i="50"/>
  <c r="P107" i="50"/>
  <c r="E108" i="49"/>
  <c r="P107" i="49"/>
  <c r="E108" i="48"/>
  <c r="P107" i="48"/>
  <c r="E106" i="28"/>
  <c r="P105" i="28"/>
  <c r="E108" i="52" l="1"/>
  <c r="P107" i="52"/>
  <c r="E108" i="51"/>
  <c r="P107" i="51"/>
  <c r="P108" i="50"/>
  <c r="E109" i="50"/>
  <c r="P109" i="50" s="1"/>
  <c r="P108" i="49"/>
  <c r="E109" i="49"/>
  <c r="P109" i="49" s="1"/>
  <c r="P108" i="48"/>
  <c r="E109" i="48"/>
  <c r="P109" i="48" s="1"/>
  <c r="E107" i="28"/>
  <c r="P106" i="28"/>
  <c r="P108" i="52" l="1"/>
  <c r="E109" i="52"/>
  <c r="P109" i="52" s="1"/>
  <c r="P108" i="51"/>
  <c r="E109" i="51"/>
  <c r="P109" i="51" s="1"/>
  <c r="E108" i="28"/>
  <c r="P107" i="28"/>
  <c r="P108" i="28" l="1"/>
  <c r="E109" i="28"/>
  <c r="P109" i="28" s="1"/>
</calcChain>
</file>

<file path=xl/sharedStrings.xml><?xml version="1.0" encoding="utf-8"?>
<sst xmlns="http://schemas.openxmlformats.org/spreadsheetml/2006/main" count="775" uniqueCount="69">
  <si>
    <t>日付</t>
    <rPh sb="0" eb="2">
      <t>ヒヅケ</t>
    </rPh>
    <phoneticPr fontId="1"/>
  </si>
  <si>
    <t>西暦</t>
    <rPh sb="0" eb="2">
      <t>セイレキ</t>
    </rPh>
    <phoneticPr fontId="1"/>
  </si>
  <si>
    <t>エントリー</t>
    <phoneticPr fontId="1"/>
  </si>
  <si>
    <t>売買</t>
    <rPh sb="0" eb="2">
      <t>バイバイ</t>
    </rPh>
    <phoneticPr fontId="1"/>
  </si>
  <si>
    <t>レート</t>
    <phoneticPr fontId="1"/>
  </si>
  <si>
    <t>決済</t>
    <rPh sb="0" eb="2">
      <t>ケッサイ</t>
    </rPh>
    <phoneticPr fontId="1"/>
  </si>
  <si>
    <t>資金</t>
    <rPh sb="0" eb="2">
      <t>シキン</t>
    </rPh>
    <phoneticPr fontId="1"/>
  </si>
  <si>
    <t>pips</t>
    <phoneticPr fontId="1"/>
  </si>
  <si>
    <t>リスク（3%）</t>
    <phoneticPr fontId="1"/>
  </si>
  <si>
    <t>ロット</t>
    <phoneticPr fontId="1"/>
  </si>
  <si>
    <t>買</t>
  </si>
  <si>
    <t>損失上限</t>
    <rPh sb="0" eb="2">
      <t>ソンシツ</t>
    </rPh>
    <rPh sb="2" eb="4">
      <t>ジョウゲン</t>
    </rPh>
    <phoneticPr fontId="1"/>
  </si>
  <si>
    <t>勝率</t>
    <rPh sb="0" eb="2">
      <t>ショウリツ</t>
    </rPh>
    <phoneticPr fontId="1"/>
  </si>
  <si>
    <t>最終資金</t>
    <rPh sb="0" eb="2">
      <t>サイシュウ</t>
    </rPh>
    <rPh sb="2" eb="4">
      <t>シキン</t>
    </rPh>
    <phoneticPr fontId="1"/>
  </si>
  <si>
    <t>損益pips</t>
    <rPh sb="0" eb="2">
      <t>ソンエキ</t>
    </rPh>
    <phoneticPr fontId="1"/>
  </si>
  <si>
    <t>損益金額</t>
    <rPh sb="0" eb="2">
      <t>ソンエキ</t>
    </rPh>
    <rPh sb="2" eb="4">
      <t>キンガク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</si>
  <si>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</si>
  <si>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</si>
  <si>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</si>
  <si>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最大ドローダウン</t>
    <rPh sb="0" eb="2">
      <t>サイダイ</t>
    </rPh>
    <phoneticPr fontId="1"/>
  </si>
  <si>
    <t>No.</t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</si>
  <si>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</si>
  <si>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</si>
  <si>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勝数</t>
    <rPh sb="0" eb="1">
      <t>カ</t>
    </rPh>
    <rPh sb="1" eb="2">
      <t>カズ</t>
    </rPh>
    <phoneticPr fontId="1"/>
  </si>
  <si>
    <t>負数</t>
    <rPh sb="0" eb="1">
      <t>マ</t>
    </rPh>
    <rPh sb="1" eb="2">
      <t>カズ</t>
    </rPh>
    <phoneticPr fontId="1"/>
  </si>
  <si>
    <t>最大ドローアップ</t>
    <rPh sb="0" eb="2">
      <t>サイダイ</t>
    </rPh>
    <phoneticPr fontId="1"/>
  </si>
  <si>
    <t>引分</t>
    <rPh sb="0" eb="1">
      <t>ヒ</t>
    </rPh>
    <rPh sb="1" eb="2">
      <t>ワ</t>
    </rPh>
    <phoneticPr fontId="1"/>
  </si>
  <si>
    <t>最大連勝</t>
    <rPh sb="0" eb="2">
      <t>サイダイ</t>
    </rPh>
    <rPh sb="2" eb="4">
      <t>レンショウ</t>
    </rPh>
    <phoneticPr fontId="1"/>
  </si>
  <si>
    <t>最大連敗</t>
    <rPh sb="0" eb="2">
      <t>サイダイ</t>
    </rPh>
    <rPh sb="2" eb="4">
      <t>レンパイ</t>
    </rPh>
    <phoneticPr fontId="1"/>
  </si>
  <si>
    <t>日足</t>
    <rPh sb="0" eb="2">
      <t>ヒアシ</t>
    </rPh>
    <phoneticPr fontId="1"/>
  </si>
  <si>
    <t>リスク</t>
    <phoneticPr fontId="1"/>
  </si>
  <si>
    <t>⇒⇒⇒</t>
    <phoneticPr fontId="1"/>
  </si>
  <si>
    <t>USD/JPY</t>
    <phoneticPr fontId="1"/>
  </si>
  <si>
    <t>EUR/USD</t>
    <phoneticPr fontId="1"/>
  </si>
  <si>
    <t>損切レート</t>
    <rPh sb="0" eb="2">
      <t>ソンギリ</t>
    </rPh>
    <phoneticPr fontId="1"/>
  </si>
  <si>
    <t>エントリーレート</t>
    <phoneticPr fontId="1"/>
  </si>
  <si>
    <t>は自動計算の為いじらない</t>
    <rPh sb="1" eb="3">
      <t>ジドウ</t>
    </rPh>
    <rPh sb="3" eb="5">
      <t>ケイサン</t>
    </rPh>
    <rPh sb="6" eb="7">
      <t>タメ</t>
    </rPh>
    <phoneticPr fontId="1"/>
  </si>
  <si>
    <t>は場合によって手入力が必要</t>
    <rPh sb="1" eb="3">
      <t>バアイ</t>
    </rPh>
    <rPh sb="7" eb="8">
      <t>テ</t>
    </rPh>
    <rPh sb="8" eb="10">
      <t>ニュウリョク</t>
    </rPh>
    <rPh sb="11" eb="13">
      <t>ヒツヨウ</t>
    </rPh>
    <phoneticPr fontId="1"/>
  </si>
  <si>
    <t>気付き　質問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</si>
  <si>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</si>
  <si>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</si>
  <si>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15"/>
  </si>
  <si>
    <t>ルール</t>
    <phoneticPr fontId="15"/>
  </si>
  <si>
    <t>通貨ペア</t>
    <rPh sb="0" eb="2">
      <t>ツウカ</t>
    </rPh>
    <phoneticPr fontId="15"/>
  </si>
  <si>
    <t>日足</t>
    <rPh sb="0" eb="2">
      <t>ヒアシ</t>
    </rPh>
    <phoneticPr fontId="15"/>
  </si>
  <si>
    <t>終了日</t>
    <rPh sb="0" eb="3">
      <t>シュウリョウビ</t>
    </rPh>
    <phoneticPr fontId="15"/>
  </si>
  <si>
    <t>4Ｈ足</t>
    <rPh sb="2" eb="3">
      <t>アシ</t>
    </rPh>
    <phoneticPr fontId="15"/>
  </si>
  <si>
    <t>１Ｈ足</t>
    <rPh sb="2" eb="3">
      <t>アシ</t>
    </rPh>
    <phoneticPr fontId="15"/>
  </si>
  <si>
    <t>PB</t>
    <phoneticPr fontId="15"/>
  </si>
  <si>
    <t>EUR/USD</t>
    <phoneticPr fontId="15"/>
  </si>
  <si>
    <t>GBP/USD</t>
    <phoneticPr fontId="15"/>
  </si>
  <si>
    <t>売</t>
  </si>
  <si>
    <t>・ダウ理論（高値の切り上げ、安値の切り下げ）</t>
    <rPh sb="3" eb="5">
      <t>リロン</t>
    </rPh>
    <rPh sb="6" eb="8">
      <t>タカネ</t>
    </rPh>
    <rPh sb="9" eb="10">
      <t>キ</t>
    </rPh>
    <rPh sb="11" eb="12">
      <t>ア</t>
    </rPh>
    <rPh sb="14" eb="16">
      <t>ヤスネ</t>
    </rPh>
    <rPh sb="17" eb="18">
      <t>キ</t>
    </rPh>
    <rPh sb="19" eb="20">
      <t>サ</t>
    </rPh>
    <phoneticPr fontId="1"/>
  </si>
  <si>
    <t>・ダウ理論（前回高値の切り上げ、前回安値の切り下げ）　　　　　　・建値決済を入れずに転換場面からのトレンドフォロー</t>
    <rPh sb="3" eb="5">
      <t>リロン</t>
    </rPh>
    <rPh sb="6" eb="8">
      <t>ゼンカイ</t>
    </rPh>
    <rPh sb="8" eb="10">
      <t>タカネ</t>
    </rPh>
    <rPh sb="11" eb="12">
      <t>キ</t>
    </rPh>
    <rPh sb="13" eb="14">
      <t>ア</t>
    </rPh>
    <rPh sb="16" eb="18">
      <t>ゼンカイ</t>
    </rPh>
    <rPh sb="18" eb="20">
      <t>ヤスネ</t>
    </rPh>
    <rPh sb="21" eb="22">
      <t>キ</t>
    </rPh>
    <rPh sb="23" eb="24">
      <t>サ</t>
    </rPh>
    <rPh sb="33" eb="35">
      <t>タテネ</t>
    </rPh>
    <rPh sb="35" eb="37">
      <t>ケッサイ</t>
    </rPh>
    <rPh sb="38" eb="39">
      <t>イ</t>
    </rPh>
    <rPh sb="42" eb="44">
      <t>テンカン</t>
    </rPh>
    <rPh sb="44" eb="46">
      <t>バメン</t>
    </rPh>
    <phoneticPr fontId="1"/>
  </si>
  <si>
    <t>・ダイバージェンス　　　　　　　　　　　　　　　　　　　　　　　　　　　　　　　　　　　　　　　・ＰＢでブレイク</t>
    <phoneticPr fontId="1"/>
  </si>
  <si>
    <t>・トレーリング（ダウ＋ＥＢ＆ＰＢ）</t>
    <phoneticPr fontId="1"/>
  </si>
  <si>
    <t>・トレーリング（ダウ＋ＥＢ＆ＰＢ）　　　　　　</t>
    <phoneticPr fontId="1"/>
  </si>
  <si>
    <t>EUR/USD</t>
    <phoneticPr fontId="1"/>
  </si>
  <si>
    <t>・トレーリング（ダウ＋ＥＢ＆ＰＢ）</t>
    <phoneticPr fontId="1"/>
  </si>
  <si>
    <t>・ダイバージェンス　　　　　　　　　　　　　　　　　　　　　　　　　　　　　　　　　　　　　　　・ＰＢでフック</t>
    <phoneticPr fontId="1"/>
  </si>
  <si>
    <t>・ダイバージェンス　　　　　　　　　　　　　　　　　　　　　　　　　　　　　　　　　　　　　　　・ＥＢでブレイク</t>
    <phoneticPr fontId="1"/>
  </si>
  <si>
    <t>・ダイバージェンス　　　　　　　　　　　　　　　　　　　　　　　　　　　　　　　　　　　　・ＥＢでフック</t>
    <phoneticPr fontId="1"/>
  </si>
  <si>
    <t>・ダイバージェンス　　　　　　　　　　　　　　　　　　　　　　　　　・ダウ理論（高値の切り上げ、安値の切り下げ）</t>
    <rPh sb="37" eb="39">
      <t>リロン</t>
    </rPh>
    <rPh sb="40" eb="42">
      <t>タカネ</t>
    </rPh>
    <rPh sb="43" eb="44">
      <t>キ</t>
    </rPh>
    <rPh sb="45" eb="46">
      <t>ア</t>
    </rPh>
    <rPh sb="48" eb="50">
      <t>ヤスネ</t>
    </rPh>
    <rPh sb="51" eb="52">
      <t>キ</t>
    </rPh>
    <rPh sb="53" eb="54">
      <t>サ</t>
    </rPh>
    <phoneticPr fontId="1"/>
  </si>
  <si>
    <t>GBP/USD</t>
    <phoneticPr fontId="1"/>
  </si>
  <si>
    <t>GBP/USD</t>
    <phoneticPr fontId="1"/>
  </si>
  <si>
    <t>2011/10/6 くらいまでの画像を添付</t>
    <rPh sb="16" eb="18">
      <t>ガゾウ</t>
    </rPh>
    <rPh sb="19" eb="21">
      <t>テンプ</t>
    </rPh>
    <phoneticPr fontId="1"/>
  </si>
  <si>
    <t>　気づきや質問がありすぎて頭が整理できていないため、後ほど気づきは実践記に、質問はサポートフォーラムの方に投稿させていただきます。すこし頭を冷やして検証結果の検証をします。１つだけ挙げさせていただきますと、「トレンドに逆行してのエントリーは負けやすいから、とりあえずトレンド中のダイバージェンスには注意しよう」と当初は考えていましたが、結局トレンド転換する前にエントリーするので全てが逆張り的なエントリーになることに気が付きました。当然出る場面によってはトレンドがすぐに伸びたり、レンジやヘッド＆ショルダーや色々なゴタゴタに巻き込まれたり、トレンド途中の逆張り的なエントリーでも十分に利益が出たり、と何が何だかよく分かりませんが、今自分が何を書いているのかも分からなくなってきたので、明日、まとめて実践記に挙げさせていただきます。</t>
    <rPh sb="1" eb="2">
      <t>キ</t>
    </rPh>
    <rPh sb="5" eb="7">
      <t>シツモン</t>
    </rPh>
    <rPh sb="13" eb="14">
      <t>アタマ</t>
    </rPh>
    <rPh sb="15" eb="17">
      <t>セイリ</t>
    </rPh>
    <rPh sb="26" eb="27">
      <t>ノチ</t>
    </rPh>
    <rPh sb="29" eb="30">
      <t>キ</t>
    </rPh>
    <rPh sb="33" eb="35">
      <t>ジッセン</t>
    </rPh>
    <rPh sb="35" eb="36">
      <t>キ</t>
    </rPh>
    <rPh sb="38" eb="40">
      <t>シツモン</t>
    </rPh>
    <rPh sb="51" eb="52">
      <t>ホウ</t>
    </rPh>
    <rPh sb="53" eb="55">
      <t>トウコウ</t>
    </rPh>
    <rPh sb="68" eb="69">
      <t>アタマ</t>
    </rPh>
    <rPh sb="70" eb="71">
      <t>ヒ</t>
    </rPh>
    <rPh sb="74" eb="76">
      <t>ケンショウ</t>
    </rPh>
    <rPh sb="76" eb="78">
      <t>ケッカ</t>
    </rPh>
    <rPh sb="79" eb="81">
      <t>ケンショウ</t>
    </rPh>
    <rPh sb="90" eb="91">
      <t>ア</t>
    </rPh>
    <rPh sb="109" eb="111">
      <t>ギャッコウ</t>
    </rPh>
    <rPh sb="120" eb="121">
      <t>マ</t>
    </rPh>
    <rPh sb="137" eb="138">
      <t>チュウ</t>
    </rPh>
    <rPh sb="149" eb="151">
      <t>チュウイ</t>
    </rPh>
    <rPh sb="156" eb="158">
      <t>トウショ</t>
    </rPh>
    <rPh sb="159" eb="160">
      <t>カンガ</t>
    </rPh>
    <rPh sb="168" eb="170">
      <t>ケッキョク</t>
    </rPh>
    <rPh sb="174" eb="176">
      <t>テンカン</t>
    </rPh>
    <rPh sb="178" eb="179">
      <t>マエ</t>
    </rPh>
    <rPh sb="189" eb="190">
      <t>スベ</t>
    </rPh>
    <rPh sb="192" eb="193">
      <t>ギャク</t>
    </rPh>
    <rPh sb="193" eb="194">
      <t>バ</t>
    </rPh>
    <rPh sb="195" eb="196">
      <t>テキ</t>
    </rPh>
    <rPh sb="208" eb="209">
      <t>キ</t>
    </rPh>
    <rPh sb="210" eb="211">
      <t>ツ</t>
    </rPh>
    <rPh sb="216" eb="218">
      <t>トウゼン</t>
    </rPh>
    <rPh sb="218" eb="219">
      <t>デ</t>
    </rPh>
    <rPh sb="220" eb="222">
      <t>バメン</t>
    </rPh>
    <rPh sb="235" eb="236">
      <t>ノ</t>
    </rPh>
    <rPh sb="254" eb="256">
      <t>イロイロ</t>
    </rPh>
    <rPh sb="262" eb="263">
      <t>マ</t>
    </rPh>
    <rPh sb="264" eb="265">
      <t>コ</t>
    </rPh>
    <rPh sb="274" eb="276">
      <t>トチュウ</t>
    </rPh>
    <rPh sb="277" eb="278">
      <t>ギャク</t>
    </rPh>
    <rPh sb="278" eb="279">
      <t>バ</t>
    </rPh>
    <rPh sb="280" eb="281">
      <t>テキ</t>
    </rPh>
    <rPh sb="289" eb="291">
      <t>ジュウブン</t>
    </rPh>
    <rPh sb="292" eb="294">
      <t>リエキ</t>
    </rPh>
    <rPh sb="295" eb="296">
      <t>デ</t>
    </rPh>
    <rPh sb="300" eb="301">
      <t>ナニ</t>
    </rPh>
    <rPh sb="302" eb="303">
      <t>ナン</t>
    </rPh>
    <rPh sb="307" eb="308">
      <t>ワ</t>
    </rPh>
    <rPh sb="315" eb="316">
      <t>イマ</t>
    </rPh>
    <rPh sb="316" eb="318">
      <t>ジブン</t>
    </rPh>
    <rPh sb="319" eb="320">
      <t>ナニ</t>
    </rPh>
    <rPh sb="321" eb="322">
      <t>カ</t>
    </rPh>
    <rPh sb="329" eb="330">
      <t>ワ</t>
    </rPh>
    <rPh sb="342" eb="344">
      <t>アス</t>
    </rPh>
    <rPh sb="349" eb="351">
      <t>ジッセン</t>
    </rPh>
    <rPh sb="351" eb="352">
      <t>キ</t>
    </rPh>
    <rPh sb="353" eb="354">
      <t>ア</t>
    </rPh>
    <phoneticPr fontId="1"/>
  </si>
  <si>
    <t>　MACDの山ができる前に短期足でタイミングを早めてエントリーする方法が最初はまったく理解できず、今でもそれほど理解はしていません。ただ言えることは、ピンポイントでトレンドを狙うのではなくて、トレンドが出やすい場面で何度かエントリーし、建値決済で防御をしながらトレンドに乗る、タイミング合わせが大事なのかな、と勝手に考えています。何でもかんでもトリガーを引くのではなくて、狙いを定めて撃ち、外れたらまたタイミングを待って撃つ、といった感覚でしょうか。また、今回のエントリー方法は4パターンあり、それぞれがいい味を出していました。この違いについても少し時間をとって考えます。ただ、ＰＢのフックは出現頻度こそ少ないものの、かなり強力だな、と感じました。きちんと長いヒゲでS/Rを抜けて戻っているのが熱いようです。検証中にS/Rを伸ばすとファーストコンタクトの場面でもきれいなＰＢが出ていることが多く、これらもまた時間を作って検証したいと考えています。</t>
    <rPh sb="6" eb="7">
      <t>ヤマ</t>
    </rPh>
    <rPh sb="11" eb="12">
      <t>マエ</t>
    </rPh>
    <rPh sb="13" eb="15">
      <t>タンキ</t>
    </rPh>
    <rPh sb="15" eb="16">
      <t>アシ</t>
    </rPh>
    <rPh sb="23" eb="24">
      <t>ハヤ</t>
    </rPh>
    <rPh sb="33" eb="35">
      <t>ホウホウ</t>
    </rPh>
    <rPh sb="36" eb="38">
      <t>サイショ</t>
    </rPh>
    <rPh sb="43" eb="45">
      <t>リカイ</t>
    </rPh>
    <rPh sb="49" eb="50">
      <t>イマ</t>
    </rPh>
    <rPh sb="56" eb="58">
      <t>リカイ</t>
    </rPh>
    <rPh sb="68" eb="69">
      <t>イ</t>
    </rPh>
    <rPh sb="87" eb="88">
      <t>ネラ</t>
    </rPh>
    <rPh sb="101" eb="102">
      <t>デ</t>
    </rPh>
    <rPh sb="105" eb="107">
      <t>バメン</t>
    </rPh>
    <rPh sb="108" eb="110">
      <t>ナンド</t>
    </rPh>
    <rPh sb="118" eb="120">
      <t>タテネ</t>
    </rPh>
    <rPh sb="120" eb="122">
      <t>ケッサイ</t>
    </rPh>
    <rPh sb="123" eb="125">
      <t>ボウギョ</t>
    </rPh>
    <rPh sb="135" eb="136">
      <t>ノ</t>
    </rPh>
    <rPh sb="143" eb="144">
      <t>ア</t>
    </rPh>
    <rPh sb="147" eb="149">
      <t>ダイジ</t>
    </rPh>
    <rPh sb="155" eb="157">
      <t>カッテ</t>
    </rPh>
    <rPh sb="158" eb="159">
      <t>カンガ</t>
    </rPh>
    <rPh sb="165" eb="166">
      <t>ナン</t>
    </rPh>
    <rPh sb="177" eb="178">
      <t>ヒ</t>
    </rPh>
    <rPh sb="186" eb="187">
      <t>ネラ</t>
    </rPh>
    <rPh sb="189" eb="190">
      <t>サダ</t>
    </rPh>
    <rPh sb="192" eb="193">
      <t>ウ</t>
    </rPh>
    <rPh sb="195" eb="196">
      <t>ハズ</t>
    </rPh>
    <rPh sb="207" eb="208">
      <t>マ</t>
    </rPh>
    <rPh sb="210" eb="211">
      <t>ウ</t>
    </rPh>
    <rPh sb="217" eb="219">
      <t>カンカク</t>
    </rPh>
    <rPh sb="228" eb="230">
      <t>コンカイ</t>
    </rPh>
    <rPh sb="236" eb="238">
      <t>ホウホウ</t>
    </rPh>
    <rPh sb="254" eb="255">
      <t>アジ</t>
    </rPh>
    <rPh sb="256" eb="257">
      <t>ダ</t>
    </rPh>
    <rPh sb="266" eb="267">
      <t>チガ</t>
    </rPh>
    <rPh sb="273" eb="274">
      <t>スコ</t>
    </rPh>
    <rPh sb="275" eb="277">
      <t>ジカン</t>
    </rPh>
    <rPh sb="281" eb="282">
      <t>カンガ</t>
    </rPh>
    <rPh sb="296" eb="298">
      <t>シュツゲン</t>
    </rPh>
    <rPh sb="298" eb="300">
      <t>ヒンド</t>
    </rPh>
    <rPh sb="302" eb="303">
      <t>スク</t>
    </rPh>
    <rPh sb="312" eb="314">
      <t>キョウリョク</t>
    </rPh>
    <rPh sb="318" eb="319">
      <t>カン</t>
    </rPh>
    <rPh sb="328" eb="329">
      <t>ナガ</t>
    </rPh>
    <rPh sb="337" eb="338">
      <t>ヌ</t>
    </rPh>
    <rPh sb="340" eb="341">
      <t>モド</t>
    </rPh>
    <rPh sb="347" eb="348">
      <t>アツ</t>
    </rPh>
    <rPh sb="354" eb="357">
      <t>ケンショウチュウ</t>
    </rPh>
    <rPh sb="362" eb="363">
      <t>ノ</t>
    </rPh>
    <rPh sb="377" eb="379">
      <t>バメン</t>
    </rPh>
    <rPh sb="388" eb="389">
      <t>デ</t>
    </rPh>
    <rPh sb="395" eb="396">
      <t>オオ</t>
    </rPh>
    <rPh sb="404" eb="406">
      <t>ジカン</t>
    </rPh>
    <rPh sb="407" eb="408">
      <t>ツク</t>
    </rPh>
    <rPh sb="410" eb="412">
      <t>ケンショウ</t>
    </rPh>
    <rPh sb="416" eb="417">
      <t>カンガ</t>
    </rPh>
    <phoneticPr fontId="1"/>
  </si>
  <si>
    <t>　日足の検証結果をまずは自分なりに分析し、結果をアウトプットしたり、分からない点を質問させていただく時間を少しもうけます。そして分かったことを240分足の検証でさらに確認していきます。よって明日からはこの作業を行いながら、チャートパターンの検証に移ります。お気づきの点等、アドバイスいただければ次に生かさせていただきます。</t>
    <rPh sb="1" eb="3">
      <t>ヒアシ</t>
    </rPh>
    <rPh sb="4" eb="6">
      <t>ケンショウ</t>
    </rPh>
    <rPh sb="6" eb="8">
      <t>ケッカ</t>
    </rPh>
    <rPh sb="12" eb="14">
      <t>ジブン</t>
    </rPh>
    <rPh sb="17" eb="19">
      <t>ブンセキ</t>
    </rPh>
    <rPh sb="21" eb="23">
      <t>ケッカ</t>
    </rPh>
    <rPh sb="34" eb="35">
      <t>ワ</t>
    </rPh>
    <rPh sb="39" eb="40">
      <t>テン</t>
    </rPh>
    <rPh sb="41" eb="43">
      <t>シツモン</t>
    </rPh>
    <rPh sb="50" eb="52">
      <t>ジカン</t>
    </rPh>
    <rPh sb="53" eb="54">
      <t>スコ</t>
    </rPh>
    <rPh sb="64" eb="65">
      <t>ワ</t>
    </rPh>
    <rPh sb="74" eb="75">
      <t>プン</t>
    </rPh>
    <rPh sb="75" eb="76">
      <t>アシ</t>
    </rPh>
    <rPh sb="77" eb="79">
      <t>ケンショウ</t>
    </rPh>
    <rPh sb="83" eb="85">
      <t>カクニン</t>
    </rPh>
    <rPh sb="95" eb="97">
      <t>アス</t>
    </rPh>
    <rPh sb="102" eb="104">
      <t>サギョウ</t>
    </rPh>
    <rPh sb="105" eb="106">
      <t>オコナ</t>
    </rPh>
    <rPh sb="120" eb="122">
      <t>ケンショウ</t>
    </rPh>
    <rPh sb="123" eb="124">
      <t>ウツ</t>
    </rPh>
    <rPh sb="129" eb="130">
      <t>キ</t>
    </rPh>
    <rPh sb="133" eb="134">
      <t>テン</t>
    </rPh>
    <rPh sb="134" eb="135">
      <t>トウ</t>
    </rPh>
    <rPh sb="147" eb="148">
      <t>ツギ</t>
    </rPh>
    <rPh sb="149" eb="150">
      <t>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</si>
</sst>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0_ "/>
    <numFmt numFmtId="177" formatCode="#,##0_ "/>
    <numFmt numFmtId="178" formatCode="m/d;@"/>
    <numFmt numFmtId="179" formatCode="#,##0_ ;[Red]\-#,##0\ "/>
    <numFmt numFmtId="180" formatCode="0.0_ ;[Red]\-0.0\ "/>
    <numFmt numFmtId="181" formatCode="0.0%"/>
    <numFmt numFmtId="182" formatCode="0.00000_ "/>
    <numFmt numFmtId="183" formatCode="0.000_ "/>
  </numFmts>
  <fonts count="1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11"/>
      <color rgb="FF0000FF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</cellStyleXfs>
  <cellXfs count="12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6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shrinkToFit="1"/>
    </xf>
    <xf numFmtId="0" fontId="2" fillId="3" borderId="1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shrinkToFit="1"/>
    </xf>
    <xf numFmtId="0" fontId="0" fillId="0" borderId="0" xfId="0" applyFill="1">
      <alignment vertical="center"/>
    </xf>
    <xf numFmtId="181" fontId="0" fillId="8" borderId="1" xfId="1" applyNumberFormat="1" applyFont="1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176" fontId="5" fillId="8" borderId="1" xfId="0" applyNumberFormat="1" applyFont="1" applyFill="1" applyBorder="1" applyAlignment="1">
      <alignment horizontal="center" vertical="center"/>
    </xf>
    <xf numFmtId="179" fontId="0" fillId="8" borderId="1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4" fillId="0" borderId="0" xfId="2" applyFont="1">
      <alignment vertical="center"/>
    </xf>
    <xf numFmtId="0" fontId="13" fillId="0" borderId="0" xfId="2">
      <alignment vertical="center"/>
    </xf>
    <xf numFmtId="0" fontId="16" fillId="0" borderId="0" xfId="2" applyFont="1" applyAlignment="1">
      <alignment horizontal="left" vertical="center"/>
    </xf>
    <xf numFmtId="0" fontId="17" fillId="0" borderId="0" xfId="2" applyFont="1">
      <alignment vertical="center"/>
    </xf>
    <xf numFmtId="0" fontId="17" fillId="0" borderId="0" xfId="2" applyFont="1" applyAlignment="1">
      <alignment horizontal="center" vertical="center"/>
    </xf>
    <xf numFmtId="0" fontId="18" fillId="0" borderId="0" xfId="2" applyFont="1" applyAlignment="1">
      <alignment horizontal="center" vertical="center"/>
    </xf>
    <xf numFmtId="0" fontId="16" fillId="10" borderId="1" xfId="2" applyFont="1" applyFill="1" applyBorder="1" applyAlignment="1">
      <alignment horizontal="center" vertical="center"/>
    </xf>
    <xf numFmtId="0" fontId="18" fillId="10" borderId="1" xfId="2" applyFont="1" applyFill="1" applyBorder="1" applyAlignment="1">
      <alignment horizontal="center" vertical="center"/>
    </xf>
    <xf numFmtId="0" fontId="16" fillId="0" borderId="1" xfId="2" applyFont="1" applyBorder="1" applyAlignment="1">
      <alignment horizontal="center" vertical="center"/>
    </xf>
    <xf numFmtId="0" fontId="17" fillId="0" borderId="1" xfId="2" applyFont="1" applyBorder="1" applyAlignment="1">
      <alignment horizontal="center" vertical="center"/>
    </xf>
    <xf numFmtId="14" fontId="18" fillId="0" borderId="1" xfId="2" applyNumberFormat="1" applyFont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0" fontId="2" fillId="3" borderId="1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180" fontId="5" fillId="8" borderId="1" xfId="0" applyNumberFormat="1" applyFont="1" applyFill="1" applyBorder="1" applyAlignment="1">
      <alignment horizontal="center" vertical="center"/>
    </xf>
    <xf numFmtId="177" fontId="4" fillId="8" borderId="1" xfId="0" applyNumberFormat="1" applyFont="1" applyFill="1" applyBorder="1" applyAlignment="1">
      <alignment horizontal="center" vertical="center"/>
    </xf>
    <xf numFmtId="182" fontId="4" fillId="0" borderId="1" xfId="0" applyNumberFormat="1" applyFont="1" applyFill="1" applyBorder="1" applyAlignment="1">
      <alignment horizontal="center" vertical="center"/>
    </xf>
    <xf numFmtId="182" fontId="4" fillId="9" borderId="1" xfId="0" applyNumberFormat="1" applyFont="1" applyFill="1" applyBorder="1" applyAlignment="1">
      <alignment horizontal="center" vertical="center"/>
    </xf>
    <xf numFmtId="179" fontId="5" fillId="8" borderId="2" xfId="0" applyNumberFormat="1" applyFont="1" applyFill="1" applyBorder="1" applyAlignment="1">
      <alignment horizontal="center" vertical="center"/>
    </xf>
    <xf numFmtId="179" fontId="5" fillId="8" borderId="4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shrinkToFit="1"/>
    </xf>
    <xf numFmtId="0" fontId="2" fillId="5" borderId="3" xfId="0" applyFont="1" applyFill="1" applyBorder="1" applyAlignment="1">
      <alignment horizontal="center" vertical="center" shrinkToFit="1"/>
    </xf>
    <xf numFmtId="0" fontId="2" fillId="5" borderId="4" xfId="0" applyFont="1" applyFill="1" applyBorder="1" applyAlignment="1">
      <alignment horizontal="center" vertical="center" shrinkToFit="1"/>
    </xf>
    <xf numFmtId="0" fontId="9" fillId="3" borderId="2" xfId="0" applyFont="1" applyFill="1" applyBorder="1" applyAlignment="1">
      <alignment horizontal="center" vertical="center" shrinkToFit="1"/>
    </xf>
    <xf numFmtId="0" fontId="9" fillId="3" borderId="4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3" borderId="4" xfId="0" applyFont="1" applyFill="1" applyBorder="1" applyAlignment="1">
      <alignment horizontal="center" vertical="center" shrinkToFit="1"/>
    </xf>
    <xf numFmtId="0" fontId="2" fillId="6" borderId="2" xfId="0" applyFont="1" applyFill="1" applyBorder="1" applyAlignment="1">
      <alignment horizontal="center" vertical="center" shrinkToFit="1"/>
    </xf>
    <xf numFmtId="0" fontId="2" fillId="6" borderId="4" xfId="0" applyFont="1" applyFill="1" applyBorder="1" applyAlignment="1">
      <alignment horizontal="center" vertical="center" shrinkToFit="1"/>
    </xf>
    <xf numFmtId="0" fontId="2" fillId="5" borderId="1" xfId="0" applyFont="1" applyFill="1" applyBorder="1" applyAlignment="1">
      <alignment horizontal="center" vertical="center" shrinkToFit="1"/>
    </xf>
    <xf numFmtId="0" fontId="6" fillId="3" borderId="11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177" fontId="6" fillId="0" borderId="14" xfId="0" applyNumberFormat="1" applyFont="1" applyBorder="1" applyAlignment="1">
      <alignment horizontal="center" vertical="center"/>
    </xf>
    <xf numFmtId="177" fontId="6" fillId="0" borderId="15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7" fontId="6" fillId="8" borderId="16" xfId="0" applyNumberFormat="1" applyFont="1" applyFill="1" applyBorder="1" applyAlignment="1">
      <alignment horizontal="center" vertical="center"/>
    </xf>
    <xf numFmtId="177" fontId="6" fillId="8" borderId="12" xfId="0" applyNumberFormat="1" applyFont="1" applyFill="1" applyBorder="1" applyAlignment="1">
      <alignment horizontal="center" vertical="center"/>
    </xf>
    <xf numFmtId="177" fontId="6" fillId="8" borderId="17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shrinkToFit="1"/>
    </xf>
    <xf numFmtId="0" fontId="2" fillId="2" borderId="5" xfId="0" applyFont="1" applyFill="1" applyBorder="1" applyAlignment="1">
      <alignment horizontal="center" vertical="center" shrinkToFit="1"/>
    </xf>
    <xf numFmtId="0" fontId="2" fillId="2" borderId="6" xfId="0" applyFont="1" applyFill="1" applyBorder="1" applyAlignment="1">
      <alignment horizontal="center" vertical="center" shrinkToFit="1"/>
    </xf>
    <xf numFmtId="0" fontId="2" fillId="2" borderId="7" xfId="0" applyFont="1" applyFill="1" applyBorder="1" applyAlignment="1">
      <alignment horizontal="center" vertical="center" shrinkToFit="1"/>
    </xf>
    <xf numFmtId="0" fontId="2" fillId="2" borderId="8" xfId="0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 shrinkToFit="1"/>
    </xf>
    <xf numFmtId="0" fontId="2" fillId="3" borderId="3" xfId="0" applyFont="1" applyFill="1" applyBorder="1" applyAlignment="1">
      <alignment horizontal="center" vertical="center" shrinkToFit="1"/>
    </xf>
    <xf numFmtId="0" fontId="2" fillId="3" borderId="4" xfId="0" applyFont="1" applyFill="1" applyBorder="1" applyAlignment="1">
      <alignment horizontal="center" vertical="center" shrinkToFit="1"/>
    </xf>
    <xf numFmtId="0" fontId="2" fillId="6" borderId="3" xfId="0" applyFont="1" applyFill="1" applyBorder="1" applyAlignment="1">
      <alignment horizontal="center" vertical="center" shrinkToFit="1"/>
    </xf>
    <xf numFmtId="0" fontId="2" fillId="7" borderId="1" xfId="0" applyFont="1" applyFill="1" applyBorder="1" applyAlignment="1">
      <alignment horizontal="center" vertical="center" shrinkToFit="1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shrinkToFit="1"/>
    </xf>
    <xf numFmtId="179" fontId="0" fillId="8" borderId="1" xfId="0" applyNumberForma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180" fontId="0" fillId="8" borderId="1" xfId="0" applyNumberForma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177" fontId="0" fillId="8" borderId="1" xfId="0" applyNumberForma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3" fillId="0" borderId="5" xfId="2" applyBorder="1" applyAlignment="1">
      <alignment horizontal="left" vertical="top" wrapText="1"/>
    </xf>
    <xf numFmtId="0" fontId="13" fillId="0" borderId="9" xfId="2" applyBorder="1" applyAlignment="1">
      <alignment horizontal="left" vertical="top"/>
    </xf>
    <xf numFmtId="0" fontId="13" fillId="0" borderId="6" xfId="2" applyBorder="1" applyAlignment="1">
      <alignment horizontal="left" vertical="top"/>
    </xf>
    <xf numFmtId="0" fontId="13" fillId="0" borderId="20" xfId="2" applyBorder="1" applyAlignment="1">
      <alignment horizontal="left" vertical="top"/>
    </xf>
    <xf numFmtId="0" fontId="13" fillId="0" borderId="0" xfId="2" applyBorder="1" applyAlignment="1">
      <alignment horizontal="left" vertical="top"/>
    </xf>
    <xf numFmtId="0" fontId="13" fillId="0" borderId="21" xfId="2" applyBorder="1" applyAlignment="1">
      <alignment horizontal="left" vertical="top"/>
    </xf>
    <xf numFmtId="0" fontId="13" fillId="0" borderId="7" xfId="2" applyBorder="1" applyAlignment="1">
      <alignment horizontal="left" vertical="top"/>
    </xf>
    <xf numFmtId="0" fontId="13" fillId="0" borderId="22" xfId="2" applyBorder="1" applyAlignment="1">
      <alignment horizontal="left" vertical="top"/>
    </xf>
    <xf numFmtId="0" fontId="13" fillId="0" borderId="8" xfId="2" applyBorder="1" applyAlignment="1">
      <alignment horizontal="left" vertical="top"/>
    </xf>
    <xf numFmtId="0" fontId="13" fillId="0" borderId="5" xfId="2" applyFont="1" applyBorder="1" applyAlignment="1">
      <alignment vertical="top" wrapText="1"/>
    </xf>
    <xf numFmtId="0" fontId="13" fillId="0" borderId="9" xfId="2" applyBorder="1" applyAlignment="1">
      <alignment vertical="top"/>
    </xf>
    <xf numFmtId="0" fontId="13" fillId="0" borderId="6" xfId="2" applyBorder="1" applyAlignment="1">
      <alignment vertical="top"/>
    </xf>
    <xf numFmtId="0" fontId="13" fillId="0" borderId="20" xfId="2" applyBorder="1" applyAlignment="1">
      <alignment vertical="top"/>
    </xf>
    <xf numFmtId="0" fontId="13" fillId="0" borderId="0" xfId="2" applyBorder="1" applyAlignment="1">
      <alignment vertical="top"/>
    </xf>
    <xf numFmtId="0" fontId="13" fillId="0" borderId="21" xfId="2" applyBorder="1" applyAlignment="1">
      <alignment vertical="top"/>
    </xf>
    <xf numFmtId="0" fontId="13" fillId="0" borderId="7" xfId="2" applyBorder="1" applyAlignment="1">
      <alignment vertical="top"/>
    </xf>
    <xf numFmtId="0" fontId="13" fillId="0" borderId="22" xfId="2" applyBorder="1" applyAlignment="1">
      <alignment vertical="top"/>
    </xf>
    <xf numFmtId="0" fontId="13" fillId="0" borderId="8" xfId="2" applyBorder="1" applyAlignment="1">
      <alignment vertical="top"/>
    </xf>
    <xf numFmtId="0" fontId="13" fillId="0" borderId="5" xfId="2" applyBorder="1" applyAlignment="1">
      <alignment vertical="top" wrapText="1"/>
    </xf>
    <xf numFmtId="0" fontId="13" fillId="0" borderId="9" xfId="2" applyBorder="1" applyAlignment="1">
      <alignment vertical="top" wrapText="1"/>
    </xf>
    <xf numFmtId="0" fontId="13" fillId="0" borderId="6" xfId="2" applyBorder="1" applyAlignment="1">
      <alignment vertical="top" wrapText="1"/>
    </xf>
    <xf numFmtId="0" fontId="13" fillId="0" borderId="20" xfId="2" applyBorder="1" applyAlignment="1">
      <alignment vertical="top" wrapText="1"/>
    </xf>
    <xf numFmtId="0" fontId="13" fillId="0" borderId="0" xfId="2" applyBorder="1" applyAlignment="1">
      <alignment vertical="top" wrapText="1"/>
    </xf>
    <xf numFmtId="0" fontId="13" fillId="0" borderId="21" xfId="2" applyBorder="1" applyAlignment="1">
      <alignment vertical="top" wrapText="1"/>
    </xf>
    <xf numFmtId="0" fontId="13" fillId="0" borderId="7" xfId="2" applyBorder="1" applyAlignment="1">
      <alignment vertical="top" wrapText="1"/>
    </xf>
    <xf numFmtId="0" fontId="13" fillId="0" borderId="22" xfId="2" applyBorder="1" applyAlignment="1">
      <alignment vertical="top" wrapText="1"/>
    </xf>
    <xf numFmtId="0" fontId="13" fillId="0" borderId="8" xfId="2" applyBorder="1" applyAlignment="1">
      <alignment vertical="top" wrapText="1"/>
    </xf>
    <xf numFmtId="183" fontId="4" fillId="9" borderId="1" xfId="0" applyNumberFormat="1" applyFont="1" applyFill="1" applyBorder="1" applyAlignment="1">
      <alignment horizontal="center" vertical="center"/>
    </xf>
    <xf numFmtId="183" fontId="4" fillId="0" borderId="1" xfId="0" applyNumberFormat="1" applyFont="1" applyFill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1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CC66"/>
      <color rgb="FF66CCFF"/>
      <color rgb="FF3399FF"/>
      <color rgb="FFCCCCFF"/>
      <color rgb="FFCCFFCC"/>
      <color rgb="FF0000FF"/>
      <color rgb="FFFFCCFF"/>
      <color rgb="FFEAEAEA"/>
      <color rgb="FFFFFFCC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111125</xdr:colOff>
      <xdr:row>0</xdr:row>
      <xdr:rowOff>0</xdr:rowOff>
    </xdr:from>
    <xdr:to>
      <xdr:col>11</xdr:col>
      <xdr:colOff>603635</xdr:colOff>
      <xdr:row>0</xdr:row>
      <xdr:rowOff>5048250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5" y="0"/>
          <a:ext cx="6906010" cy="504825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1</xdr:row>
      <xdr:rowOff>216916</xdr:rowOff>
    </xdr:from>
    <xdr:to>
      <xdr:col>11</xdr:col>
      <xdr:colOff>537134</xdr:colOff>
      <xdr:row>1</xdr:row>
      <xdr:rowOff>4953000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33" y="5328666"/>
          <a:ext cx="6897718" cy="4736084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222251</xdr:colOff>
      <xdr:row>2</xdr:row>
      <xdr:rowOff>31750</xdr:rowOff>
    </xdr:from>
    <xdr:to>
      <xdr:col>11</xdr:col>
      <xdr:colOff>444501</xdr:colOff>
      <xdr:row>2</xdr:row>
      <xdr:rowOff>4958509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2251" y="10255250"/>
          <a:ext cx="6635750" cy="492675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</xdr:row>
      <xdr:rowOff>603250</xdr:rowOff>
    </xdr:from>
    <xdr:to>
      <xdr:col>11</xdr:col>
      <xdr:colOff>599332</xdr:colOff>
      <xdr:row>3</xdr:row>
      <xdr:rowOff>4508500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" y="15938500"/>
          <a:ext cx="6965207" cy="3905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4</xdr:row>
      <xdr:rowOff>111126</xdr:rowOff>
    </xdr:from>
    <xdr:to>
      <xdr:col>11</xdr:col>
      <xdr:colOff>365125</xdr:colOff>
      <xdr:row>4</xdr:row>
      <xdr:rowOff>5039465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000" y="20558126"/>
          <a:ext cx="6524625" cy="492833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111126</xdr:colOff>
      <xdr:row>5</xdr:row>
      <xdr:rowOff>428625</xdr:rowOff>
    </xdr:from>
    <xdr:to>
      <xdr:col>11</xdr:col>
      <xdr:colOff>549880</xdr:colOff>
      <xdr:row>5</xdr:row>
      <xdr:rowOff>4695006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126" y="25987375"/>
          <a:ext cx="6852254" cy="426638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</xdr:row>
      <xdr:rowOff>238126</xdr:rowOff>
    </xdr:from>
    <xdr:to>
      <xdr:col>11</xdr:col>
      <xdr:colOff>555625</xdr:colOff>
      <xdr:row>6</xdr:row>
      <xdr:rowOff>4875652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50" y="30908626"/>
          <a:ext cx="6937375" cy="463752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7</xdr:row>
      <xdr:rowOff>523875</xdr:rowOff>
    </xdr:from>
    <xdr:to>
      <xdr:col>11</xdr:col>
      <xdr:colOff>600411</xdr:colOff>
      <xdr:row>7</xdr:row>
      <xdr:rowOff>4460875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501" y="36306125"/>
          <a:ext cx="6950410" cy="3937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</xdr:row>
      <xdr:rowOff>127001</xdr:rowOff>
    </xdr:from>
    <xdr:to>
      <xdr:col>11</xdr:col>
      <xdr:colOff>573172</xdr:colOff>
      <xdr:row>8</xdr:row>
      <xdr:rowOff>4921251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" y="41021001"/>
          <a:ext cx="6939047" cy="47942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9</xdr:row>
      <xdr:rowOff>476251</xdr:rowOff>
    </xdr:from>
    <xdr:to>
      <xdr:col>11</xdr:col>
      <xdr:colOff>523875</xdr:colOff>
      <xdr:row>9</xdr:row>
      <xdr:rowOff>4593385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500" y="46482001"/>
          <a:ext cx="6873875" cy="4117134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10</xdr:row>
      <xdr:rowOff>254000</xdr:rowOff>
    </xdr:from>
    <xdr:to>
      <xdr:col>11</xdr:col>
      <xdr:colOff>604318</xdr:colOff>
      <xdr:row>10</xdr:row>
      <xdr:rowOff>4730750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375" y="51371500"/>
          <a:ext cx="6938443" cy="447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11</xdr:row>
      <xdr:rowOff>349251</xdr:rowOff>
    </xdr:from>
    <xdr:to>
      <xdr:col>11</xdr:col>
      <xdr:colOff>555625</xdr:colOff>
      <xdr:row>11</xdr:row>
      <xdr:rowOff>4421407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7000" y="56578501"/>
          <a:ext cx="6842125" cy="407215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12</xdr:row>
      <xdr:rowOff>63500</xdr:rowOff>
    </xdr:from>
    <xdr:to>
      <xdr:col>11</xdr:col>
      <xdr:colOff>508000</xdr:colOff>
      <xdr:row>12</xdr:row>
      <xdr:rowOff>4928171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500" y="61404500"/>
          <a:ext cx="6858000" cy="4864671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13</xdr:row>
      <xdr:rowOff>175913</xdr:rowOff>
    </xdr:from>
    <xdr:to>
      <xdr:col>11</xdr:col>
      <xdr:colOff>508000</xdr:colOff>
      <xdr:row>13</xdr:row>
      <xdr:rowOff>4860059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1125" y="66628663"/>
          <a:ext cx="6810375" cy="4684146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</xdr:colOff>
      <xdr:row>14</xdr:row>
      <xdr:rowOff>111125</xdr:rowOff>
    </xdr:from>
    <xdr:to>
      <xdr:col>11</xdr:col>
      <xdr:colOff>206375</xdr:colOff>
      <xdr:row>14</xdr:row>
      <xdr:rowOff>5020193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250" y="71675625"/>
          <a:ext cx="6143625" cy="490906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15</xdr:row>
      <xdr:rowOff>95251</xdr:rowOff>
    </xdr:from>
    <xdr:to>
      <xdr:col>11</xdr:col>
      <xdr:colOff>460516</xdr:colOff>
      <xdr:row>15</xdr:row>
      <xdr:rowOff>5000625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876" y="76771501"/>
          <a:ext cx="6731140" cy="4905374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</xdr:row>
      <xdr:rowOff>127000</xdr:rowOff>
    </xdr:from>
    <xdr:to>
      <xdr:col>11</xdr:col>
      <xdr:colOff>506894</xdr:colOff>
      <xdr:row>16</xdr:row>
      <xdr:rowOff>4968875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2250" y="81915000"/>
          <a:ext cx="6698144" cy="4841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</xdr:row>
      <xdr:rowOff>222250</xdr:rowOff>
    </xdr:from>
    <xdr:to>
      <xdr:col>11</xdr:col>
      <xdr:colOff>566672</xdr:colOff>
      <xdr:row>17</xdr:row>
      <xdr:rowOff>4826000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625" y="87122000"/>
          <a:ext cx="6932547" cy="46037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18</xdr:row>
      <xdr:rowOff>79375</xdr:rowOff>
    </xdr:from>
    <xdr:to>
      <xdr:col>11</xdr:col>
      <xdr:colOff>386243</xdr:colOff>
      <xdr:row>18</xdr:row>
      <xdr:rowOff>4984750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8125" y="92090875"/>
          <a:ext cx="6561618" cy="490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19</xdr:row>
      <xdr:rowOff>238125</xdr:rowOff>
    </xdr:from>
    <xdr:to>
      <xdr:col>11</xdr:col>
      <xdr:colOff>458346</xdr:colOff>
      <xdr:row>19</xdr:row>
      <xdr:rowOff>4818845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0" y="97361375"/>
          <a:ext cx="6681346" cy="458072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20</xdr:row>
      <xdr:rowOff>79375</xdr:rowOff>
    </xdr:from>
    <xdr:to>
      <xdr:col>11</xdr:col>
      <xdr:colOff>63500</xdr:colOff>
      <xdr:row>20</xdr:row>
      <xdr:rowOff>4969158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50875" y="102314375"/>
          <a:ext cx="5826125" cy="488978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21</xdr:row>
      <xdr:rowOff>285750</xdr:rowOff>
    </xdr:from>
    <xdr:to>
      <xdr:col>11</xdr:col>
      <xdr:colOff>571501</xdr:colOff>
      <xdr:row>21</xdr:row>
      <xdr:rowOff>4895035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1" y="107632500"/>
          <a:ext cx="6889750" cy="460928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22</xdr:row>
      <xdr:rowOff>142875</xdr:rowOff>
    </xdr:from>
    <xdr:to>
      <xdr:col>11</xdr:col>
      <xdr:colOff>532606</xdr:colOff>
      <xdr:row>22</xdr:row>
      <xdr:rowOff>5064125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750" y="112601375"/>
          <a:ext cx="6914356" cy="49212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23</xdr:row>
      <xdr:rowOff>492124</xdr:rowOff>
    </xdr:from>
    <xdr:to>
      <xdr:col>11</xdr:col>
      <xdr:colOff>607614</xdr:colOff>
      <xdr:row>23</xdr:row>
      <xdr:rowOff>4619625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3500" y="118062374"/>
          <a:ext cx="6957614" cy="412750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24</xdr:row>
      <xdr:rowOff>95250</xdr:rowOff>
    </xdr:from>
    <xdr:to>
      <xdr:col>11</xdr:col>
      <xdr:colOff>333375</xdr:colOff>
      <xdr:row>24</xdr:row>
      <xdr:rowOff>5022969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4000" y="122777250"/>
          <a:ext cx="6492875" cy="49277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25</xdr:row>
      <xdr:rowOff>232370</xdr:rowOff>
    </xdr:from>
    <xdr:to>
      <xdr:col>11</xdr:col>
      <xdr:colOff>539750</xdr:colOff>
      <xdr:row>25</xdr:row>
      <xdr:rowOff>5025309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0" y="128026120"/>
          <a:ext cx="6762750" cy="4792939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26</xdr:row>
      <xdr:rowOff>224022</xdr:rowOff>
    </xdr:from>
    <xdr:to>
      <xdr:col>11</xdr:col>
      <xdr:colOff>365125</xdr:colOff>
      <xdr:row>26</xdr:row>
      <xdr:rowOff>5006202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4625" y="133129522"/>
          <a:ext cx="6604000" cy="47821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27</xdr:row>
      <xdr:rowOff>301624</xdr:rowOff>
    </xdr:from>
    <xdr:to>
      <xdr:col>11</xdr:col>
      <xdr:colOff>571434</xdr:colOff>
      <xdr:row>27</xdr:row>
      <xdr:rowOff>4826000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0" y="138318874"/>
          <a:ext cx="6889684" cy="4524376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28</xdr:row>
      <xdr:rowOff>190500</xdr:rowOff>
    </xdr:from>
    <xdr:to>
      <xdr:col>11</xdr:col>
      <xdr:colOff>589684</xdr:colOff>
      <xdr:row>28</xdr:row>
      <xdr:rowOff>5009548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9375" y="143319500"/>
          <a:ext cx="6923809" cy="4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29</xdr:row>
      <xdr:rowOff>95250</xdr:rowOff>
    </xdr:from>
    <xdr:to>
      <xdr:col>11</xdr:col>
      <xdr:colOff>547608</xdr:colOff>
      <xdr:row>29</xdr:row>
      <xdr:rowOff>4937125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7625" y="148336000"/>
          <a:ext cx="6913483" cy="484187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222251</xdr:colOff>
      <xdr:row>30</xdr:row>
      <xdr:rowOff>95251</xdr:rowOff>
    </xdr:from>
    <xdr:to>
      <xdr:col>11</xdr:col>
      <xdr:colOff>444500</xdr:colOff>
      <xdr:row>30</xdr:row>
      <xdr:rowOff>4992645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22251" y="153447751"/>
          <a:ext cx="6635749" cy="4897394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31</xdr:row>
      <xdr:rowOff>173958</xdr:rowOff>
    </xdr:from>
    <xdr:to>
      <xdr:col>11</xdr:col>
      <xdr:colOff>590665</xdr:colOff>
      <xdr:row>31</xdr:row>
      <xdr:rowOff>4921250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1125" y="158638208"/>
          <a:ext cx="6893040" cy="474729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32</xdr:row>
      <xdr:rowOff>142875</xdr:rowOff>
    </xdr:from>
    <xdr:to>
      <xdr:col>11</xdr:col>
      <xdr:colOff>435115</xdr:colOff>
      <xdr:row>32</xdr:row>
      <xdr:rowOff>4857750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0" y="163718875"/>
          <a:ext cx="6753365" cy="471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33</xdr:row>
      <xdr:rowOff>161045</xdr:rowOff>
    </xdr:from>
    <xdr:to>
      <xdr:col>11</xdr:col>
      <xdr:colOff>603250</xdr:colOff>
      <xdr:row>33</xdr:row>
      <xdr:rowOff>5028345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2875" y="168848795"/>
          <a:ext cx="6873875" cy="4867300"/>
        </a:xfrm>
        <a:prstGeom prst="rect">
          <a:avLst/>
        </a:prstGeom>
      </xdr:spPr>
    </xdr:pic>
    <xdr:clientData/>
  </xdr:twoCellAnchor>
  <xdr:twoCellAnchor editAs="oneCell">
    <xdr:from>
      <xdr:col>2</xdr:col>
      <xdr:colOff>269875</xdr:colOff>
      <xdr:row>34</xdr:row>
      <xdr:rowOff>103645</xdr:rowOff>
    </xdr:from>
    <xdr:to>
      <xdr:col>11</xdr:col>
      <xdr:colOff>222250</xdr:colOff>
      <xdr:row>34</xdr:row>
      <xdr:rowOff>4992719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39750" y="173903145"/>
          <a:ext cx="6096000" cy="488907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35</xdr:row>
      <xdr:rowOff>675375</xdr:rowOff>
    </xdr:from>
    <xdr:to>
      <xdr:col>11</xdr:col>
      <xdr:colOff>546230</xdr:colOff>
      <xdr:row>35</xdr:row>
      <xdr:rowOff>4492625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3500" y="179586625"/>
          <a:ext cx="6896230" cy="381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36</xdr:row>
      <xdr:rowOff>114908</xdr:rowOff>
    </xdr:from>
    <xdr:to>
      <xdr:col>11</xdr:col>
      <xdr:colOff>485285</xdr:colOff>
      <xdr:row>36</xdr:row>
      <xdr:rowOff>5064126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4625" y="184137908"/>
          <a:ext cx="6724160" cy="494921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37</xdr:row>
      <xdr:rowOff>435949</xdr:rowOff>
    </xdr:from>
    <xdr:to>
      <xdr:col>11</xdr:col>
      <xdr:colOff>587375</xdr:colOff>
      <xdr:row>37</xdr:row>
      <xdr:rowOff>4729922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2875" y="189570699"/>
          <a:ext cx="6858000" cy="429397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38</xdr:row>
      <xdr:rowOff>94475</xdr:rowOff>
    </xdr:from>
    <xdr:to>
      <xdr:col>11</xdr:col>
      <xdr:colOff>333376</xdr:colOff>
      <xdr:row>38</xdr:row>
      <xdr:rowOff>4984058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65126" y="194340975"/>
          <a:ext cx="6381750" cy="4889583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39</xdr:row>
      <xdr:rowOff>275938</xdr:rowOff>
    </xdr:from>
    <xdr:to>
      <xdr:col>11</xdr:col>
      <xdr:colOff>508000</xdr:colOff>
      <xdr:row>39</xdr:row>
      <xdr:rowOff>4914262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1125" y="199634188"/>
          <a:ext cx="6810375" cy="4638324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40</xdr:row>
      <xdr:rowOff>174527</xdr:rowOff>
    </xdr:from>
    <xdr:to>
      <xdr:col>11</xdr:col>
      <xdr:colOff>230418</xdr:colOff>
      <xdr:row>40</xdr:row>
      <xdr:rowOff>4984750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96875" y="204644527"/>
          <a:ext cx="6247043" cy="481022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41</xdr:row>
      <xdr:rowOff>271997</xdr:rowOff>
    </xdr:from>
    <xdr:to>
      <xdr:col>11</xdr:col>
      <xdr:colOff>428625</xdr:colOff>
      <xdr:row>41</xdr:row>
      <xdr:rowOff>4825244</xdr:rowOff>
    </xdr:to>
    <xdr:pic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38125" y="209853747"/>
          <a:ext cx="6604000" cy="455324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42</xdr:row>
      <xdr:rowOff>122309</xdr:rowOff>
    </xdr:from>
    <xdr:to>
      <xdr:col>11</xdr:col>
      <xdr:colOff>254000</xdr:colOff>
      <xdr:row>42</xdr:row>
      <xdr:rowOff>5032534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60375" y="214815809"/>
          <a:ext cx="6207125" cy="49102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43</xdr:row>
      <xdr:rowOff>415969</xdr:rowOff>
    </xdr:from>
    <xdr:to>
      <xdr:col>11</xdr:col>
      <xdr:colOff>558244</xdr:colOff>
      <xdr:row>43</xdr:row>
      <xdr:rowOff>4746625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2876" y="220221219"/>
          <a:ext cx="6828868" cy="4330656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174626</xdr:colOff>
      <xdr:row>44</xdr:row>
      <xdr:rowOff>129227</xdr:rowOff>
    </xdr:from>
    <xdr:to>
      <xdr:col>11</xdr:col>
      <xdr:colOff>539750</xdr:colOff>
      <xdr:row>44</xdr:row>
      <xdr:rowOff>5006315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4626" y="225046227"/>
          <a:ext cx="6778624" cy="487708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45</xdr:row>
      <xdr:rowOff>523875</xdr:rowOff>
    </xdr:from>
    <xdr:to>
      <xdr:col>11</xdr:col>
      <xdr:colOff>545154</xdr:colOff>
      <xdr:row>45</xdr:row>
      <xdr:rowOff>4631518</xdr:rowOff>
    </xdr:to>
    <xdr:pic>
      <xdr:nvPicPr>
        <xdr:cNvPr id="71" name="図 7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42875" y="230552625"/>
          <a:ext cx="6815779" cy="410764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46</xdr:row>
      <xdr:rowOff>47625</xdr:rowOff>
    </xdr:from>
    <xdr:to>
      <xdr:col>11</xdr:col>
      <xdr:colOff>365124</xdr:colOff>
      <xdr:row>46</xdr:row>
      <xdr:rowOff>5087698</xdr:rowOff>
    </xdr:to>
    <xdr:pic>
      <xdr:nvPicPr>
        <xdr:cNvPr id="72" name="図 7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12750" y="235188125"/>
          <a:ext cx="6365874" cy="5040073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47</xdr:row>
      <xdr:rowOff>635000</xdr:rowOff>
    </xdr:from>
    <xdr:to>
      <xdr:col>11</xdr:col>
      <xdr:colOff>590741</xdr:colOff>
      <xdr:row>47</xdr:row>
      <xdr:rowOff>4699000</xdr:rowOff>
    </xdr:to>
    <xdr:pic>
      <xdr:nvPicPr>
        <xdr:cNvPr id="74" name="図 7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4625" y="240887250"/>
          <a:ext cx="6829616" cy="40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48</xdr:row>
      <xdr:rowOff>111125</xdr:rowOff>
    </xdr:from>
    <xdr:to>
      <xdr:col>11</xdr:col>
      <xdr:colOff>79375</xdr:colOff>
      <xdr:row>48</xdr:row>
      <xdr:rowOff>5006765</xdr:rowOff>
    </xdr:to>
    <xdr:pic>
      <xdr:nvPicPr>
        <xdr:cNvPr id="76" name="図 7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92125" y="245475125"/>
          <a:ext cx="6000750" cy="489564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49</xdr:row>
      <xdr:rowOff>190500</xdr:rowOff>
    </xdr:from>
    <xdr:to>
      <xdr:col>11</xdr:col>
      <xdr:colOff>516727</xdr:colOff>
      <xdr:row>49</xdr:row>
      <xdr:rowOff>4857750</xdr:rowOff>
    </xdr:to>
    <xdr:pic>
      <xdr:nvPicPr>
        <xdr:cNvPr id="77" name="図 7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27000" y="250666250"/>
          <a:ext cx="6803227" cy="466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122465</xdr:colOff>
      <xdr:row>50</xdr:row>
      <xdr:rowOff>122465</xdr:rowOff>
    </xdr:from>
    <xdr:to>
      <xdr:col>11</xdr:col>
      <xdr:colOff>231321</xdr:colOff>
      <xdr:row>50</xdr:row>
      <xdr:rowOff>4950916</xdr:rowOff>
    </xdr:to>
    <xdr:pic>
      <xdr:nvPicPr>
        <xdr:cNvPr id="80" name="図 7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94608" y="255936751"/>
          <a:ext cx="6232070" cy="4828451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149678</xdr:colOff>
      <xdr:row>51</xdr:row>
      <xdr:rowOff>217714</xdr:rowOff>
    </xdr:from>
    <xdr:to>
      <xdr:col>11</xdr:col>
      <xdr:colOff>566080</xdr:colOff>
      <xdr:row>51</xdr:row>
      <xdr:rowOff>4877333</xdr:rowOff>
    </xdr:to>
    <xdr:pic>
      <xdr:nvPicPr>
        <xdr:cNvPr id="82" name="図 8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9678" y="261148285"/>
          <a:ext cx="6811759" cy="4659619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231321</xdr:colOff>
      <xdr:row>52</xdr:row>
      <xdr:rowOff>27214</xdr:rowOff>
    </xdr:from>
    <xdr:to>
      <xdr:col>11</xdr:col>
      <xdr:colOff>190500</xdr:colOff>
      <xdr:row>52</xdr:row>
      <xdr:rowOff>5044343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1321" y="266074071"/>
          <a:ext cx="6354536" cy="5017129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53</xdr:row>
      <xdr:rowOff>530678</xdr:rowOff>
    </xdr:from>
    <xdr:to>
      <xdr:col>11</xdr:col>
      <xdr:colOff>465863</xdr:colOff>
      <xdr:row>53</xdr:row>
      <xdr:rowOff>4408714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9679" y="271693821"/>
          <a:ext cx="6711541" cy="3878036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204109</xdr:colOff>
      <xdr:row>54</xdr:row>
      <xdr:rowOff>54428</xdr:rowOff>
    </xdr:from>
    <xdr:to>
      <xdr:col>11</xdr:col>
      <xdr:colOff>449037</xdr:colOff>
      <xdr:row>54</xdr:row>
      <xdr:rowOff>5001748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04109" y="276333857"/>
          <a:ext cx="6640285" cy="4947320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55</xdr:row>
      <xdr:rowOff>571500</xdr:rowOff>
    </xdr:from>
    <xdr:to>
      <xdr:col>11</xdr:col>
      <xdr:colOff>571499</xdr:colOff>
      <xdr:row>55</xdr:row>
      <xdr:rowOff>4432661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63286" y="281967214"/>
          <a:ext cx="6803570" cy="386116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56</xdr:row>
      <xdr:rowOff>95250</xdr:rowOff>
    </xdr:from>
    <xdr:to>
      <xdr:col>11</xdr:col>
      <xdr:colOff>106595</xdr:colOff>
      <xdr:row>56</xdr:row>
      <xdr:rowOff>5007429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57893" y="286607250"/>
          <a:ext cx="5944059" cy="491217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57</xdr:row>
      <xdr:rowOff>408215</xdr:rowOff>
    </xdr:from>
    <xdr:to>
      <xdr:col>11</xdr:col>
      <xdr:colOff>610695</xdr:colOff>
      <xdr:row>57</xdr:row>
      <xdr:rowOff>4762499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1" y="292036501"/>
          <a:ext cx="6910801" cy="4354284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312965</xdr:colOff>
      <xdr:row>58</xdr:row>
      <xdr:rowOff>81643</xdr:rowOff>
    </xdr:from>
    <xdr:to>
      <xdr:col>11</xdr:col>
      <xdr:colOff>108858</xdr:colOff>
      <xdr:row>58</xdr:row>
      <xdr:rowOff>4984246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85108" y="296826214"/>
          <a:ext cx="5919107" cy="4902603"/>
        </a:xfrm>
        <a:prstGeom prst="rect">
          <a:avLst/>
        </a:prstGeom>
      </xdr:spPr>
    </xdr:pic>
    <xdr:clientData/>
  </xdr:twoCellAnchor>
  <xdr:twoCellAnchor editAs="oneCell">
    <xdr:from>
      <xdr:col>2</xdr:col>
      <xdr:colOff>81642</xdr:colOff>
      <xdr:row>59</xdr:row>
      <xdr:rowOff>136071</xdr:rowOff>
    </xdr:from>
    <xdr:to>
      <xdr:col>11</xdr:col>
      <xdr:colOff>143309</xdr:colOff>
      <xdr:row>59</xdr:row>
      <xdr:rowOff>4898571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53785" y="301996928"/>
          <a:ext cx="6184881" cy="476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60</xdr:row>
      <xdr:rowOff>136071</xdr:rowOff>
    </xdr:from>
    <xdr:to>
      <xdr:col>11</xdr:col>
      <xdr:colOff>272143</xdr:colOff>
      <xdr:row>60</xdr:row>
      <xdr:rowOff>5027900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71500" y="307113214"/>
          <a:ext cx="6204857" cy="48918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61</xdr:row>
      <xdr:rowOff>27216</xdr:rowOff>
    </xdr:from>
    <xdr:to>
      <xdr:col>11</xdr:col>
      <xdr:colOff>622170</xdr:colOff>
      <xdr:row>61</xdr:row>
      <xdr:rowOff>5007430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04107" y="312120645"/>
          <a:ext cx="6922277" cy="49802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11</xdr:col>
      <xdr:colOff>185595</xdr:colOff>
      <xdr:row>62</xdr:row>
      <xdr:rowOff>4800000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08857" y="317209714"/>
          <a:ext cx="6580952" cy="4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63</xdr:row>
      <xdr:rowOff>585107</xdr:rowOff>
    </xdr:from>
    <xdr:to>
      <xdr:col>11</xdr:col>
      <xdr:colOff>619094</xdr:colOff>
      <xdr:row>63</xdr:row>
      <xdr:rowOff>4408714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286" y="322911107"/>
          <a:ext cx="6960022" cy="3823607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64</xdr:row>
      <xdr:rowOff>95250</xdr:rowOff>
    </xdr:from>
    <xdr:to>
      <xdr:col>11</xdr:col>
      <xdr:colOff>285750</xdr:colOff>
      <xdr:row>64</xdr:row>
      <xdr:rowOff>5026513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44285" y="327537536"/>
          <a:ext cx="6245679" cy="4931263"/>
        </a:xfrm>
        <a:prstGeom prst="rect">
          <a:avLst/>
        </a:prstGeom>
      </xdr:spPr>
    </xdr:pic>
    <xdr:clientData/>
  </xdr:twoCellAnchor>
  <xdr:twoCellAnchor editAs="oneCell">
    <xdr:from>
      <xdr:col>1</xdr:col>
      <xdr:colOff>81644</xdr:colOff>
      <xdr:row>65</xdr:row>
      <xdr:rowOff>312965</xdr:rowOff>
    </xdr:from>
    <xdr:to>
      <xdr:col>11</xdr:col>
      <xdr:colOff>614266</xdr:colOff>
      <xdr:row>65</xdr:row>
      <xdr:rowOff>4721679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1" y="332871536"/>
          <a:ext cx="6927979" cy="4408714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66</xdr:row>
      <xdr:rowOff>108857</xdr:rowOff>
    </xdr:from>
    <xdr:to>
      <xdr:col>11</xdr:col>
      <xdr:colOff>420488</xdr:colOff>
      <xdr:row>66</xdr:row>
      <xdr:rowOff>4898571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12964" y="337783714"/>
          <a:ext cx="6611738" cy="4789714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176894</xdr:colOff>
      <xdr:row>67</xdr:row>
      <xdr:rowOff>843642</xdr:rowOff>
    </xdr:from>
    <xdr:to>
      <xdr:col>11</xdr:col>
      <xdr:colOff>523048</xdr:colOff>
      <xdr:row>67</xdr:row>
      <xdr:rowOff>4014106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5751" y="343634785"/>
          <a:ext cx="6741511" cy="3170464"/>
        </a:xfrm>
        <a:prstGeom prst="rect">
          <a:avLst/>
        </a:prstGeom>
      </xdr:spPr>
    </xdr:pic>
    <xdr:clientData/>
  </xdr:twoCellAnchor>
  <xdr:twoCellAnchor editAs="oneCell">
    <xdr:from>
      <xdr:col>1</xdr:col>
      <xdr:colOff>54427</xdr:colOff>
      <xdr:row>68</xdr:row>
      <xdr:rowOff>136071</xdr:rowOff>
    </xdr:from>
    <xdr:to>
      <xdr:col>11</xdr:col>
      <xdr:colOff>585771</xdr:colOff>
      <xdr:row>68</xdr:row>
      <xdr:rowOff>4830535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3284" y="348043500"/>
          <a:ext cx="6926701" cy="4694464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69</xdr:row>
      <xdr:rowOff>108857</xdr:rowOff>
    </xdr:from>
    <xdr:to>
      <xdr:col>11</xdr:col>
      <xdr:colOff>462520</xdr:colOff>
      <xdr:row>69</xdr:row>
      <xdr:rowOff>4912179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5750" y="353132571"/>
          <a:ext cx="6680984" cy="4803322"/>
        </a:xfrm>
        <a:prstGeom prst="rect">
          <a:avLst/>
        </a:prstGeom>
      </xdr:spPr>
    </xdr:pic>
    <xdr:clientData/>
  </xdr:twoCellAnchor>
  <xdr:twoCellAnchor editAs="oneCell">
    <xdr:from>
      <xdr:col>2</xdr:col>
      <xdr:colOff>81644</xdr:colOff>
      <xdr:row>70</xdr:row>
      <xdr:rowOff>27214</xdr:rowOff>
    </xdr:from>
    <xdr:to>
      <xdr:col>11</xdr:col>
      <xdr:colOff>312966</xdr:colOff>
      <xdr:row>70</xdr:row>
      <xdr:rowOff>5076952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2644" y="358167214"/>
          <a:ext cx="6354536" cy="504973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81644</xdr:colOff>
      <xdr:row>71</xdr:row>
      <xdr:rowOff>517071</xdr:rowOff>
    </xdr:from>
    <xdr:to>
      <xdr:col>11</xdr:col>
      <xdr:colOff>637177</xdr:colOff>
      <xdr:row>71</xdr:row>
      <xdr:rowOff>4476749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1" y="363773357"/>
          <a:ext cx="6950890" cy="3959678"/>
        </a:xfrm>
        <a:prstGeom prst="rect">
          <a:avLst/>
        </a:prstGeom>
      </xdr:spPr>
    </xdr:pic>
    <xdr:clientData/>
  </xdr:twoCellAnchor>
  <xdr:twoCellAnchor editAs="oneCell">
    <xdr:from>
      <xdr:col>2</xdr:col>
      <xdr:colOff>244928</xdr:colOff>
      <xdr:row>72</xdr:row>
      <xdr:rowOff>40822</xdr:rowOff>
    </xdr:from>
    <xdr:to>
      <xdr:col>11</xdr:col>
      <xdr:colOff>26689</xdr:colOff>
      <xdr:row>72</xdr:row>
      <xdr:rowOff>5021037</xdr:rowOff>
    </xdr:to>
    <xdr:pic>
      <xdr:nvPicPr>
        <xdr:cNvPr id="73" name="図 7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25928" y="368413393"/>
          <a:ext cx="5904975" cy="4980215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73</xdr:row>
      <xdr:rowOff>27215</xdr:rowOff>
    </xdr:from>
    <xdr:to>
      <xdr:col>11</xdr:col>
      <xdr:colOff>544286</xdr:colOff>
      <xdr:row>73</xdr:row>
      <xdr:rowOff>4945802</xdr:rowOff>
    </xdr:to>
    <xdr:pic>
      <xdr:nvPicPr>
        <xdr:cNvPr id="78" name="図 77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0" y="373516072"/>
          <a:ext cx="6858000" cy="491858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40820</xdr:colOff>
      <xdr:row>74</xdr:row>
      <xdr:rowOff>68035</xdr:rowOff>
    </xdr:from>
    <xdr:to>
      <xdr:col>11</xdr:col>
      <xdr:colOff>353785</xdr:colOff>
      <xdr:row>74</xdr:row>
      <xdr:rowOff>5034079</xdr:rowOff>
    </xdr:to>
    <xdr:pic>
      <xdr:nvPicPr>
        <xdr:cNvPr id="79" name="図 7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21820" y="378673178"/>
          <a:ext cx="6436179" cy="496604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75</xdr:row>
      <xdr:rowOff>353786</xdr:rowOff>
    </xdr:from>
    <xdr:to>
      <xdr:col>11</xdr:col>
      <xdr:colOff>603527</xdr:colOff>
      <xdr:row>75</xdr:row>
      <xdr:rowOff>4735286</xdr:rowOff>
    </xdr:to>
    <xdr:pic>
      <xdr:nvPicPr>
        <xdr:cNvPr id="81" name="図 8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49678" y="384075215"/>
          <a:ext cx="6958063" cy="4381500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76</xdr:row>
      <xdr:rowOff>81644</xdr:rowOff>
    </xdr:from>
    <xdr:to>
      <xdr:col>11</xdr:col>
      <xdr:colOff>225777</xdr:colOff>
      <xdr:row>76</xdr:row>
      <xdr:rowOff>4884966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62643" y="388919358"/>
          <a:ext cx="6267348" cy="480332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77</xdr:row>
      <xdr:rowOff>149678</xdr:rowOff>
    </xdr:from>
    <xdr:to>
      <xdr:col>11</xdr:col>
      <xdr:colOff>568144</xdr:colOff>
      <xdr:row>77</xdr:row>
      <xdr:rowOff>4776107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63286" y="394103678"/>
          <a:ext cx="6909072" cy="4626429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78</xdr:row>
      <xdr:rowOff>0</xdr:rowOff>
    </xdr:from>
    <xdr:to>
      <xdr:col>11</xdr:col>
      <xdr:colOff>381001</xdr:colOff>
      <xdr:row>78</xdr:row>
      <xdr:rowOff>4966688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53786" y="399070286"/>
          <a:ext cx="6531429" cy="4966688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79</xdr:row>
      <xdr:rowOff>244929</xdr:rowOff>
    </xdr:from>
    <xdr:to>
      <xdr:col>11</xdr:col>
      <xdr:colOff>529332</xdr:colOff>
      <xdr:row>79</xdr:row>
      <xdr:rowOff>4803322</xdr:rowOff>
    </xdr:to>
    <xdr:pic>
      <xdr:nvPicPr>
        <xdr:cNvPr id="75" name="図 7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36071" y="404431500"/>
          <a:ext cx="6897475" cy="4558393"/>
        </a:xfrm>
        <a:prstGeom prst="rect">
          <a:avLst/>
        </a:prstGeom>
      </xdr:spPr>
    </xdr:pic>
    <xdr:clientData/>
  </xdr:twoCellAnchor>
  <xdr:twoCellAnchor editAs="oneCell">
    <xdr:from>
      <xdr:col>2</xdr:col>
      <xdr:colOff>435429</xdr:colOff>
      <xdr:row>79</xdr:row>
      <xdr:rowOff>5102679</xdr:rowOff>
    </xdr:from>
    <xdr:to>
      <xdr:col>10</xdr:col>
      <xdr:colOff>625929</xdr:colOff>
      <xdr:row>80</xdr:row>
      <xdr:rowOff>5019794</xdr:rowOff>
    </xdr:to>
    <xdr:pic>
      <xdr:nvPicPr>
        <xdr:cNvPr id="83" name="図 82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16429" y="409289250"/>
          <a:ext cx="5633357" cy="50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81</xdr:row>
      <xdr:rowOff>176895</xdr:rowOff>
    </xdr:from>
    <xdr:to>
      <xdr:col>11</xdr:col>
      <xdr:colOff>538343</xdr:colOff>
      <xdr:row>81</xdr:row>
      <xdr:rowOff>4912179</xdr:rowOff>
    </xdr:to>
    <xdr:pic>
      <xdr:nvPicPr>
        <xdr:cNvPr id="84" name="図 8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63285" y="414596038"/>
          <a:ext cx="6879272" cy="4735284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82</xdr:row>
      <xdr:rowOff>13607</xdr:rowOff>
    </xdr:from>
    <xdr:to>
      <xdr:col>11</xdr:col>
      <xdr:colOff>353786</xdr:colOff>
      <xdr:row>82</xdr:row>
      <xdr:rowOff>4937219</xdr:rowOff>
    </xdr:to>
    <xdr:pic>
      <xdr:nvPicPr>
        <xdr:cNvPr id="85" name="図 8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94607" y="419549036"/>
          <a:ext cx="6463393" cy="4923612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83</xdr:row>
      <xdr:rowOff>789214</xdr:rowOff>
    </xdr:from>
    <xdr:to>
      <xdr:col>11</xdr:col>
      <xdr:colOff>581869</xdr:colOff>
      <xdr:row>83</xdr:row>
      <xdr:rowOff>4558393</xdr:rowOff>
    </xdr:to>
    <xdr:pic>
      <xdr:nvPicPr>
        <xdr:cNvPr id="86" name="図 8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6893" y="425440928"/>
          <a:ext cx="6909190" cy="376917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5089072</xdr:rowOff>
    </xdr:from>
    <xdr:to>
      <xdr:col>11</xdr:col>
      <xdr:colOff>353786</xdr:colOff>
      <xdr:row>84</xdr:row>
      <xdr:rowOff>4927577</xdr:rowOff>
    </xdr:to>
    <xdr:pic>
      <xdr:nvPicPr>
        <xdr:cNvPr id="87" name="図 8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381000" y="429740786"/>
          <a:ext cx="6477000" cy="495479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85</xdr:row>
      <xdr:rowOff>149679</xdr:rowOff>
    </xdr:from>
    <xdr:to>
      <xdr:col>11</xdr:col>
      <xdr:colOff>507706</xdr:colOff>
      <xdr:row>85</xdr:row>
      <xdr:rowOff>4857750</xdr:rowOff>
    </xdr:to>
    <xdr:pic>
      <xdr:nvPicPr>
        <xdr:cNvPr id="88" name="図 8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04108" y="435033965"/>
          <a:ext cx="6807812" cy="4708071"/>
        </a:xfrm>
        <a:prstGeom prst="rect">
          <a:avLst/>
        </a:prstGeom>
      </xdr:spPr>
    </xdr:pic>
    <xdr:clientData/>
  </xdr:twoCellAnchor>
  <xdr:twoCellAnchor editAs="oneCell">
    <xdr:from>
      <xdr:col>2</xdr:col>
      <xdr:colOff>353787</xdr:colOff>
      <xdr:row>86</xdr:row>
      <xdr:rowOff>81643</xdr:rowOff>
    </xdr:from>
    <xdr:to>
      <xdr:col>11</xdr:col>
      <xdr:colOff>27215</xdr:colOff>
      <xdr:row>86</xdr:row>
      <xdr:rowOff>4947598</xdr:rowOff>
    </xdr:to>
    <xdr:pic>
      <xdr:nvPicPr>
        <xdr:cNvPr id="89" name="図 8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734787" y="440082214"/>
          <a:ext cx="5796642" cy="4865955"/>
        </a:xfrm>
        <a:prstGeom prst="rect">
          <a:avLst/>
        </a:prstGeom>
      </xdr:spPr>
    </xdr:pic>
    <xdr:clientData/>
  </xdr:twoCellAnchor>
  <xdr:twoCellAnchor editAs="oneCell">
    <xdr:from>
      <xdr:col>1</xdr:col>
      <xdr:colOff>81644</xdr:colOff>
      <xdr:row>87</xdr:row>
      <xdr:rowOff>367394</xdr:rowOff>
    </xdr:from>
    <xdr:to>
      <xdr:col>11</xdr:col>
      <xdr:colOff>544287</xdr:colOff>
      <xdr:row>87</xdr:row>
      <xdr:rowOff>4658818</xdr:rowOff>
    </xdr:to>
    <xdr:pic>
      <xdr:nvPicPr>
        <xdr:cNvPr id="90" name="図 8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1" y="445484251"/>
          <a:ext cx="6858000" cy="4291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88</xdr:row>
      <xdr:rowOff>81643</xdr:rowOff>
    </xdr:from>
    <xdr:to>
      <xdr:col>11</xdr:col>
      <xdr:colOff>367393</xdr:colOff>
      <xdr:row>88</xdr:row>
      <xdr:rowOff>4988670</xdr:rowOff>
    </xdr:to>
    <xdr:pic>
      <xdr:nvPicPr>
        <xdr:cNvPr id="91" name="図 9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67392" y="450314786"/>
          <a:ext cx="6504215" cy="4907027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89</xdr:row>
      <xdr:rowOff>734787</xdr:rowOff>
    </xdr:from>
    <xdr:to>
      <xdr:col>11</xdr:col>
      <xdr:colOff>557636</xdr:colOff>
      <xdr:row>89</xdr:row>
      <xdr:rowOff>4449535</xdr:rowOff>
    </xdr:to>
    <xdr:pic>
      <xdr:nvPicPr>
        <xdr:cNvPr id="92" name="図 9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31321" y="456084216"/>
          <a:ext cx="6830529" cy="371474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90</xdr:row>
      <xdr:rowOff>149679</xdr:rowOff>
    </xdr:from>
    <xdr:to>
      <xdr:col>11</xdr:col>
      <xdr:colOff>586379</xdr:colOff>
      <xdr:row>90</xdr:row>
      <xdr:rowOff>4871358</xdr:rowOff>
    </xdr:to>
    <xdr:pic>
      <xdr:nvPicPr>
        <xdr:cNvPr id="93" name="図 9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63286" y="460615393"/>
          <a:ext cx="6927307" cy="4721679"/>
        </a:xfrm>
        <a:prstGeom prst="rect">
          <a:avLst/>
        </a:prstGeom>
      </xdr:spPr>
    </xdr:pic>
    <xdr:clientData/>
  </xdr:twoCellAnchor>
  <xdr:twoCellAnchor editAs="oneCell">
    <xdr:from>
      <xdr:col>1</xdr:col>
      <xdr:colOff>68037</xdr:colOff>
      <xdr:row>91</xdr:row>
      <xdr:rowOff>108858</xdr:rowOff>
    </xdr:from>
    <xdr:to>
      <xdr:col>11</xdr:col>
      <xdr:colOff>611018</xdr:colOff>
      <xdr:row>91</xdr:row>
      <xdr:rowOff>4871358</xdr:rowOff>
    </xdr:to>
    <xdr:pic>
      <xdr:nvPicPr>
        <xdr:cNvPr id="95" name="図 94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6894" y="465690858"/>
          <a:ext cx="6938338" cy="476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244929</xdr:colOff>
      <xdr:row>92</xdr:row>
      <xdr:rowOff>136072</xdr:rowOff>
    </xdr:from>
    <xdr:to>
      <xdr:col>10</xdr:col>
      <xdr:colOff>642299</xdr:colOff>
      <xdr:row>92</xdr:row>
      <xdr:rowOff>4966607</xdr:rowOff>
    </xdr:to>
    <xdr:pic>
      <xdr:nvPicPr>
        <xdr:cNvPr id="96" name="図 95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25929" y="470834358"/>
          <a:ext cx="5840227" cy="4830535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93</xdr:row>
      <xdr:rowOff>435429</xdr:rowOff>
    </xdr:from>
    <xdr:to>
      <xdr:col>11</xdr:col>
      <xdr:colOff>572067</xdr:colOff>
      <xdr:row>93</xdr:row>
      <xdr:rowOff>4680858</xdr:rowOff>
    </xdr:to>
    <xdr:pic>
      <xdr:nvPicPr>
        <xdr:cNvPr id="97" name="図 9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0" y="476250000"/>
          <a:ext cx="6885781" cy="4245429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93</xdr:row>
      <xdr:rowOff>5102678</xdr:rowOff>
    </xdr:from>
    <xdr:to>
      <xdr:col>11</xdr:col>
      <xdr:colOff>367394</xdr:colOff>
      <xdr:row>94</xdr:row>
      <xdr:rowOff>4916097</xdr:rowOff>
    </xdr:to>
    <xdr:pic>
      <xdr:nvPicPr>
        <xdr:cNvPr id="98" name="図 9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21822" y="480917249"/>
          <a:ext cx="6449786" cy="4929705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149678</xdr:colOff>
      <xdr:row>95</xdr:row>
      <xdr:rowOff>544285</xdr:rowOff>
    </xdr:from>
    <xdr:to>
      <xdr:col>11</xdr:col>
      <xdr:colOff>527654</xdr:colOff>
      <xdr:row>95</xdr:row>
      <xdr:rowOff>4408713</xdr:rowOff>
    </xdr:to>
    <xdr:pic>
      <xdr:nvPicPr>
        <xdr:cNvPr id="100" name="図 9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8535" y="486591428"/>
          <a:ext cx="6773333" cy="386442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95</xdr:row>
      <xdr:rowOff>5102679</xdr:rowOff>
    </xdr:from>
    <xdr:to>
      <xdr:col>11</xdr:col>
      <xdr:colOff>381000</xdr:colOff>
      <xdr:row>96</xdr:row>
      <xdr:rowOff>5046366</xdr:rowOff>
    </xdr:to>
    <xdr:pic>
      <xdr:nvPicPr>
        <xdr:cNvPr id="101" name="図 10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99357" y="491149822"/>
          <a:ext cx="6585857" cy="5059973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97</xdr:row>
      <xdr:rowOff>163286</xdr:rowOff>
    </xdr:from>
    <xdr:to>
      <xdr:col>11</xdr:col>
      <xdr:colOff>433463</xdr:colOff>
      <xdr:row>97</xdr:row>
      <xdr:rowOff>4939393</xdr:rowOff>
    </xdr:to>
    <xdr:pic>
      <xdr:nvPicPr>
        <xdr:cNvPr id="102" name="図 10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08215" y="496443000"/>
          <a:ext cx="6529462" cy="477610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98</xdr:row>
      <xdr:rowOff>136072</xdr:rowOff>
    </xdr:from>
    <xdr:to>
      <xdr:col>10</xdr:col>
      <xdr:colOff>493734</xdr:colOff>
      <xdr:row>98</xdr:row>
      <xdr:rowOff>4912179</xdr:rowOff>
    </xdr:to>
    <xdr:pic>
      <xdr:nvPicPr>
        <xdr:cNvPr id="104" name="図 10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762001" y="501532072"/>
          <a:ext cx="5555590" cy="477610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99</xdr:row>
      <xdr:rowOff>40822</xdr:rowOff>
    </xdr:from>
    <xdr:to>
      <xdr:col>11</xdr:col>
      <xdr:colOff>564675</xdr:colOff>
      <xdr:row>99</xdr:row>
      <xdr:rowOff>4939393</xdr:rowOff>
    </xdr:to>
    <xdr:pic>
      <xdr:nvPicPr>
        <xdr:cNvPr id="106" name="図 10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6893" y="506553108"/>
          <a:ext cx="6891996" cy="489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438980</xdr:colOff>
      <xdr:row>10</xdr:row>
      <xdr:rowOff>99392</xdr:rowOff>
    </xdr:from>
    <xdr:to>
      <xdr:col>5</xdr:col>
      <xdr:colOff>265044</xdr:colOff>
      <xdr:row>13</xdr:row>
      <xdr:rowOff>157370</xdr:rowOff>
    </xdr:to>
    <xdr:cxnSp macro="">
      <xdr:nvCxnSpPr>
        <xdr:cNvPr id="5" name="直線矢印コネクタ 4"/>
        <xdr:cNvCxnSpPr/>
      </xdr:nvCxnSpPr>
      <xdr:spPr>
        <a:xfrm flipH="1" flipV="1">
          <a:off x="2170045" y="2857501"/>
          <a:ext cx="331303" cy="579782"/>
        </a:xfrm>
        <a:prstGeom prst="straightConnector1">
          <a:avLst/>
        </a:prstGeom>
        <a:ln w="412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66261</xdr:colOff>
      <xdr:row>14</xdr:row>
      <xdr:rowOff>57980</xdr:rowOff>
    </xdr:from>
    <xdr:to>
      <xdr:col>9</xdr:col>
      <xdr:colOff>331304</xdr:colOff>
      <xdr:row>18</xdr:row>
      <xdr:rowOff>82826</xdr:rowOff>
    </xdr:to>
    <xdr:sp macro="" textlink="">
      <xdr:nvSpPr>
        <xdr:cNvPr id="6" name="テキスト ボックス 5"/>
        <xdr:cNvSpPr txBox="1"/>
      </xdr:nvSpPr>
      <xdr:spPr>
        <a:xfrm>
          <a:off x="2302565" y="3511828"/>
          <a:ext cx="2286000" cy="720585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上のセルの年が入るようになっているので、年が変わったセルだけ手入力する</a:t>
          </a:r>
        </a:p>
      </xdr:txBody>
    </xdr:sp>
    <xdr:clientData/>
  </xdr:twoCellAnchor>
  <xdr:twoCellAnchor>
    <xdr:from>
      <xdr:col>15</xdr:col>
      <xdr:colOff>364434</xdr:colOff>
      <xdr:row>21</xdr:row>
      <xdr:rowOff>33131</xdr:rowOff>
    </xdr:from>
    <xdr:to>
      <xdr:col>20</xdr:col>
      <xdr:colOff>149088</xdr:colOff>
      <xdr:row>24</xdr:row>
      <xdr:rowOff>82826</xdr:rowOff>
    </xdr:to>
    <xdr:sp macro="" textlink="">
      <xdr:nvSpPr>
        <xdr:cNvPr id="8" name="テキスト ボックス 7"/>
        <xdr:cNvSpPr txBox="1"/>
      </xdr:nvSpPr>
      <xdr:spPr>
        <a:xfrm>
          <a:off x="7653130" y="4704522"/>
          <a:ext cx="2310849" cy="571500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エントリーから決済までの間に年をまたいだ時だけ手入力する</a:t>
          </a:r>
          <a:endParaRPr lang="ja-JP" altLang="ja-JP">
            <a:effectLst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438978</xdr:colOff>
      <xdr:row>17</xdr:row>
      <xdr:rowOff>124239</xdr:rowOff>
    </xdr:from>
    <xdr:to>
      <xdr:col>16</xdr:col>
      <xdr:colOff>256761</xdr:colOff>
      <xdr:row>20</xdr:row>
      <xdr:rowOff>140803</xdr:rowOff>
    </xdr:to>
    <xdr:cxnSp macro="">
      <xdr:nvCxnSpPr>
        <xdr:cNvPr id="12" name="直線矢印コネクタ 11"/>
        <xdr:cNvCxnSpPr/>
      </xdr:nvCxnSpPr>
      <xdr:spPr>
        <a:xfrm flipH="1" flipV="1">
          <a:off x="7727674" y="4099891"/>
          <a:ext cx="323022" cy="538369"/>
        </a:xfrm>
        <a:prstGeom prst="straightConnector1">
          <a:avLst/>
        </a:prstGeom>
        <a:ln w="412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132520</xdr:colOff>
      <xdr:row>14</xdr:row>
      <xdr:rowOff>49698</xdr:rowOff>
    </xdr:from>
    <xdr:to>
      <xdr:col>22</xdr:col>
      <xdr:colOff>422412</xdr:colOff>
      <xdr:row>19</xdr:row>
      <xdr:rowOff>91110</xdr:rowOff>
    </xdr:to>
    <xdr:sp macro="" textlink="">
      <xdr:nvSpPr>
        <xdr:cNvPr id="13" name="テキスト ボックス 12"/>
        <xdr:cNvSpPr txBox="1"/>
      </xdr:nvSpPr>
      <xdr:spPr>
        <a:xfrm>
          <a:off x="8936933" y="3503546"/>
          <a:ext cx="2310849" cy="911086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左の損切レートを入れた段階で、その損切レート＋（－）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5pips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が自動的に入るようになっている。他の決済レートの場合だけ手入力する</a:t>
          </a:r>
          <a:endParaRPr lang="ja-JP" altLang="ja-JP">
            <a:effectLst/>
          </a:endParaRPr>
        </a:p>
      </xdr:txBody>
    </xdr:sp>
    <xdr:clientData/>
  </xdr:twoCellAnchor>
  <xdr:twoCellAnchor>
    <xdr:from>
      <xdr:col>18</xdr:col>
      <xdr:colOff>281608</xdr:colOff>
      <xdr:row>11</xdr:row>
      <xdr:rowOff>16567</xdr:rowOff>
    </xdr:from>
    <xdr:to>
      <xdr:col>19</xdr:col>
      <xdr:colOff>231912</xdr:colOff>
      <xdr:row>13</xdr:row>
      <xdr:rowOff>124240</xdr:rowOff>
    </xdr:to>
    <xdr:cxnSp macro="">
      <xdr:nvCxnSpPr>
        <xdr:cNvPr id="14" name="直線矢印コネクタ 13"/>
        <xdr:cNvCxnSpPr/>
      </xdr:nvCxnSpPr>
      <xdr:spPr>
        <a:xfrm flipH="1" flipV="1">
          <a:off x="9086021" y="2948610"/>
          <a:ext cx="455543" cy="455543"/>
        </a:xfrm>
        <a:prstGeom prst="straightConnector1">
          <a:avLst/>
        </a:prstGeom>
        <a:ln w="412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107673</xdr:colOff>
      <xdr:row>14</xdr:row>
      <xdr:rowOff>57977</xdr:rowOff>
    </xdr:from>
    <xdr:to>
      <xdr:col>14</xdr:col>
      <xdr:colOff>472107</xdr:colOff>
      <xdr:row>19</xdr:row>
      <xdr:rowOff>82826</xdr:rowOff>
    </xdr:to>
    <xdr:sp macro="" textlink="">
      <xdr:nvSpPr>
        <xdr:cNvPr id="17" name="テキスト ボックス 16"/>
        <xdr:cNvSpPr txBox="1"/>
      </xdr:nvSpPr>
      <xdr:spPr>
        <a:xfrm>
          <a:off x="4870173" y="3511825"/>
          <a:ext cx="2385391" cy="894523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デフォルトで損切ライン（</a:t>
          </a:r>
          <a:r>
            <a:rPr kumimoji="1" lang="en-US" altLang="ja-JP" sz="1100"/>
            <a:t>PB</a:t>
          </a:r>
          <a:r>
            <a:rPr kumimoji="1" lang="ja-JP" altLang="en-US" sz="1100"/>
            <a:t>の安値等）より</a:t>
          </a:r>
          <a:r>
            <a:rPr kumimoji="1" lang="en-US" altLang="ja-JP" sz="1100"/>
            <a:t>5pips</a:t>
          </a:r>
          <a:r>
            <a:rPr kumimoji="1" lang="ja-JP" altLang="en-US" sz="1100"/>
            <a:t>余裕を持たせた数値になる。変える場合は計算式最後の「</a:t>
          </a:r>
          <a:r>
            <a:rPr kumimoji="1" lang="en-US" altLang="ja-JP" sz="1100"/>
            <a:t>5</a:t>
          </a:r>
          <a:r>
            <a:rPr kumimoji="1" lang="ja-JP" altLang="en-US" sz="1100"/>
            <a:t>」を削除するか、他の数値に変更する</a:t>
          </a:r>
        </a:p>
      </xdr:txBody>
    </xdr:sp>
    <xdr:clientData/>
  </xdr:twoCellAnchor>
  <xdr:twoCellAnchor>
    <xdr:from>
      <xdr:col>11</xdr:col>
      <xdr:colOff>256761</xdr:colOff>
      <xdr:row>10</xdr:row>
      <xdr:rowOff>132521</xdr:rowOff>
    </xdr:from>
    <xdr:to>
      <xdr:col>12</xdr:col>
      <xdr:colOff>74544</xdr:colOff>
      <xdr:row>13</xdr:row>
      <xdr:rowOff>149086</xdr:rowOff>
    </xdr:to>
    <xdr:cxnSp macro="">
      <xdr:nvCxnSpPr>
        <xdr:cNvPr id="18" name="直線矢印コネクタ 17"/>
        <xdr:cNvCxnSpPr/>
      </xdr:nvCxnSpPr>
      <xdr:spPr>
        <a:xfrm flipH="1" flipV="1">
          <a:off x="5524500" y="2890630"/>
          <a:ext cx="323022" cy="538369"/>
        </a:xfrm>
        <a:prstGeom prst="straightConnector1">
          <a:avLst/>
        </a:prstGeom>
        <a:ln w="412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w="41275">
          <a:solidFill>
            <a:srgbClr val="FF0000"/>
          </a:solidFill>
          <a:tailEnd type="arrow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solidFill>
          <a:schemeClr val="lt1"/>
        </a:solidFill>
        <a:ln w="12700" cmpd="sng">
          <a:solidFill>
            <a:schemeClr val="tx1"/>
          </a:solidFill>
        </a:ln>
      </a:spPr>
      <a:bodyPr vertOverflow="clip" horzOverflow="clip" wrap="square" rtlCol="0" anchor="t"/>
      <a:lstStyle>
        <a:defPPr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X109"/>
  <sheetViews>
    <sheetView zoomScale="115" zoomScaleNormal="115" workbookViewId="0">
      <pane ySplit="9" topLeftCell="A67" activePane="bottomLeft" state="frozen"/>
      <selection activeCell="B1" sqref="B1"/>
      <selection pane="bottomLeft" activeCell="U3" sqref="U3"/>
    </sheetView>
  </sheetViews>
  <sheetFormatPr defaultRowHeight="13.5" x14ac:dyDescent="0.15"/>
  <cols>
    <col min="1" max="1" width="2.875" customWidth="1"/>
    <col min="2" max="23" width="6.625" style="40" customWidth="1"/>
    <col min="24" max="24" width="9" style="35"/>
  </cols>
  <sheetData>
    <row r="2" spans="2:24" x14ac:dyDescent="0.15">
      <c r="B2" s="76" t="s">
        <v>21</v>
      </c>
      <c r="C2" s="76"/>
      <c r="D2" s="76"/>
      <c r="E2" s="77" t="s">
        <v>33</v>
      </c>
      <c r="F2" s="77"/>
      <c r="G2" s="77"/>
      <c r="H2" s="76" t="s">
        <v>22</v>
      </c>
      <c r="I2" s="76"/>
      <c r="J2" s="76"/>
      <c r="K2" s="77" t="s">
        <v>29</v>
      </c>
      <c r="L2" s="77"/>
      <c r="M2" s="77"/>
      <c r="N2" s="76" t="s">
        <v>30</v>
      </c>
      <c r="O2" s="76"/>
      <c r="P2" s="78">
        <v>0.03</v>
      </c>
      <c r="Q2" s="77"/>
    </row>
    <row r="3" spans="2:24" ht="85.5" customHeight="1" x14ac:dyDescent="0.15">
      <c r="B3" s="76" t="s">
        <v>17</v>
      </c>
      <c r="C3" s="76"/>
      <c r="D3" s="85" t="s">
        <v>62</v>
      </c>
      <c r="E3" s="86"/>
      <c r="F3" s="86"/>
      <c r="G3" s="86"/>
      <c r="H3" s="86"/>
      <c r="I3" s="86"/>
      <c r="J3" s="76" t="s">
        <v>18</v>
      </c>
      <c r="K3" s="76"/>
      <c r="L3" s="87" t="s">
        <v>53</v>
      </c>
      <c r="M3" s="88"/>
      <c r="N3" s="88"/>
      <c r="O3" s="88"/>
      <c r="P3" s="88"/>
      <c r="Q3" s="89"/>
    </row>
    <row r="4" spans="2:24" x14ac:dyDescent="0.15">
      <c r="B4" s="76" t="s">
        <v>15</v>
      </c>
      <c r="C4" s="76"/>
      <c r="D4" s="80">
        <f>SUM($T$10:$U$947)</f>
        <v>34086125.925925888</v>
      </c>
      <c r="E4" s="80"/>
      <c r="F4" s="76" t="s">
        <v>14</v>
      </c>
      <c r="G4" s="76"/>
      <c r="H4" s="90">
        <f>SUM($V$10:$W$71)</f>
        <v>12619.999999999995</v>
      </c>
      <c r="I4" s="91"/>
      <c r="J4" s="79" t="s">
        <v>25</v>
      </c>
      <c r="K4" s="79"/>
      <c r="L4" s="92">
        <f>MAX($C$10:$D$944)-E6</f>
        <v>34086125.925925888</v>
      </c>
      <c r="M4" s="92"/>
      <c r="N4" s="79" t="s">
        <v>19</v>
      </c>
      <c r="O4" s="79"/>
      <c r="P4" s="80">
        <f>MIN($C$10:$D$944)-E6</f>
        <v>0</v>
      </c>
      <c r="Q4" s="80"/>
      <c r="S4"/>
      <c r="T4"/>
      <c r="U4"/>
      <c r="V4"/>
      <c r="W4"/>
    </row>
    <row r="5" spans="2:24" ht="14.25" thickBot="1" x14ac:dyDescent="0.2">
      <c r="B5" s="38" t="s">
        <v>23</v>
      </c>
      <c r="C5" s="15">
        <f>COUNTIF($T$10:$T$944,"&gt;0")</f>
        <v>58</v>
      </c>
      <c r="D5" s="38" t="s">
        <v>24</v>
      </c>
      <c r="E5" s="15">
        <f>COUNTIF($T$10:$T$944,"&lt;0")</f>
        <v>17</v>
      </c>
      <c r="F5" s="38" t="s">
        <v>26</v>
      </c>
      <c r="G5" s="15">
        <f>COUNTIF($T$10:$T$944,"=0")</f>
        <v>3</v>
      </c>
      <c r="H5" s="38" t="s">
        <v>12</v>
      </c>
      <c r="I5" s="14">
        <f>IF(C5=0,"0",C5/SUM(C5,E5))</f>
        <v>0.77333333333333332</v>
      </c>
      <c r="J5" s="76" t="s">
        <v>27</v>
      </c>
      <c r="K5" s="81"/>
      <c r="L5" s="82"/>
      <c r="M5" s="82"/>
      <c r="N5" s="83" t="s">
        <v>28</v>
      </c>
      <c r="O5" s="84"/>
      <c r="P5" s="82"/>
      <c r="Q5" s="82"/>
      <c r="S5"/>
      <c r="T5"/>
      <c r="U5"/>
      <c r="V5"/>
      <c r="W5"/>
    </row>
    <row r="6" spans="2:24" ht="21.75" thickBot="1" x14ac:dyDescent="0.2">
      <c r="B6" s="57" t="s">
        <v>16</v>
      </c>
      <c r="C6" s="58"/>
      <c r="D6" s="59"/>
      <c r="E6" s="60">
        <v>1000000</v>
      </c>
      <c r="F6" s="60"/>
      <c r="G6" s="60"/>
      <c r="H6" s="61"/>
      <c r="I6" s="62" t="s">
        <v>31</v>
      </c>
      <c r="J6" s="62"/>
      <c r="K6" s="57" t="s">
        <v>13</v>
      </c>
      <c r="L6" s="58"/>
      <c r="M6" s="59"/>
      <c r="N6" s="63">
        <f>E6+D4</f>
        <v>35086125.925925888</v>
      </c>
      <c r="O6" s="64"/>
      <c r="P6" s="64"/>
      <c r="Q6" s="65"/>
    </row>
    <row r="7" spans="2:24" x14ac:dyDescent="0.15">
      <c r="P7" s="3"/>
    </row>
    <row r="8" spans="2:24" x14ac:dyDescent="0.15">
      <c r="B8" s="66" t="s">
        <v>20</v>
      </c>
      <c r="C8" s="67" t="s">
        <v>6</v>
      </c>
      <c r="D8" s="68"/>
      <c r="E8" s="71" t="s">
        <v>2</v>
      </c>
      <c r="F8" s="72"/>
      <c r="G8" s="72"/>
      <c r="H8" s="72"/>
      <c r="I8" s="72"/>
      <c r="J8" s="72"/>
      <c r="K8" s="73"/>
      <c r="L8" s="54" t="s">
        <v>8</v>
      </c>
      <c r="M8" s="74"/>
      <c r="N8" s="55"/>
      <c r="O8" s="75" t="s">
        <v>9</v>
      </c>
      <c r="P8" s="47" t="s">
        <v>5</v>
      </c>
      <c r="Q8" s="48"/>
      <c r="R8" s="48"/>
      <c r="S8" s="48"/>
      <c r="T8" s="48"/>
      <c r="U8" s="48"/>
      <c r="V8" s="48"/>
      <c r="W8" s="49"/>
    </row>
    <row r="9" spans="2:24" x14ac:dyDescent="0.15">
      <c r="B9" s="66"/>
      <c r="C9" s="69"/>
      <c r="D9" s="70"/>
      <c r="E9" s="37" t="s">
        <v>1</v>
      </c>
      <c r="F9" s="37" t="s">
        <v>0</v>
      </c>
      <c r="G9" s="37" t="s">
        <v>3</v>
      </c>
      <c r="H9" s="50" t="s">
        <v>35</v>
      </c>
      <c r="I9" s="51"/>
      <c r="J9" s="52" t="s">
        <v>34</v>
      </c>
      <c r="K9" s="53"/>
      <c r="L9" s="4" t="s">
        <v>7</v>
      </c>
      <c r="M9" s="54" t="s">
        <v>11</v>
      </c>
      <c r="N9" s="55"/>
      <c r="O9" s="75"/>
      <c r="P9" s="39" t="s">
        <v>1</v>
      </c>
      <c r="Q9" s="39" t="s">
        <v>0</v>
      </c>
      <c r="R9" s="47" t="s">
        <v>4</v>
      </c>
      <c r="S9" s="49"/>
      <c r="T9" s="56" t="s">
        <v>15</v>
      </c>
      <c r="U9" s="56"/>
      <c r="V9" s="56" t="s">
        <v>14</v>
      </c>
      <c r="W9" s="56"/>
    </row>
    <row r="10" spans="2:24" x14ac:dyDescent="0.15">
      <c r="B10" s="21">
        <v>1</v>
      </c>
      <c r="C10" s="42">
        <f>E6</f>
        <v>1000000</v>
      </c>
      <c r="D10" s="42"/>
      <c r="E10" s="17">
        <v>2001</v>
      </c>
      <c r="F10" s="2">
        <v>42194</v>
      </c>
      <c r="G10" s="21" t="s">
        <v>10</v>
      </c>
      <c r="H10" s="43">
        <v>0.85046999999999995</v>
      </c>
      <c r="I10" s="43"/>
      <c r="J10" s="43">
        <v>0.84428999999999998</v>
      </c>
      <c r="K10" s="43"/>
      <c r="L10" s="16">
        <f>IF(J10="","",ROUNDUP(IF(G10="買",H10-J10,J10-H10)*10000,0)+5)</f>
        <v>67</v>
      </c>
      <c r="M10" s="42">
        <f t="shared" ref="M10:M73" si="0">IF(F10="","",C10*$P$2)</f>
        <v>30000</v>
      </c>
      <c r="N10" s="42"/>
      <c r="O10" s="18">
        <f t="shared" ref="O10:O73" si="1">IF(L10="","",ROUNDDOWN(M10/(L10/81)/100000,2))</f>
        <v>0.36</v>
      </c>
      <c r="P10" s="17">
        <f t="shared" ref="P10:P73" si="2">E10</f>
        <v>2001</v>
      </c>
      <c r="Q10" s="2">
        <v>42240</v>
      </c>
      <c r="R10" s="44">
        <v>0.90781000000000001</v>
      </c>
      <c r="S10" s="44"/>
      <c r="T10" s="45">
        <f>IF(Q10="","",V10*O10*100000/81)</f>
        <v>254844.44444444467</v>
      </c>
      <c r="U10" s="46"/>
      <c r="V10" s="41">
        <f>IF(Q10="","",IF(G10="買",R10-H10,H10-R10)*10000)</f>
        <v>573.40000000000055</v>
      </c>
      <c r="W10" s="41"/>
      <c r="X10" s="35" t="s">
        <v>57</v>
      </c>
    </row>
    <row r="11" spans="2:24" x14ac:dyDescent="0.15">
      <c r="B11" s="21">
        <v>2</v>
      </c>
      <c r="C11" s="42">
        <f t="shared" ref="C11:C74" si="3">IF(T10="","",C10+T10)</f>
        <v>1254844.4444444447</v>
      </c>
      <c r="D11" s="42"/>
      <c r="E11" s="17">
        <f>E10</f>
        <v>2001</v>
      </c>
      <c r="F11" s="2">
        <v>42268</v>
      </c>
      <c r="G11" s="21" t="s">
        <v>51</v>
      </c>
      <c r="H11" s="43">
        <v>0.91700000000000004</v>
      </c>
      <c r="I11" s="43"/>
      <c r="J11" s="43">
        <v>0.93318999999999996</v>
      </c>
      <c r="K11" s="43"/>
      <c r="L11" s="16">
        <f t="shared" ref="L11:L74" si="4">IF(J11="","",ROUNDUP(IF(G11="買",H11-J11,J11-H11)*10000,0)+5)</f>
        <v>167</v>
      </c>
      <c r="M11" s="42">
        <f t="shared" si="0"/>
        <v>37645.333333333343</v>
      </c>
      <c r="N11" s="42"/>
      <c r="O11" s="18">
        <f t="shared" si="1"/>
        <v>0.18</v>
      </c>
      <c r="P11" s="17">
        <f t="shared" si="2"/>
        <v>2001</v>
      </c>
      <c r="Q11" s="2">
        <v>42336</v>
      </c>
      <c r="R11" s="44">
        <v>0.88717999999999997</v>
      </c>
      <c r="S11" s="44"/>
      <c r="T11" s="45">
        <f t="shared" ref="T11:T74" si="5">IF(Q11="","",V11*O11*100000/81)</f>
        <v>66266.666666666802</v>
      </c>
      <c r="U11" s="46"/>
      <c r="V11" s="41">
        <f t="shared" ref="V11:V74" si="6">IF(Q11="","",IF(G11="買",R11-H11,H11-R11)*10000)</f>
        <v>298.20000000000067</v>
      </c>
      <c r="W11" s="41"/>
      <c r="X11" s="35" t="s">
        <v>57</v>
      </c>
    </row>
    <row r="12" spans="2:24" x14ac:dyDescent="0.15">
      <c r="B12" s="21">
        <v>3</v>
      </c>
      <c r="C12" s="42">
        <f t="shared" si="3"/>
        <v>1321111.1111111115</v>
      </c>
      <c r="D12" s="42"/>
      <c r="E12" s="17">
        <v>2002</v>
      </c>
      <c r="F12" s="2">
        <v>42207</v>
      </c>
      <c r="G12" s="21" t="s">
        <v>51</v>
      </c>
      <c r="H12" s="43">
        <v>1.0027900000000001</v>
      </c>
      <c r="I12" s="43"/>
      <c r="J12" s="43">
        <v>1.0128699999999999</v>
      </c>
      <c r="K12" s="43"/>
      <c r="L12" s="16">
        <f t="shared" si="4"/>
        <v>106</v>
      </c>
      <c r="M12" s="42">
        <f t="shared" si="0"/>
        <v>39633.333333333343</v>
      </c>
      <c r="N12" s="42"/>
      <c r="O12" s="18">
        <f t="shared" si="1"/>
        <v>0.3</v>
      </c>
      <c r="P12" s="17">
        <f t="shared" si="2"/>
        <v>2002</v>
      </c>
      <c r="Q12" s="2">
        <v>42218</v>
      </c>
      <c r="R12" s="44">
        <v>0.98943999999999999</v>
      </c>
      <c r="S12" s="44"/>
      <c r="T12" s="45">
        <f t="shared" si="5"/>
        <v>49444.444444444758</v>
      </c>
      <c r="U12" s="46"/>
      <c r="V12" s="41">
        <f t="shared" si="6"/>
        <v>133.50000000000085</v>
      </c>
      <c r="W12" s="41"/>
      <c r="X12" s="35" t="s">
        <v>57</v>
      </c>
    </row>
    <row r="13" spans="2:24" x14ac:dyDescent="0.15">
      <c r="B13" s="21">
        <v>4</v>
      </c>
      <c r="C13" s="42">
        <f t="shared" si="3"/>
        <v>1370555.5555555562</v>
      </c>
      <c r="D13" s="42"/>
      <c r="E13" s="17">
        <v>2003</v>
      </c>
      <c r="F13" s="2">
        <v>42076</v>
      </c>
      <c r="G13" s="21" t="s">
        <v>51</v>
      </c>
      <c r="H13" s="43">
        <v>1.0966199999999999</v>
      </c>
      <c r="I13" s="43"/>
      <c r="J13" s="43">
        <v>1.1085100000000001</v>
      </c>
      <c r="K13" s="43"/>
      <c r="L13" s="16">
        <f t="shared" si="4"/>
        <v>124</v>
      </c>
      <c r="M13" s="42">
        <f t="shared" si="0"/>
        <v>41116.666666666686</v>
      </c>
      <c r="N13" s="42"/>
      <c r="O13" s="18">
        <f t="shared" si="1"/>
        <v>0.26</v>
      </c>
      <c r="P13" s="17">
        <f t="shared" si="2"/>
        <v>2003</v>
      </c>
      <c r="Q13" s="2">
        <v>42088</v>
      </c>
      <c r="R13" s="44">
        <v>1.0678700000000001</v>
      </c>
      <c r="S13" s="44"/>
      <c r="T13" s="45">
        <f t="shared" si="5"/>
        <v>92283.950617283408</v>
      </c>
      <c r="U13" s="46"/>
      <c r="V13" s="41">
        <f t="shared" si="6"/>
        <v>287.49999999999829</v>
      </c>
      <c r="W13" s="41"/>
      <c r="X13" s="35" t="s">
        <v>57</v>
      </c>
    </row>
    <row r="14" spans="2:24" x14ac:dyDescent="0.15">
      <c r="B14" s="21">
        <v>5</v>
      </c>
      <c r="C14" s="42">
        <f t="shared" si="3"/>
        <v>1462839.5061728396</v>
      </c>
      <c r="D14" s="42"/>
      <c r="E14" s="17">
        <f t="shared" ref="E14:E75" si="7">E13</f>
        <v>2003</v>
      </c>
      <c r="F14" s="2">
        <v>42173</v>
      </c>
      <c r="G14" s="21" t="s">
        <v>51</v>
      </c>
      <c r="H14" s="43">
        <v>1.17665</v>
      </c>
      <c r="I14" s="43"/>
      <c r="J14" s="43">
        <v>1.18706</v>
      </c>
      <c r="K14" s="43"/>
      <c r="L14" s="16">
        <f t="shared" si="4"/>
        <v>110</v>
      </c>
      <c r="M14" s="42">
        <f t="shared" si="0"/>
        <v>43885.185185185182</v>
      </c>
      <c r="N14" s="42"/>
      <c r="O14" s="18">
        <f t="shared" si="1"/>
        <v>0.32</v>
      </c>
      <c r="P14" s="17">
        <f t="shared" si="2"/>
        <v>2003</v>
      </c>
      <c r="Q14" s="2">
        <v>42206</v>
      </c>
      <c r="R14" s="44">
        <v>1.1343799999999999</v>
      </c>
      <c r="S14" s="44"/>
      <c r="T14" s="45">
        <f t="shared" si="5"/>
        <v>166992.5925925927</v>
      </c>
      <c r="U14" s="46"/>
      <c r="V14" s="41">
        <f t="shared" si="6"/>
        <v>422.70000000000027</v>
      </c>
      <c r="W14" s="41"/>
      <c r="X14" s="35" t="s">
        <v>57</v>
      </c>
    </row>
    <row r="15" spans="2:24" x14ac:dyDescent="0.15">
      <c r="B15" s="21">
        <v>6</v>
      </c>
      <c r="C15" s="42">
        <f t="shared" si="3"/>
        <v>1629832.0987654324</v>
      </c>
      <c r="D15" s="42"/>
      <c r="E15" s="17">
        <f t="shared" si="7"/>
        <v>2003</v>
      </c>
      <c r="F15" s="2">
        <v>42304</v>
      </c>
      <c r="G15" s="21" t="s">
        <v>51</v>
      </c>
      <c r="H15" s="43">
        <v>1.1755899999999999</v>
      </c>
      <c r="I15" s="43"/>
      <c r="J15" s="43">
        <v>1.18591</v>
      </c>
      <c r="K15" s="43"/>
      <c r="L15" s="16">
        <f t="shared" si="4"/>
        <v>109</v>
      </c>
      <c r="M15" s="42">
        <f t="shared" si="0"/>
        <v>48894.962962962971</v>
      </c>
      <c r="N15" s="42"/>
      <c r="O15" s="18">
        <f t="shared" si="1"/>
        <v>0.36</v>
      </c>
      <c r="P15" s="17">
        <f t="shared" si="2"/>
        <v>2003</v>
      </c>
      <c r="Q15" s="2">
        <v>42315</v>
      </c>
      <c r="R15" s="44">
        <v>1.15158</v>
      </c>
      <c r="S15" s="44"/>
      <c r="T15" s="45">
        <f t="shared" si="5"/>
        <v>106711.11111111051</v>
      </c>
      <c r="U15" s="46"/>
      <c r="V15" s="41">
        <f t="shared" si="6"/>
        <v>240.09999999999866</v>
      </c>
      <c r="W15" s="41"/>
      <c r="X15" s="35" t="s">
        <v>33</v>
      </c>
    </row>
    <row r="16" spans="2:24" x14ac:dyDescent="0.15">
      <c r="B16" s="21">
        <v>7</v>
      </c>
      <c r="C16" s="42">
        <f t="shared" si="3"/>
        <v>1736543.2098765429</v>
      </c>
      <c r="D16" s="42"/>
      <c r="E16" s="17">
        <v>2004</v>
      </c>
      <c r="F16" s="2">
        <v>42053</v>
      </c>
      <c r="G16" s="21" t="s">
        <v>51</v>
      </c>
      <c r="H16" s="43">
        <v>1.27135</v>
      </c>
      <c r="I16" s="43"/>
      <c r="J16" s="43">
        <v>1.2930699999999999</v>
      </c>
      <c r="K16" s="43"/>
      <c r="L16" s="16">
        <f t="shared" si="4"/>
        <v>223</v>
      </c>
      <c r="M16" s="42">
        <f t="shared" si="0"/>
        <v>52096.296296296285</v>
      </c>
      <c r="N16" s="42"/>
      <c r="O16" s="18">
        <f t="shared" si="1"/>
        <v>0.18</v>
      </c>
      <c r="P16" s="17">
        <f t="shared" si="2"/>
        <v>2004</v>
      </c>
      <c r="Q16" s="2">
        <v>42122</v>
      </c>
      <c r="R16" s="44">
        <v>1.19479</v>
      </c>
      <c r="S16" s="44"/>
      <c r="T16" s="45">
        <f t="shared" si="5"/>
        <v>170133.33333333323</v>
      </c>
      <c r="U16" s="46"/>
      <c r="V16" s="41">
        <f t="shared" si="6"/>
        <v>765.59999999999957</v>
      </c>
      <c r="W16" s="41"/>
      <c r="X16" s="35" t="s">
        <v>33</v>
      </c>
    </row>
    <row r="17" spans="2:24" x14ac:dyDescent="0.15">
      <c r="B17" s="21">
        <v>8</v>
      </c>
      <c r="C17" s="42">
        <f t="shared" si="3"/>
        <v>1906676.5432098762</v>
      </c>
      <c r="D17" s="42"/>
      <c r="E17" s="17">
        <f t="shared" si="7"/>
        <v>2004</v>
      </c>
      <c r="F17" s="2">
        <v>42141</v>
      </c>
      <c r="G17" s="21" t="s">
        <v>10</v>
      </c>
      <c r="H17" s="43">
        <v>1.19448</v>
      </c>
      <c r="I17" s="43"/>
      <c r="J17" s="43">
        <v>1.1770099999999999</v>
      </c>
      <c r="K17" s="43"/>
      <c r="L17" s="16">
        <f t="shared" si="4"/>
        <v>180</v>
      </c>
      <c r="M17" s="42">
        <f t="shared" si="0"/>
        <v>57200.296296296285</v>
      </c>
      <c r="N17" s="42"/>
      <c r="O17" s="18">
        <f t="shared" si="1"/>
        <v>0.25</v>
      </c>
      <c r="P17" s="17">
        <f t="shared" si="2"/>
        <v>2004</v>
      </c>
      <c r="Q17" s="2">
        <v>42159</v>
      </c>
      <c r="R17" s="44">
        <v>1.21512</v>
      </c>
      <c r="S17" s="44"/>
      <c r="T17" s="45">
        <f t="shared" si="5"/>
        <v>63703.703703703679</v>
      </c>
      <c r="U17" s="46"/>
      <c r="V17" s="41">
        <f t="shared" si="6"/>
        <v>206.39999999999992</v>
      </c>
      <c r="W17" s="41"/>
      <c r="X17" s="35" t="s">
        <v>33</v>
      </c>
    </row>
    <row r="18" spans="2:24" x14ac:dyDescent="0.15">
      <c r="B18" s="21">
        <v>9</v>
      </c>
      <c r="C18" s="42">
        <f t="shared" si="3"/>
        <v>1970380.2469135798</v>
      </c>
      <c r="D18" s="42"/>
      <c r="E18" s="17">
        <f t="shared" si="7"/>
        <v>2004</v>
      </c>
      <c r="F18" s="2">
        <v>42205</v>
      </c>
      <c r="G18" s="21" t="s">
        <v>51</v>
      </c>
      <c r="H18" s="43">
        <v>1.23976</v>
      </c>
      <c r="I18" s="43"/>
      <c r="J18" s="43">
        <v>1.2456</v>
      </c>
      <c r="K18" s="43"/>
      <c r="L18" s="16">
        <f t="shared" si="4"/>
        <v>64</v>
      </c>
      <c r="M18" s="42">
        <f t="shared" si="0"/>
        <v>59111.407407407387</v>
      </c>
      <c r="N18" s="42"/>
      <c r="O18" s="18">
        <f t="shared" si="1"/>
        <v>0.74</v>
      </c>
      <c r="P18" s="17">
        <f t="shared" si="2"/>
        <v>2004</v>
      </c>
      <c r="Q18" s="2">
        <v>42222</v>
      </c>
      <c r="R18" s="44">
        <v>1.21241</v>
      </c>
      <c r="S18" s="44"/>
      <c r="T18" s="45">
        <f t="shared" si="5"/>
        <v>249864.19753086407</v>
      </c>
      <c r="U18" s="46"/>
      <c r="V18" s="41">
        <f t="shared" si="6"/>
        <v>273.49999999999983</v>
      </c>
      <c r="W18" s="41"/>
      <c r="X18" s="35" t="s">
        <v>33</v>
      </c>
    </row>
    <row r="19" spans="2:24" x14ac:dyDescent="0.15">
      <c r="B19" s="21">
        <v>10</v>
      </c>
      <c r="C19" s="42">
        <f t="shared" si="3"/>
        <v>2220244.444444444</v>
      </c>
      <c r="D19" s="42"/>
      <c r="E19" s="17">
        <f t="shared" si="7"/>
        <v>2004</v>
      </c>
      <c r="F19" s="2">
        <v>42369</v>
      </c>
      <c r="G19" s="21" t="s">
        <v>51</v>
      </c>
      <c r="H19" s="43">
        <v>1.35547</v>
      </c>
      <c r="I19" s="43"/>
      <c r="J19" s="43">
        <v>1.3669500000000001</v>
      </c>
      <c r="K19" s="43"/>
      <c r="L19" s="16">
        <f t="shared" si="4"/>
        <v>120</v>
      </c>
      <c r="M19" s="42">
        <f t="shared" si="0"/>
        <v>66607.333333333314</v>
      </c>
      <c r="N19" s="42"/>
      <c r="O19" s="18">
        <f t="shared" si="1"/>
        <v>0.44</v>
      </c>
      <c r="P19" s="17">
        <v>2005</v>
      </c>
      <c r="Q19" s="2">
        <v>42016</v>
      </c>
      <c r="R19" s="44">
        <v>1.3252299999999999</v>
      </c>
      <c r="S19" s="44"/>
      <c r="T19" s="45">
        <f t="shared" si="5"/>
        <v>164266.66666666689</v>
      </c>
      <c r="U19" s="46"/>
      <c r="V19" s="41">
        <f t="shared" si="6"/>
        <v>302.40000000000043</v>
      </c>
      <c r="W19" s="41"/>
      <c r="X19" s="35" t="s">
        <v>33</v>
      </c>
    </row>
    <row r="20" spans="2:24" x14ac:dyDescent="0.15">
      <c r="B20" s="21">
        <v>11</v>
      </c>
      <c r="C20" s="42">
        <f t="shared" si="3"/>
        <v>2384511.111111111</v>
      </c>
      <c r="D20" s="42"/>
      <c r="E20" s="17">
        <v>2005</v>
      </c>
      <c r="F20" s="2">
        <v>42008</v>
      </c>
      <c r="G20" s="21" t="s">
        <v>51</v>
      </c>
      <c r="H20" s="43">
        <v>1.3357000000000001</v>
      </c>
      <c r="I20" s="43"/>
      <c r="J20" s="43">
        <v>1.34958</v>
      </c>
      <c r="K20" s="43"/>
      <c r="L20" s="16">
        <f t="shared" si="4"/>
        <v>144</v>
      </c>
      <c r="M20" s="42">
        <f t="shared" si="0"/>
        <v>71535.333333333328</v>
      </c>
      <c r="N20" s="42"/>
      <c r="O20" s="18">
        <f t="shared" si="1"/>
        <v>0.4</v>
      </c>
      <c r="P20" s="17">
        <f t="shared" si="2"/>
        <v>2005</v>
      </c>
      <c r="Q20" s="2">
        <v>42009</v>
      </c>
      <c r="R20" s="44">
        <v>1.3296600000000001</v>
      </c>
      <c r="S20" s="44"/>
      <c r="T20" s="45">
        <f t="shared" si="5"/>
        <v>29827.160493827385</v>
      </c>
      <c r="U20" s="46"/>
      <c r="V20" s="41">
        <f t="shared" si="6"/>
        <v>60.400000000000453</v>
      </c>
      <c r="W20" s="41"/>
      <c r="X20" s="35" t="s">
        <v>33</v>
      </c>
    </row>
    <row r="21" spans="2:24" x14ac:dyDescent="0.15">
      <c r="B21" s="21">
        <v>12</v>
      </c>
      <c r="C21" s="42">
        <f t="shared" si="3"/>
        <v>2414338.2716049384</v>
      </c>
      <c r="D21" s="42"/>
      <c r="E21" s="17">
        <f t="shared" si="7"/>
        <v>2005</v>
      </c>
      <c r="F21" s="2">
        <v>42182</v>
      </c>
      <c r="G21" s="21" t="s">
        <v>10</v>
      </c>
      <c r="H21" s="43">
        <v>1.2146600000000001</v>
      </c>
      <c r="I21" s="43"/>
      <c r="J21" s="43">
        <v>1.20682</v>
      </c>
      <c r="K21" s="43"/>
      <c r="L21" s="16">
        <f t="shared" si="4"/>
        <v>84</v>
      </c>
      <c r="M21" s="42">
        <f t="shared" si="0"/>
        <v>72430.148148148146</v>
      </c>
      <c r="N21" s="42"/>
      <c r="O21" s="18">
        <f t="shared" si="1"/>
        <v>0.69</v>
      </c>
      <c r="P21" s="17">
        <f t="shared" si="2"/>
        <v>2005</v>
      </c>
      <c r="Q21" s="2">
        <v>42182</v>
      </c>
      <c r="R21" s="44">
        <f t="shared" ref="R21:R77" si="8">IF(J21="","",IF(G21="買",H21-(L21*0.0001),H21+(L21*0.0001)))</f>
        <v>1.2062600000000001</v>
      </c>
      <c r="S21" s="44"/>
      <c r="T21" s="45">
        <f t="shared" si="5"/>
        <v>-71555.555555555227</v>
      </c>
      <c r="U21" s="46"/>
      <c r="V21" s="41">
        <f t="shared" si="6"/>
        <v>-83.999999999999631</v>
      </c>
      <c r="W21" s="41"/>
      <c r="X21" s="35" t="s">
        <v>33</v>
      </c>
    </row>
    <row r="22" spans="2:24" x14ac:dyDescent="0.15">
      <c r="B22" s="21">
        <v>13</v>
      </c>
      <c r="C22" s="42">
        <f t="shared" si="3"/>
        <v>2342782.7160493834</v>
      </c>
      <c r="D22" s="42"/>
      <c r="E22" s="17">
        <f t="shared" si="7"/>
        <v>2005</v>
      </c>
      <c r="F22" s="2">
        <v>42196</v>
      </c>
      <c r="G22" s="21" t="s">
        <v>10</v>
      </c>
      <c r="H22" s="43">
        <v>1.2047000000000001</v>
      </c>
      <c r="I22" s="43"/>
      <c r="J22" s="43">
        <v>1.18668</v>
      </c>
      <c r="K22" s="43"/>
      <c r="L22" s="16">
        <f t="shared" si="4"/>
        <v>186</v>
      </c>
      <c r="M22" s="42">
        <f t="shared" si="0"/>
        <v>70283.481481481504</v>
      </c>
      <c r="N22" s="42"/>
      <c r="O22" s="18">
        <f t="shared" si="1"/>
        <v>0.3</v>
      </c>
      <c r="P22" s="17">
        <f t="shared" si="2"/>
        <v>2005</v>
      </c>
      <c r="Q22" s="2">
        <v>42232</v>
      </c>
      <c r="R22" s="44">
        <v>1.2307600000000001</v>
      </c>
      <c r="S22" s="44"/>
      <c r="T22" s="45">
        <f t="shared" si="5"/>
        <v>96518.518518518424</v>
      </c>
      <c r="U22" s="46"/>
      <c r="V22" s="41">
        <f t="shared" si="6"/>
        <v>260.59999999999974</v>
      </c>
      <c r="W22" s="41"/>
      <c r="X22" s="35" t="s">
        <v>33</v>
      </c>
    </row>
    <row r="23" spans="2:24" x14ac:dyDescent="0.15">
      <c r="B23" s="21">
        <v>14</v>
      </c>
      <c r="C23" s="42">
        <f t="shared" si="3"/>
        <v>2439301.2345679021</v>
      </c>
      <c r="D23" s="42"/>
      <c r="E23" s="17">
        <f t="shared" si="7"/>
        <v>2005</v>
      </c>
      <c r="F23" s="2">
        <v>42205</v>
      </c>
      <c r="G23" s="21" t="s">
        <v>10</v>
      </c>
      <c r="H23" s="43">
        <v>1.2090799999999999</v>
      </c>
      <c r="I23" s="43"/>
      <c r="J23" s="43">
        <v>1.1952700000000001</v>
      </c>
      <c r="K23" s="43"/>
      <c r="L23" s="16">
        <f t="shared" si="4"/>
        <v>144</v>
      </c>
      <c r="M23" s="42">
        <f t="shared" si="0"/>
        <v>73179.037037037066</v>
      </c>
      <c r="N23" s="42"/>
      <c r="O23" s="18">
        <f t="shared" si="1"/>
        <v>0.41</v>
      </c>
      <c r="P23" s="17">
        <f t="shared" si="2"/>
        <v>2005</v>
      </c>
      <c r="Q23" s="2">
        <v>42232</v>
      </c>
      <c r="R23" s="44">
        <v>1.2307600000000001</v>
      </c>
      <c r="S23" s="44"/>
      <c r="T23" s="45">
        <f t="shared" si="5"/>
        <v>109738.27160493901</v>
      </c>
      <c r="U23" s="46"/>
      <c r="V23" s="41">
        <f t="shared" si="6"/>
        <v>216.80000000000143</v>
      </c>
      <c r="W23" s="41"/>
      <c r="X23" s="35" t="s">
        <v>33</v>
      </c>
    </row>
    <row r="24" spans="2:24" x14ac:dyDescent="0.15">
      <c r="B24" s="21">
        <v>15</v>
      </c>
      <c r="C24" s="42">
        <f t="shared" si="3"/>
        <v>2549039.5061728409</v>
      </c>
      <c r="D24" s="42"/>
      <c r="E24" s="17">
        <f t="shared" si="7"/>
        <v>2005</v>
      </c>
      <c r="F24" s="2">
        <v>42205</v>
      </c>
      <c r="G24" s="21" t="s">
        <v>10</v>
      </c>
      <c r="H24" s="43">
        <v>1.20984</v>
      </c>
      <c r="I24" s="43"/>
      <c r="J24" s="43">
        <v>1.19628</v>
      </c>
      <c r="K24" s="43"/>
      <c r="L24" s="16">
        <f t="shared" si="4"/>
        <v>141</v>
      </c>
      <c r="M24" s="42">
        <f t="shared" si="0"/>
        <v>76471.185185185226</v>
      </c>
      <c r="N24" s="42"/>
      <c r="O24" s="18">
        <f t="shared" si="1"/>
        <v>0.43</v>
      </c>
      <c r="P24" s="17">
        <f t="shared" si="2"/>
        <v>2005</v>
      </c>
      <c r="Q24" s="2">
        <v>42232</v>
      </c>
      <c r="R24" s="44">
        <v>1.23088</v>
      </c>
      <c r="S24" s="44"/>
      <c r="T24" s="45">
        <f t="shared" si="5"/>
        <v>111693.82716049353</v>
      </c>
      <c r="U24" s="46"/>
      <c r="V24" s="41">
        <f t="shared" si="6"/>
        <v>210.39999999999947</v>
      </c>
      <c r="W24" s="41"/>
      <c r="X24" s="35" t="s">
        <v>33</v>
      </c>
    </row>
    <row r="25" spans="2:24" x14ac:dyDescent="0.15">
      <c r="B25" s="21">
        <v>16</v>
      </c>
      <c r="C25" s="42">
        <f t="shared" si="3"/>
        <v>2660733.3333333344</v>
      </c>
      <c r="D25" s="42"/>
      <c r="E25" s="17">
        <f t="shared" si="7"/>
        <v>2005</v>
      </c>
      <c r="F25" s="2">
        <v>42253</v>
      </c>
      <c r="G25" s="21" t="s">
        <v>51</v>
      </c>
      <c r="H25" s="43">
        <v>1.2512099999999999</v>
      </c>
      <c r="I25" s="43"/>
      <c r="J25" s="43">
        <v>1.25891</v>
      </c>
      <c r="K25" s="43"/>
      <c r="L25" s="16">
        <f t="shared" si="4"/>
        <v>83</v>
      </c>
      <c r="M25" s="42">
        <f t="shared" si="0"/>
        <v>79822.000000000029</v>
      </c>
      <c r="N25" s="42"/>
      <c r="O25" s="18">
        <f t="shared" si="1"/>
        <v>0.77</v>
      </c>
      <c r="P25" s="17">
        <f t="shared" si="2"/>
        <v>2005</v>
      </c>
      <c r="Q25" s="2">
        <v>42277</v>
      </c>
      <c r="R25" s="44">
        <v>1.2085699999999999</v>
      </c>
      <c r="S25" s="44"/>
      <c r="T25" s="45">
        <f t="shared" si="5"/>
        <v>405343.20987654332</v>
      </c>
      <c r="U25" s="46"/>
      <c r="V25" s="41">
        <f t="shared" si="6"/>
        <v>426.40000000000009</v>
      </c>
      <c r="W25" s="41"/>
      <c r="X25" s="35" t="s">
        <v>33</v>
      </c>
    </row>
    <row r="26" spans="2:24" x14ac:dyDescent="0.15">
      <c r="B26" s="21">
        <v>17</v>
      </c>
      <c r="C26" s="42">
        <f t="shared" si="3"/>
        <v>3066076.5432098778</v>
      </c>
      <c r="D26" s="42"/>
      <c r="E26" s="17">
        <f t="shared" si="7"/>
        <v>2005</v>
      </c>
      <c r="F26" s="2">
        <v>42302</v>
      </c>
      <c r="G26" s="21" t="s">
        <v>10</v>
      </c>
      <c r="H26" s="43">
        <v>1.2022600000000001</v>
      </c>
      <c r="I26" s="43"/>
      <c r="J26" s="43">
        <v>1.19339</v>
      </c>
      <c r="K26" s="43"/>
      <c r="L26" s="16">
        <f t="shared" si="4"/>
        <v>94</v>
      </c>
      <c r="M26" s="42">
        <f t="shared" si="0"/>
        <v>91982.296296296336</v>
      </c>
      <c r="N26" s="42"/>
      <c r="O26" s="18">
        <f t="shared" si="1"/>
        <v>0.79</v>
      </c>
      <c r="P26" s="17">
        <f t="shared" si="2"/>
        <v>2005</v>
      </c>
      <c r="Q26" s="2">
        <v>42305</v>
      </c>
      <c r="R26" s="44">
        <v>1.20411</v>
      </c>
      <c r="S26" s="44"/>
      <c r="T26" s="45">
        <f t="shared" si="5"/>
        <v>18043.209876542307</v>
      </c>
      <c r="U26" s="46"/>
      <c r="V26" s="41">
        <f t="shared" si="6"/>
        <v>18.499999999999073</v>
      </c>
      <c r="W26" s="41"/>
      <c r="X26" s="35" t="s">
        <v>33</v>
      </c>
    </row>
    <row r="27" spans="2:24" x14ac:dyDescent="0.15">
      <c r="B27" s="21">
        <v>18</v>
      </c>
      <c r="C27" s="42">
        <f t="shared" si="3"/>
        <v>3084119.7530864202</v>
      </c>
      <c r="D27" s="42"/>
      <c r="E27" s="17">
        <v>2006</v>
      </c>
      <c r="F27" s="2">
        <v>42161</v>
      </c>
      <c r="G27" s="21" t="s">
        <v>51</v>
      </c>
      <c r="H27" s="43">
        <v>1.2883</v>
      </c>
      <c r="I27" s="43"/>
      <c r="J27" s="43">
        <v>1.29796</v>
      </c>
      <c r="K27" s="43"/>
      <c r="L27" s="16">
        <f t="shared" si="4"/>
        <v>102</v>
      </c>
      <c r="M27" s="42">
        <f t="shared" si="0"/>
        <v>92523.592592592599</v>
      </c>
      <c r="N27" s="42"/>
      <c r="O27" s="18">
        <f t="shared" si="1"/>
        <v>0.73</v>
      </c>
      <c r="P27" s="17">
        <f t="shared" si="2"/>
        <v>2006</v>
      </c>
      <c r="Q27" s="2">
        <v>42185</v>
      </c>
      <c r="R27" s="44">
        <v>1.2679199999999999</v>
      </c>
      <c r="S27" s="44"/>
      <c r="T27" s="45">
        <f t="shared" si="5"/>
        <v>183671.60493827215</v>
      </c>
      <c r="U27" s="46"/>
      <c r="V27" s="41">
        <f t="shared" si="6"/>
        <v>203.80000000000064</v>
      </c>
      <c r="W27" s="41"/>
      <c r="X27" s="35" t="s">
        <v>33</v>
      </c>
    </row>
    <row r="28" spans="2:24" x14ac:dyDescent="0.15">
      <c r="B28" s="21">
        <v>19</v>
      </c>
      <c r="C28" s="42">
        <f t="shared" si="3"/>
        <v>3267791.3580246922</v>
      </c>
      <c r="D28" s="42"/>
      <c r="E28" s="17">
        <f t="shared" si="7"/>
        <v>2006</v>
      </c>
      <c r="F28" s="2">
        <v>42238</v>
      </c>
      <c r="G28" s="21" t="s">
        <v>51</v>
      </c>
      <c r="H28" s="43">
        <v>1.2855000000000001</v>
      </c>
      <c r="I28" s="43"/>
      <c r="J28" s="43">
        <v>1.28874</v>
      </c>
      <c r="K28" s="43"/>
      <c r="L28" s="16">
        <f t="shared" si="4"/>
        <v>38</v>
      </c>
      <c r="M28" s="42">
        <f t="shared" si="0"/>
        <v>98033.740740740759</v>
      </c>
      <c r="N28" s="42"/>
      <c r="O28" s="18">
        <f t="shared" si="1"/>
        <v>2.08</v>
      </c>
      <c r="P28" s="17">
        <f t="shared" si="2"/>
        <v>2006</v>
      </c>
      <c r="Q28" s="2">
        <v>42246</v>
      </c>
      <c r="R28" s="44">
        <v>1.2844899999999999</v>
      </c>
      <c r="S28" s="44"/>
      <c r="T28" s="45">
        <f t="shared" si="5"/>
        <v>25935.802469140363</v>
      </c>
      <c r="U28" s="46"/>
      <c r="V28" s="41">
        <f t="shared" si="6"/>
        <v>10.100000000001774</v>
      </c>
      <c r="W28" s="41"/>
      <c r="X28" s="35" t="s">
        <v>33</v>
      </c>
    </row>
    <row r="29" spans="2:24" x14ac:dyDescent="0.15">
      <c r="B29" s="21">
        <v>20</v>
      </c>
      <c r="C29" s="42">
        <f t="shared" si="3"/>
        <v>3293727.1604938325</v>
      </c>
      <c r="D29" s="42"/>
      <c r="E29" s="17">
        <v>2007</v>
      </c>
      <c r="F29" s="2">
        <v>42008</v>
      </c>
      <c r="G29" s="21" t="s">
        <v>51</v>
      </c>
      <c r="H29" s="43">
        <v>1.3142100000000001</v>
      </c>
      <c r="I29" s="43"/>
      <c r="J29" s="43">
        <v>1.3293900000000001</v>
      </c>
      <c r="K29" s="43"/>
      <c r="L29" s="16">
        <f t="shared" si="4"/>
        <v>157</v>
      </c>
      <c r="M29" s="42">
        <f t="shared" si="0"/>
        <v>98811.814814814978</v>
      </c>
      <c r="N29" s="42"/>
      <c r="O29" s="18">
        <f t="shared" si="1"/>
        <v>0.5</v>
      </c>
      <c r="P29" s="17">
        <f t="shared" si="2"/>
        <v>2007</v>
      </c>
      <c r="Q29" s="2">
        <v>42037</v>
      </c>
      <c r="R29" s="44">
        <v>1.3054300000000001</v>
      </c>
      <c r="S29" s="44"/>
      <c r="T29" s="45">
        <f t="shared" si="5"/>
        <v>54197.530864197586</v>
      </c>
      <c r="U29" s="46"/>
      <c r="V29" s="41">
        <f t="shared" si="6"/>
        <v>87.800000000000097</v>
      </c>
      <c r="W29" s="41"/>
      <c r="X29" s="35" t="s">
        <v>33</v>
      </c>
    </row>
    <row r="30" spans="2:24" x14ac:dyDescent="0.15">
      <c r="B30" s="21">
        <v>21</v>
      </c>
      <c r="C30" s="42">
        <f t="shared" si="3"/>
        <v>3347924.6913580303</v>
      </c>
      <c r="D30" s="42"/>
      <c r="E30" s="17">
        <f t="shared" si="7"/>
        <v>2007</v>
      </c>
      <c r="F30" s="2">
        <v>42225</v>
      </c>
      <c r="G30" s="21" t="s">
        <v>51</v>
      </c>
      <c r="H30" s="43">
        <v>1.3721399999999999</v>
      </c>
      <c r="I30" s="43"/>
      <c r="J30" s="43">
        <v>1.3824700000000001</v>
      </c>
      <c r="K30" s="43"/>
      <c r="L30" s="16">
        <f t="shared" si="4"/>
        <v>109</v>
      </c>
      <c r="M30" s="42">
        <f t="shared" si="0"/>
        <v>100437.7407407409</v>
      </c>
      <c r="N30" s="42"/>
      <c r="O30" s="18">
        <f t="shared" si="1"/>
        <v>0.74</v>
      </c>
      <c r="P30" s="17">
        <f t="shared" si="2"/>
        <v>2007</v>
      </c>
      <c r="Q30" s="2">
        <v>42238</v>
      </c>
      <c r="R30" s="44">
        <v>1.3546499999999999</v>
      </c>
      <c r="S30" s="44"/>
      <c r="T30" s="45">
        <f t="shared" si="5"/>
        <v>159785.18518518523</v>
      </c>
      <c r="U30" s="46"/>
      <c r="V30" s="41">
        <f t="shared" si="6"/>
        <v>174.90000000000006</v>
      </c>
      <c r="W30" s="41"/>
      <c r="X30" s="35" t="s">
        <v>33</v>
      </c>
    </row>
    <row r="31" spans="2:24" x14ac:dyDescent="0.15">
      <c r="B31" s="21">
        <v>22</v>
      </c>
      <c r="C31" s="42">
        <f t="shared" si="3"/>
        <v>3507709.8765432155</v>
      </c>
      <c r="D31" s="42"/>
      <c r="E31" s="17">
        <f t="shared" si="7"/>
        <v>2007</v>
      </c>
      <c r="F31" s="2">
        <v>42299</v>
      </c>
      <c r="G31" s="21" t="s">
        <v>51</v>
      </c>
      <c r="H31" s="43">
        <v>1.4244699999999999</v>
      </c>
      <c r="I31" s="43"/>
      <c r="J31" s="43">
        <v>1.43486</v>
      </c>
      <c r="K31" s="43"/>
      <c r="L31" s="16">
        <f t="shared" si="4"/>
        <v>109</v>
      </c>
      <c r="M31" s="42">
        <f t="shared" si="0"/>
        <v>105231.29629629647</v>
      </c>
      <c r="N31" s="42"/>
      <c r="O31" s="18">
        <f t="shared" si="1"/>
        <v>0.78</v>
      </c>
      <c r="P31" s="17">
        <f t="shared" si="2"/>
        <v>2007</v>
      </c>
      <c r="Q31" s="2">
        <v>42303</v>
      </c>
      <c r="R31" s="44">
        <f t="shared" si="8"/>
        <v>1.4353699999999998</v>
      </c>
      <c r="S31" s="44"/>
      <c r="T31" s="45">
        <f t="shared" si="5"/>
        <v>-104962.96296296209</v>
      </c>
      <c r="U31" s="46"/>
      <c r="V31" s="41">
        <f t="shared" si="6"/>
        <v>-108.99999999999909</v>
      </c>
      <c r="W31" s="41"/>
      <c r="X31" s="35" t="s">
        <v>33</v>
      </c>
    </row>
    <row r="32" spans="2:24" x14ac:dyDescent="0.15">
      <c r="B32" s="21">
        <v>23</v>
      </c>
      <c r="C32" s="42">
        <f t="shared" si="3"/>
        <v>3402746.9135802533</v>
      </c>
      <c r="D32" s="42"/>
      <c r="E32" s="17">
        <v>2008</v>
      </c>
      <c r="F32" s="2">
        <v>42095</v>
      </c>
      <c r="G32" s="21" t="s">
        <v>51</v>
      </c>
      <c r="H32" s="43">
        <v>1.5741099999999999</v>
      </c>
      <c r="I32" s="43"/>
      <c r="J32" s="43">
        <v>1.5895300000000001</v>
      </c>
      <c r="K32" s="43"/>
      <c r="L32" s="16">
        <f t="shared" si="4"/>
        <v>160</v>
      </c>
      <c r="M32" s="42">
        <f t="shared" si="0"/>
        <v>102082.40740740759</v>
      </c>
      <c r="N32" s="42"/>
      <c r="O32" s="18">
        <f t="shared" si="1"/>
        <v>0.51</v>
      </c>
      <c r="P32" s="17">
        <f t="shared" si="2"/>
        <v>2008</v>
      </c>
      <c r="Q32" s="2">
        <v>42098</v>
      </c>
      <c r="R32" s="44">
        <v>1.5700799999999999</v>
      </c>
      <c r="S32" s="44"/>
      <c r="T32" s="45">
        <f t="shared" si="5"/>
        <v>25374.074074073938</v>
      </c>
      <c r="U32" s="46"/>
      <c r="V32" s="41">
        <f t="shared" si="6"/>
        <v>40.299999999999784</v>
      </c>
      <c r="W32" s="41"/>
      <c r="X32" s="35" t="s">
        <v>33</v>
      </c>
    </row>
    <row r="33" spans="2:24" x14ac:dyDescent="0.15">
      <c r="B33" s="21">
        <v>24</v>
      </c>
      <c r="C33" s="42">
        <f t="shared" si="3"/>
        <v>3428120.9876543274</v>
      </c>
      <c r="D33" s="42"/>
      <c r="E33" s="17">
        <f t="shared" si="7"/>
        <v>2008</v>
      </c>
      <c r="F33" s="2">
        <v>42112</v>
      </c>
      <c r="G33" s="21" t="s">
        <v>51</v>
      </c>
      <c r="H33" s="43">
        <v>1.5845899999999999</v>
      </c>
      <c r="I33" s="43"/>
      <c r="J33" s="43">
        <v>1.5984100000000001</v>
      </c>
      <c r="K33" s="43"/>
      <c r="L33" s="16">
        <f t="shared" si="4"/>
        <v>144</v>
      </c>
      <c r="M33" s="42">
        <f t="shared" si="0"/>
        <v>102843.62962962982</v>
      </c>
      <c r="N33" s="42"/>
      <c r="O33" s="18">
        <f t="shared" si="1"/>
        <v>0.56999999999999995</v>
      </c>
      <c r="P33" s="17">
        <f t="shared" si="2"/>
        <v>2008</v>
      </c>
      <c r="Q33" s="2">
        <v>42116</v>
      </c>
      <c r="R33" s="44">
        <v>1.5984100000000001</v>
      </c>
      <c r="S33" s="44"/>
      <c r="T33" s="45">
        <f t="shared" si="5"/>
        <v>-97251.851851853018</v>
      </c>
      <c r="U33" s="46"/>
      <c r="V33" s="41">
        <f t="shared" si="6"/>
        <v>-138.20000000000167</v>
      </c>
      <c r="W33" s="41"/>
      <c r="X33" s="35" t="s">
        <v>33</v>
      </c>
    </row>
    <row r="34" spans="2:24" x14ac:dyDescent="0.15">
      <c r="B34" s="21">
        <v>25</v>
      </c>
      <c r="C34" s="42">
        <f t="shared" si="3"/>
        <v>3330869.1358024743</v>
      </c>
      <c r="D34" s="42"/>
      <c r="E34" s="17">
        <v>2009</v>
      </c>
      <c r="F34" s="2">
        <v>42069</v>
      </c>
      <c r="G34" s="21" t="s">
        <v>10</v>
      </c>
      <c r="H34" s="43">
        <v>1.2660899999999999</v>
      </c>
      <c r="I34" s="43"/>
      <c r="J34" s="43">
        <v>1.24793</v>
      </c>
      <c r="K34" s="43"/>
      <c r="L34" s="16">
        <f t="shared" si="4"/>
        <v>187</v>
      </c>
      <c r="M34" s="42">
        <f t="shared" si="0"/>
        <v>99926.074074074233</v>
      </c>
      <c r="N34" s="42"/>
      <c r="O34" s="18">
        <f t="shared" si="1"/>
        <v>0.43</v>
      </c>
      <c r="P34" s="17">
        <f t="shared" si="2"/>
        <v>2009</v>
      </c>
      <c r="Q34" s="2">
        <v>42090</v>
      </c>
      <c r="R34" s="44">
        <v>1.34087</v>
      </c>
      <c r="S34" s="44"/>
      <c r="T34" s="45">
        <f t="shared" si="5"/>
        <v>396980.24691358057</v>
      </c>
      <c r="U34" s="46"/>
      <c r="V34" s="41">
        <f t="shared" si="6"/>
        <v>747.80000000000064</v>
      </c>
      <c r="W34" s="41"/>
      <c r="X34" s="35" t="s">
        <v>33</v>
      </c>
    </row>
    <row r="35" spans="2:24" x14ac:dyDescent="0.15">
      <c r="B35" s="21">
        <v>26</v>
      </c>
      <c r="C35" s="42">
        <f t="shared" si="3"/>
        <v>3727849.382716055</v>
      </c>
      <c r="D35" s="42"/>
      <c r="E35" s="17">
        <f t="shared" si="7"/>
        <v>2009</v>
      </c>
      <c r="F35" s="2">
        <v>42303</v>
      </c>
      <c r="G35" s="21" t="s">
        <v>51</v>
      </c>
      <c r="H35" s="43">
        <v>1.49796</v>
      </c>
      <c r="I35" s="43"/>
      <c r="J35" s="43">
        <v>1.50617</v>
      </c>
      <c r="K35" s="43"/>
      <c r="L35" s="16">
        <f t="shared" si="4"/>
        <v>88</v>
      </c>
      <c r="M35" s="42">
        <f t="shared" si="0"/>
        <v>111835.48148148165</v>
      </c>
      <c r="N35" s="42"/>
      <c r="O35" s="18">
        <f t="shared" si="1"/>
        <v>1.02</v>
      </c>
      <c r="P35" s="17">
        <f t="shared" si="2"/>
        <v>2009</v>
      </c>
      <c r="Q35" s="2">
        <v>42306</v>
      </c>
      <c r="R35" s="44">
        <v>1.48383</v>
      </c>
      <c r="S35" s="44"/>
      <c r="T35" s="45">
        <f t="shared" si="5"/>
        <v>177933.33333333302</v>
      </c>
      <c r="U35" s="46"/>
      <c r="V35" s="41">
        <f t="shared" si="6"/>
        <v>141.29999999999976</v>
      </c>
      <c r="W35" s="41"/>
      <c r="X35" s="35" t="s">
        <v>33</v>
      </c>
    </row>
    <row r="36" spans="2:24" x14ac:dyDescent="0.15">
      <c r="B36" s="21">
        <v>27</v>
      </c>
      <c r="C36" s="42">
        <f t="shared" si="3"/>
        <v>3905782.7160493881</v>
      </c>
      <c r="D36" s="42"/>
      <c r="E36" s="17">
        <v>2010</v>
      </c>
      <c r="F36" s="2">
        <v>42089</v>
      </c>
      <c r="G36" s="21" t="s">
        <v>10</v>
      </c>
      <c r="H36" s="43">
        <v>1.3385</v>
      </c>
      <c r="I36" s="43"/>
      <c r="J36" s="43">
        <v>1.32677</v>
      </c>
      <c r="K36" s="43"/>
      <c r="L36" s="16">
        <f t="shared" si="4"/>
        <v>123</v>
      </c>
      <c r="M36" s="42">
        <f t="shared" si="0"/>
        <v>117173.48148148163</v>
      </c>
      <c r="N36" s="42"/>
      <c r="O36" s="18">
        <f t="shared" si="1"/>
        <v>0.77</v>
      </c>
      <c r="P36" s="17">
        <f t="shared" si="2"/>
        <v>2010</v>
      </c>
      <c r="Q36" s="2">
        <v>42100</v>
      </c>
      <c r="R36" s="44">
        <v>1.3385</v>
      </c>
      <c r="S36" s="44"/>
      <c r="T36" s="45">
        <f t="shared" si="5"/>
        <v>0</v>
      </c>
      <c r="U36" s="46"/>
      <c r="V36" s="41">
        <f t="shared" si="6"/>
        <v>0</v>
      </c>
      <c r="W36" s="41"/>
      <c r="X36" s="35" t="s">
        <v>33</v>
      </c>
    </row>
    <row r="37" spans="2:24" x14ac:dyDescent="0.15">
      <c r="B37" s="21">
        <v>28</v>
      </c>
      <c r="C37" s="42">
        <f t="shared" si="3"/>
        <v>3905782.7160493881</v>
      </c>
      <c r="D37" s="42"/>
      <c r="E37" s="17">
        <f t="shared" si="7"/>
        <v>2010</v>
      </c>
      <c r="F37" s="2">
        <v>42163</v>
      </c>
      <c r="G37" s="21" t="s">
        <v>10</v>
      </c>
      <c r="H37" s="43">
        <v>1.19919</v>
      </c>
      <c r="I37" s="43"/>
      <c r="J37" s="43">
        <v>1.19025</v>
      </c>
      <c r="K37" s="43"/>
      <c r="L37" s="16">
        <f t="shared" si="4"/>
        <v>95</v>
      </c>
      <c r="M37" s="42">
        <f t="shared" si="0"/>
        <v>117173.48148148163</v>
      </c>
      <c r="N37" s="42"/>
      <c r="O37" s="18">
        <f t="shared" si="1"/>
        <v>0.99</v>
      </c>
      <c r="P37" s="17">
        <f t="shared" si="2"/>
        <v>2010</v>
      </c>
      <c r="Q37" s="2">
        <v>42178</v>
      </c>
      <c r="R37" s="44">
        <v>1.22417</v>
      </c>
      <c r="S37" s="44"/>
      <c r="T37" s="45">
        <f t="shared" si="5"/>
        <v>305311.11111111118</v>
      </c>
      <c r="U37" s="46"/>
      <c r="V37" s="41">
        <f t="shared" si="6"/>
        <v>249.8</v>
      </c>
      <c r="W37" s="41"/>
      <c r="X37" s="35" t="s">
        <v>33</v>
      </c>
    </row>
    <row r="38" spans="2:24" s="13" customFormat="1" x14ac:dyDescent="0.15">
      <c r="B38" s="21">
        <v>29</v>
      </c>
      <c r="C38" s="42">
        <f t="shared" si="3"/>
        <v>4211093.8271604991</v>
      </c>
      <c r="D38" s="42"/>
      <c r="E38" s="17">
        <f t="shared" si="7"/>
        <v>2010</v>
      </c>
      <c r="F38" s="2">
        <v>42313</v>
      </c>
      <c r="G38" s="21" t="s">
        <v>51</v>
      </c>
      <c r="H38" s="43">
        <v>1.41798</v>
      </c>
      <c r="I38" s="43"/>
      <c r="J38" s="43">
        <v>1.42805</v>
      </c>
      <c r="K38" s="43"/>
      <c r="L38" s="16">
        <f t="shared" si="4"/>
        <v>106</v>
      </c>
      <c r="M38" s="42">
        <f t="shared" si="0"/>
        <v>126332.81481481496</v>
      </c>
      <c r="N38" s="42"/>
      <c r="O38" s="18">
        <f t="shared" si="1"/>
        <v>0.96</v>
      </c>
      <c r="P38" s="17">
        <f t="shared" si="2"/>
        <v>2010</v>
      </c>
      <c r="Q38" s="2">
        <v>42330</v>
      </c>
      <c r="R38" s="44">
        <v>1.3777299999999999</v>
      </c>
      <c r="S38" s="44"/>
      <c r="T38" s="45">
        <f t="shared" si="5"/>
        <v>477037.03703703842</v>
      </c>
      <c r="U38" s="46"/>
      <c r="V38" s="41">
        <f t="shared" si="6"/>
        <v>402.50000000000119</v>
      </c>
      <c r="W38" s="41"/>
      <c r="X38" s="35" t="s">
        <v>33</v>
      </c>
    </row>
    <row r="39" spans="2:24" x14ac:dyDescent="0.15">
      <c r="B39" s="21">
        <v>30</v>
      </c>
      <c r="C39" s="42">
        <f t="shared" si="3"/>
        <v>4688130.8641975373</v>
      </c>
      <c r="D39" s="42"/>
      <c r="E39" s="17">
        <v>2011</v>
      </c>
      <c r="F39" s="2">
        <v>42016</v>
      </c>
      <c r="G39" s="21" t="s">
        <v>10</v>
      </c>
      <c r="H39" s="43">
        <v>1.2990200000000001</v>
      </c>
      <c r="I39" s="43"/>
      <c r="J39" s="43">
        <v>1.2900499999999999</v>
      </c>
      <c r="K39" s="43"/>
      <c r="L39" s="16">
        <f t="shared" si="4"/>
        <v>95</v>
      </c>
      <c r="M39" s="42">
        <f t="shared" si="0"/>
        <v>140643.9259259261</v>
      </c>
      <c r="N39" s="42"/>
      <c r="O39" s="18">
        <f t="shared" si="1"/>
        <v>1.19</v>
      </c>
      <c r="P39" s="17">
        <f t="shared" si="2"/>
        <v>2011</v>
      </c>
      <c r="Q39" s="2">
        <v>42039</v>
      </c>
      <c r="R39" s="44">
        <v>1.3565199999999999</v>
      </c>
      <c r="S39" s="44"/>
      <c r="T39" s="45">
        <f t="shared" si="5"/>
        <v>844753.0864197514</v>
      </c>
      <c r="U39" s="46"/>
      <c r="V39" s="41">
        <f t="shared" si="6"/>
        <v>574.99999999999886</v>
      </c>
      <c r="W39" s="41"/>
      <c r="X39" s="35" t="s">
        <v>33</v>
      </c>
    </row>
    <row r="40" spans="2:24" x14ac:dyDescent="0.15">
      <c r="B40" s="21">
        <v>31</v>
      </c>
      <c r="C40" s="42">
        <f t="shared" si="3"/>
        <v>5532883.9506172892</v>
      </c>
      <c r="D40" s="42"/>
      <c r="E40" s="17">
        <f t="shared" si="7"/>
        <v>2011</v>
      </c>
      <c r="F40" s="2">
        <v>42071</v>
      </c>
      <c r="G40" s="21" t="s">
        <v>51</v>
      </c>
      <c r="H40" s="43">
        <v>1.39388</v>
      </c>
      <c r="I40" s="43"/>
      <c r="J40" s="43">
        <v>1.40326</v>
      </c>
      <c r="K40" s="43"/>
      <c r="L40" s="16">
        <f t="shared" si="4"/>
        <v>99</v>
      </c>
      <c r="M40" s="42">
        <f t="shared" si="0"/>
        <v>165986.51851851866</v>
      </c>
      <c r="N40" s="42"/>
      <c r="O40" s="18">
        <f t="shared" si="1"/>
        <v>1.35</v>
      </c>
      <c r="P40" s="17">
        <f t="shared" si="2"/>
        <v>2011</v>
      </c>
      <c r="Q40" s="2">
        <v>42077</v>
      </c>
      <c r="R40" s="44">
        <v>1.39388</v>
      </c>
      <c r="S40" s="44"/>
      <c r="T40" s="45">
        <f t="shared" si="5"/>
        <v>0</v>
      </c>
      <c r="U40" s="46"/>
      <c r="V40" s="41">
        <f t="shared" si="6"/>
        <v>0</v>
      </c>
      <c r="W40" s="41"/>
      <c r="X40" s="35" t="s">
        <v>33</v>
      </c>
    </row>
    <row r="41" spans="2:24" x14ac:dyDescent="0.15">
      <c r="B41" s="21">
        <v>32</v>
      </c>
      <c r="C41" s="42">
        <f t="shared" si="3"/>
        <v>5532883.9506172892</v>
      </c>
      <c r="D41" s="42"/>
      <c r="E41" s="17">
        <v>2012</v>
      </c>
      <c r="F41" s="2">
        <v>42014</v>
      </c>
      <c r="G41" s="21" t="s">
        <v>10</v>
      </c>
      <c r="H41" s="43">
        <v>1.28112</v>
      </c>
      <c r="I41" s="43"/>
      <c r="J41" s="43">
        <v>1.26657</v>
      </c>
      <c r="K41" s="43"/>
      <c r="L41" s="16">
        <f t="shared" si="4"/>
        <v>151</v>
      </c>
      <c r="M41" s="42">
        <f t="shared" si="0"/>
        <v>165986.51851851866</v>
      </c>
      <c r="N41" s="42"/>
      <c r="O41" s="18">
        <f t="shared" si="1"/>
        <v>0.89</v>
      </c>
      <c r="P41" s="17">
        <f t="shared" si="2"/>
        <v>2012</v>
      </c>
      <c r="Q41" s="2">
        <v>42015</v>
      </c>
      <c r="R41" s="44">
        <v>1.26657</v>
      </c>
      <c r="S41" s="44"/>
      <c r="T41" s="45">
        <f t="shared" si="5"/>
        <v>-159870.37037037103</v>
      </c>
      <c r="U41" s="46"/>
      <c r="V41" s="41">
        <f t="shared" si="6"/>
        <v>-145.50000000000063</v>
      </c>
      <c r="W41" s="41"/>
      <c r="X41" s="35" t="s">
        <v>33</v>
      </c>
    </row>
    <row r="42" spans="2:24" x14ac:dyDescent="0.15">
      <c r="B42" s="21">
        <v>33</v>
      </c>
      <c r="C42" s="42">
        <f t="shared" si="3"/>
        <v>5373013.5802469179</v>
      </c>
      <c r="D42" s="42"/>
      <c r="E42" s="17">
        <f t="shared" si="7"/>
        <v>2012</v>
      </c>
      <c r="F42" s="2">
        <v>42016</v>
      </c>
      <c r="G42" s="21" t="s">
        <v>10</v>
      </c>
      <c r="H42" s="43">
        <v>1.28176</v>
      </c>
      <c r="I42" s="43"/>
      <c r="J42" s="43">
        <v>1.26593</v>
      </c>
      <c r="K42" s="43"/>
      <c r="L42" s="16">
        <f t="shared" si="4"/>
        <v>164</v>
      </c>
      <c r="M42" s="42">
        <f t="shared" si="0"/>
        <v>161190.40740740753</v>
      </c>
      <c r="N42" s="42"/>
      <c r="O42" s="18">
        <f t="shared" si="1"/>
        <v>0.79</v>
      </c>
      <c r="P42" s="17">
        <f t="shared" si="2"/>
        <v>2012</v>
      </c>
      <c r="Q42" s="2">
        <v>42017</v>
      </c>
      <c r="R42" s="44">
        <f t="shared" si="8"/>
        <v>1.26536</v>
      </c>
      <c r="S42" s="44"/>
      <c r="T42" s="45">
        <f t="shared" si="5"/>
        <v>-159950.61728395033</v>
      </c>
      <c r="U42" s="46"/>
      <c r="V42" s="41">
        <f t="shared" si="6"/>
        <v>-163.99999999999972</v>
      </c>
      <c r="W42" s="41"/>
      <c r="X42" s="35" t="s">
        <v>33</v>
      </c>
    </row>
    <row r="43" spans="2:24" x14ac:dyDescent="0.15">
      <c r="B43" s="21">
        <v>34</v>
      </c>
      <c r="C43" s="42">
        <f t="shared" si="3"/>
        <v>5213062.9629629673</v>
      </c>
      <c r="D43" s="42"/>
      <c r="E43" s="17">
        <f t="shared" si="7"/>
        <v>2012</v>
      </c>
      <c r="F43" s="2">
        <v>42022</v>
      </c>
      <c r="G43" s="21" t="s">
        <v>10</v>
      </c>
      <c r="H43" s="43">
        <v>1.2807599999999999</v>
      </c>
      <c r="I43" s="43"/>
      <c r="J43" s="43">
        <v>1.26217</v>
      </c>
      <c r="K43" s="43"/>
      <c r="L43" s="16">
        <f t="shared" si="4"/>
        <v>191</v>
      </c>
      <c r="M43" s="42">
        <f t="shared" si="0"/>
        <v>156391.88888888902</v>
      </c>
      <c r="N43" s="42"/>
      <c r="O43" s="18">
        <f t="shared" si="1"/>
        <v>0.66</v>
      </c>
      <c r="P43" s="17">
        <f t="shared" si="2"/>
        <v>2012</v>
      </c>
      <c r="Q43" s="2">
        <v>42035</v>
      </c>
      <c r="R43" s="44">
        <v>1.30722</v>
      </c>
      <c r="S43" s="44"/>
      <c r="T43" s="45">
        <f t="shared" si="5"/>
        <v>215600.00000000125</v>
      </c>
      <c r="U43" s="46"/>
      <c r="V43" s="41">
        <f t="shared" si="6"/>
        <v>264.6000000000015</v>
      </c>
      <c r="W43" s="41"/>
      <c r="X43" s="35" t="s">
        <v>33</v>
      </c>
    </row>
    <row r="44" spans="2:24" x14ac:dyDescent="0.15">
      <c r="B44" s="21">
        <v>35</v>
      </c>
      <c r="C44" s="42">
        <f t="shared" si="3"/>
        <v>5428662.9629629683</v>
      </c>
      <c r="D44" s="42"/>
      <c r="E44" s="17">
        <f t="shared" si="7"/>
        <v>2012</v>
      </c>
      <c r="F44" s="2">
        <v>42201</v>
      </c>
      <c r="G44" s="21" t="s">
        <v>10</v>
      </c>
      <c r="H44" s="43">
        <v>1.22706</v>
      </c>
      <c r="I44" s="43"/>
      <c r="J44" s="43">
        <v>1.21597</v>
      </c>
      <c r="K44" s="43"/>
      <c r="L44" s="16">
        <f t="shared" si="4"/>
        <v>116</v>
      </c>
      <c r="M44" s="42">
        <f t="shared" si="0"/>
        <v>162859.88888888905</v>
      </c>
      <c r="N44" s="42"/>
      <c r="O44" s="18">
        <f t="shared" si="1"/>
        <v>1.1299999999999999</v>
      </c>
      <c r="P44" s="17">
        <f t="shared" si="2"/>
        <v>2012</v>
      </c>
      <c r="Q44" s="2">
        <v>42205</v>
      </c>
      <c r="R44" s="44">
        <f t="shared" si="8"/>
        <v>1.21546</v>
      </c>
      <c r="S44" s="44"/>
      <c r="T44" s="45">
        <f t="shared" si="5"/>
        <v>-161827.16049382792</v>
      </c>
      <c r="U44" s="46"/>
      <c r="V44" s="41">
        <f t="shared" si="6"/>
        <v>-116.00000000000054</v>
      </c>
      <c r="W44" s="41"/>
      <c r="X44" s="35" t="s">
        <v>33</v>
      </c>
    </row>
    <row r="45" spans="2:24" x14ac:dyDescent="0.15">
      <c r="B45" s="21">
        <v>36</v>
      </c>
      <c r="C45" s="42">
        <f t="shared" si="3"/>
        <v>5266835.8024691399</v>
      </c>
      <c r="D45" s="42"/>
      <c r="E45" s="17">
        <f t="shared" si="7"/>
        <v>2012</v>
      </c>
      <c r="F45" s="2">
        <v>42210</v>
      </c>
      <c r="G45" s="21" t="s">
        <v>10</v>
      </c>
      <c r="H45" s="43">
        <v>1.2145600000000001</v>
      </c>
      <c r="I45" s="43"/>
      <c r="J45" s="43">
        <v>1.20417</v>
      </c>
      <c r="K45" s="43"/>
      <c r="L45" s="16">
        <f t="shared" si="4"/>
        <v>109</v>
      </c>
      <c r="M45" s="42">
        <f t="shared" si="0"/>
        <v>158005.07407407419</v>
      </c>
      <c r="N45" s="42"/>
      <c r="O45" s="18">
        <f t="shared" si="1"/>
        <v>1.17</v>
      </c>
      <c r="P45" s="17">
        <f t="shared" si="2"/>
        <v>2012</v>
      </c>
      <c r="Q45" s="2">
        <v>42310</v>
      </c>
      <c r="R45" s="44">
        <v>1.2876099999999999</v>
      </c>
      <c r="S45" s="44"/>
      <c r="T45" s="45">
        <f t="shared" si="5"/>
        <v>1055166.6666666642</v>
      </c>
      <c r="U45" s="46"/>
      <c r="V45" s="41">
        <f t="shared" si="6"/>
        <v>730.49999999999841</v>
      </c>
      <c r="W45" s="41"/>
      <c r="X45" s="35" t="s">
        <v>33</v>
      </c>
    </row>
    <row r="46" spans="2:24" x14ac:dyDescent="0.15">
      <c r="B46" s="21">
        <v>37</v>
      </c>
      <c r="C46" s="42">
        <f t="shared" si="3"/>
        <v>6322002.4691358041</v>
      </c>
      <c r="D46" s="42"/>
      <c r="E46" s="17">
        <f t="shared" si="7"/>
        <v>2012</v>
      </c>
      <c r="F46" s="2">
        <v>42295</v>
      </c>
      <c r="G46" s="21" t="s">
        <v>51</v>
      </c>
      <c r="H46" s="43">
        <v>1.3080799999999999</v>
      </c>
      <c r="I46" s="43"/>
      <c r="J46" s="43">
        <v>1.3138099999999999</v>
      </c>
      <c r="K46" s="43"/>
      <c r="L46" s="16">
        <f t="shared" si="4"/>
        <v>63</v>
      </c>
      <c r="M46" s="42">
        <f t="shared" si="0"/>
        <v>189660.0740740741</v>
      </c>
      <c r="N46" s="42"/>
      <c r="O46" s="18">
        <f t="shared" si="1"/>
        <v>2.4300000000000002</v>
      </c>
      <c r="P46" s="17">
        <f t="shared" si="2"/>
        <v>2012</v>
      </c>
      <c r="Q46" s="2">
        <v>42322</v>
      </c>
      <c r="R46" s="44">
        <v>1.2740800000000001</v>
      </c>
      <c r="S46" s="44"/>
      <c r="T46" s="45">
        <f t="shared" si="5"/>
        <v>1019999.9999999943</v>
      </c>
      <c r="U46" s="46"/>
      <c r="V46" s="41">
        <f t="shared" si="6"/>
        <v>339.99999999999807</v>
      </c>
      <c r="W46" s="41"/>
      <c r="X46" s="35" t="s">
        <v>33</v>
      </c>
    </row>
    <row r="47" spans="2:24" x14ac:dyDescent="0.15">
      <c r="B47" s="21">
        <v>38</v>
      </c>
      <c r="C47" s="42">
        <f t="shared" si="3"/>
        <v>7342002.4691357985</v>
      </c>
      <c r="D47" s="42"/>
      <c r="E47" s="17">
        <v>2013</v>
      </c>
      <c r="F47" s="2">
        <v>42243</v>
      </c>
      <c r="G47" s="21" t="s">
        <v>51</v>
      </c>
      <c r="H47" s="43">
        <v>1.3332299999999999</v>
      </c>
      <c r="I47" s="43"/>
      <c r="J47" s="43">
        <v>1.34091</v>
      </c>
      <c r="K47" s="43"/>
      <c r="L47" s="16">
        <f t="shared" si="4"/>
        <v>82</v>
      </c>
      <c r="M47" s="42">
        <f t="shared" si="0"/>
        <v>220260.07407407396</v>
      </c>
      <c r="N47" s="42"/>
      <c r="O47" s="18">
        <f t="shared" si="1"/>
        <v>2.17</v>
      </c>
      <c r="P47" s="17">
        <f t="shared" si="2"/>
        <v>2013</v>
      </c>
      <c r="Q47" s="2">
        <v>42256</v>
      </c>
      <c r="R47" s="44">
        <v>1.32236</v>
      </c>
      <c r="S47" s="44"/>
      <c r="T47" s="45">
        <f t="shared" si="5"/>
        <v>291208.64197530691</v>
      </c>
      <c r="U47" s="46"/>
      <c r="V47" s="41">
        <f t="shared" si="6"/>
        <v>108.69999999999935</v>
      </c>
      <c r="W47" s="41"/>
      <c r="X47" s="35" t="s">
        <v>33</v>
      </c>
    </row>
    <row r="48" spans="2:24" x14ac:dyDescent="0.15">
      <c r="B48" s="21">
        <v>39</v>
      </c>
      <c r="C48" s="42">
        <f t="shared" si="3"/>
        <v>7633211.1111111054</v>
      </c>
      <c r="D48" s="42"/>
      <c r="E48" s="17">
        <v>2014</v>
      </c>
      <c r="F48" s="2">
        <v>42006</v>
      </c>
      <c r="G48" s="21" t="s">
        <v>51</v>
      </c>
      <c r="H48" s="43">
        <v>1.3727199999999999</v>
      </c>
      <c r="I48" s="43"/>
      <c r="J48" s="43">
        <v>1.3816999999999999</v>
      </c>
      <c r="K48" s="43"/>
      <c r="L48" s="16">
        <f t="shared" si="4"/>
        <v>95</v>
      </c>
      <c r="M48" s="42">
        <f t="shared" si="0"/>
        <v>228996.33333333317</v>
      </c>
      <c r="N48" s="42"/>
      <c r="O48" s="18">
        <f t="shared" si="1"/>
        <v>1.95</v>
      </c>
      <c r="P48" s="17">
        <f t="shared" si="2"/>
        <v>2014</v>
      </c>
      <c r="Q48" s="2">
        <v>42014</v>
      </c>
      <c r="R48" s="44">
        <v>1.36568</v>
      </c>
      <c r="S48" s="44"/>
      <c r="T48" s="45">
        <f t="shared" si="5"/>
        <v>169481.48148147989</v>
      </c>
      <c r="U48" s="46"/>
      <c r="V48" s="41">
        <f t="shared" si="6"/>
        <v>70.399999999999352</v>
      </c>
      <c r="W48" s="41"/>
      <c r="X48" s="35" t="s">
        <v>33</v>
      </c>
    </row>
    <row r="49" spans="2:24" x14ac:dyDescent="0.15">
      <c r="B49" s="21">
        <v>40</v>
      </c>
      <c r="C49" s="42">
        <f t="shared" si="3"/>
        <v>7802692.5925925849</v>
      </c>
      <c r="D49" s="42"/>
      <c r="E49" s="17">
        <f t="shared" si="7"/>
        <v>2014</v>
      </c>
      <c r="F49" s="2">
        <v>42349</v>
      </c>
      <c r="G49" s="21" t="s">
        <v>10</v>
      </c>
      <c r="H49" s="43">
        <v>1.24475</v>
      </c>
      <c r="I49" s="43"/>
      <c r="J49" s="43">
        <v>1.2248000000000001</v>
      </c>
      <c r="K49" s="43"/>
      <c r="L49" s="16">
        <f t="shared" si="4"/>
        <v>205</v>
      </c>
      <c r="M49" s="42">
        <f t="shared" si="0"/>
        <v>234080.77777777755</v>
      </c>
      <c r="N49" s="42"/>
      <c r="O49" s="18">
        <f t="shared" si="1"/>
        <v>0.92</v>
      </c>
      <c r="P49" s="17">
        <f t="shared" si="2"/>
        <v>2014</v>
      </c>
      <c r="Q49" s="2">
        <v>42357</v>
      </c>
      <c r="R49" s="44">
        <f t="shared" si="8"/>
        <v>1.2242500000000001</v>
      </c>
      <c r="S49" s="44"/>
      <c r="T49" s="45">
        <f t="shared" si="5"/>
        <v>-232839.50617283909</v>
      </c>
      <c r="U49" s="46"/>
      <c r="V49" s="41">
        <f t="shared" si="6"/>
        <v>-204.99999999999963</v>
      </c>
      <c r="W49" s="41"/>
      <c r="X49" s="35" t="s">
        <v>33</v>
      </c>
    </row>
    <row r="50" spans="2:24" x14ac:dyDescent="0.15">
      <c r="B50" s="21">
        <v>41</v>
      </c>
      <c r="C50" s="42">
        <f t="shared" si="3"/>
        <v>7569853.0864197463</v>
      </c>
      <c r="D50" s="42"/>
      <c r="E50" s="17">
        <v>2015</v>
      </c>
      <c r="F50" s="2">
        <v>42081</v>
      </c>
      <c r="G50" s="21" t="s">
        <v>10</v>
      </c>
      <c r="H50" s="43">
        <v>1.06837</v>
      </c>
      <c r="I50" s="43"/>
      <c r="J50" s="43">
        <v>1.0459099999999999</v>
      </c>
      <c r="K50" s="43"/>
      <c r="L50" s="16">
        <f t="shared" si="4"/>
        <v>230</v>
      </c>
      <c r="M50" s="42">
        <f t="shared" si="0"/>
        <v>227095.59259259238</v>
      </c>
      <c r="N50" s="42"/>
      <c r="O50" s="18">
        <f t="shared" si="1"/>
        <v>0.79</v>
      </c>
      <c r="P50" s="17">
        <f t="shared" si="2"/>
        <v>2015</v>
      </c>
      <c r="Q50" s="2">
        <v>42089</v>
      </c>
      <c r="R50" s="44">
        <v>1.0885100000000001</v>
      </c>
      <c r="S50" s="44"/>
      <c r="T50" s="45">
        <f t="shared" si="5"/>
        <v>196427.16049382763</v>
      </c>
      <c r="U50" s="46"/>
      <c r="V50" s="41">
        <f t="shared" si="6"/>
        <v>201.40000000000046</v>
      </c>
      <c r="W50" s="41"/>
      <c r="X50" s="35" t="s">
        <v>33</v>
      </c>
    </row>
    <row r="51" spans="2:24" x14ac:dyDescent="0.15">
      <c r="B51" s="21">
        <v>42</v>
      </c>
      <c r="C51" s="42">
        <f t="shared" si="3"/>
        <v>7766280.2469135737</v>
      </c>
      <c r="D51" s="42"/>
      <c r="E51" s="17">
        <v>2001</v>
      </c>
      <c r="F51" s="2">
        <v>42279</v>
      </c>
      <c r="G51" s="21" t="s">
        <v>51</v>
      </c>
      <c r="H51" s="43">
        <v>1.4651099999999999</v>
      </c>
      <c r="I51" s="43"/>
      <c r="J51" s="43">
        <v>1.48167</v>
      </c>
      <c r="K51" s="43"/>
      <c r="L51" s="16">
        <f t="shared" si="4"/>
        <v>171</v>
      </c>
      <c r="M51" s="42">
        <f t="shared" si="0"/>
        <v>232988.40740740721</v>
      </c>
      <c r="N51" s="42"/>
      <c r="O51" s="18">
        <f t="shared" si="1"/>
        <v>1.1000000000000001</v>
      </c>
      <c r="P51" s="17">
        <f t="shared" si="2"/>
        <v>2001</v>
      </c>
      <c r="Q51" s="2">
        <v>42282</v>
      </c>
      <c r="R51" s="44">
        <f t="shared" si="8"/>
        <v>1.4822099999999998</v>
      </c>
      <c r="S51" s="44"/>
      <c r="T51" s="45">
        <f t="shared" si="5"/>
        <v>-232222.22222222079</v>
      </c>
      <c r="U51" s="46"/>
      <c r="V51" s="41">
        <f t="shared" si="6"/>
        <v>-170.99999999999892</v>
      </c>
      <c r="W51" s="41"/>
      <c r="X51" s="35" t="s">
        <v>63</v>
      </c>
    </row>
    <row r="52" spans="2:24" x14ac:dyDescent="0.15">
      <c r="B52" s="21">
        <v>43</v>
      </c>
      <c r="C52" s="42">
        <f t="shared" si="3"/>
        <v>7534058.0246913526</v>
      </c>
      <c r="D52" s="42"/>
      <c r="E52" s="17">
        <f t="shared" si="7"/>
        <v>2001</v>
      </c>
      <c r="F52" s="2">
        <v>42286</v>
      </c>
      <c r="G52" s="21" t="s">
        <v>51</v>
      </c>
      <c r="H52" s="43">
        <v>1.46959</v>
      </c>
      <c r="I52" s="43"/>
      <c r="J52" s="43">
        <v>1.48482</v>
      </c>
      <c r="K52" s="43"/>
      <c r="L52" s="16">
        <f t="shared" si="4"/>
        <v>158</v>
      </c>
      <c r="M52" s="42">
        <f t="shared" si="0"/>
        <v>226021.74074074058</v>
      </c>
      <c r="N52" s="42"/>
      <c r="O52" s="18">
        <f t="shared" si="1"/>
        <v>1.1499999999999999</v>
      </c>
      <c r="P52" s="17">
        <f t="shared" si="2"/>
        <v>2001</v>
      </c>
      <c r="Q52" s="2">
        <v>42306</v>
      </c>
      <c r="R52" s="44">
        <v>1.4553100000000001</v>
      </c>
      <c r="S52" s="44"/>
      <c r="T52" s="45">
        <f t="shared" si="5"/>
        <v>202740.74074073855</v>
      </c>
      <c r="U52" s="46"/>
      <c r="V52" s="41">
        <f t="shared" si="6"/>
        <v>142.79999999999848</v>
      </c>
      <c r="W52" s="41"/>
      <c r="X52" s="35" t="s">
        <v>63</v>
      </c>
    </row>
    <row r="53" spans="2:24" x14ac:dyDescent="0.15">
      <c r="B53" s="21">
        <v>44</v>
      </c>
      <c r="C53" s="42">
        <f t="shared" si="3"/>
        <v>7736798.7654320914</v>
      </c>
      <c r="D53" s="42"/>
      <c r="E53" s="17">
        <v>2003</v>
      </c>
      <c r="F53" s="2">
        <v>42087</v>
      </c>
      <c r="G53" s="21" t="s">
        <v>10</v>
      </c>
      <c r="H53" s="43">
        <v>1.5702100000000001</v>
      </c>
      <c r="I53" s="43"/>
      <c r="J53" s="43">
        <v>1.5588599999999999</v>
      </c>
      <c r="K53" s="43"/>
      <c r="L53" s="16">
        <f t="shared" si="4"/>
        <v>119</v>
      </c>
      <c r="M53" s="42">
        <f t="shared" si="0"/>
        <v>232103.96296296275</v>
      </c>
      <c r="N53" s="42"/>
      <c r="O53" s="18">
        <f t="shared" si="1"/>
        <v>1.57</v>
      </c>
      <c r="P53" s="17">
        <f t="shared" si="2"/>
        <v>2003</v>
      </c>
      <c r="Q53" s="2">
        <v>42097</v>
      </c>
      <c r="R53" s="44">
        <v>1.5604499999999999</v>
      </c>
      <c r="S53" s="44"/>
      <c r="T53" s="45">
        <f t="shared" si="5"/>
        <v>-189175.30864197944</v>
      </c>
      <c r="U53" s="46"/>
      <c r="V53" s="41">
        <f t="shared" si="6"/>
        <v>-97.600000000002126</v>
      </c>
      <c r="W53" s="41"/>
      <c r="X53" s="35" t="s">
        <v>63</v>
      </c>
    </row>
    <row r="54" spans="2:24" x14ac:dyDescent="0.15">
      <c r="B54" s="21">
        <v>45</v>
      </c>
      <c r="C54" s="42">
        <f t="shared" si="3"/>
        <v>7547623.456790112</v>
      </c>
      <c r="D54" s="42"/>
      <c r="E54" s="17">
        <f t="shared" si="7"/>
        <v>2003</v>
      </c>
      <c r="F54" s="2">
        <v>42094</v>
      </c>
      <c r="G54" s="21" t="s">
        <v>10</v>
      </c>
      <c r="H54" s="43">
        <v>1.57986</v>
      </c>
      <c r="I54" s="43"/>
      <c r="J54" s="43">
        <v>1.5607899999999999</v>
      </c>
      <c r="K54" s="43"/>
      <c r="L54" s="16">
        <f t="shared" si="4"/>
        <v>196</v>
      </c>
      <c r="M54" s="42">
        <f t="shared" si="0"/>
        <v>226428.70370370336</v>
      </c>
      <c r="N54" s="42"/>
      <c r="O54" s="18">
        <f t="shared" si="1"/>
        <v>0.93</v>
      </c>
      <c r="P54" s="17">
        <f t="shared" si="2"/>
        <v>2003</v>
      </c>
      <c r="Q54" s="2">
        <v>42097</v>
      </c>
      <c r="R54" s="44">
        <f t="shared" si="8"/>
        <v>1.56026</v>
      </c>
      <c r="S54" s="44"/>
      <c r="T54" s="45">
        <f t="shared" si="5"/>
        <v>-225037.03703703778</v>
      </c>
      <c r="U54" s="46"/>
      <c r="V54" s="41">
        <f t="shared" si="6"/>
        <v>-196.00000000000063</v>
      </c>
      <c r="W54" s="41"/>
      <c r="X54" s="35" t="s">
        <v>63</v>
      </c>
    </row>
    <row r="55" spans="2:24" x14ac:dyDescent="0.15">
      <c r="B55" s="21">
        <v>46</v>
      </c>
      <c r="C55" s="42">
        <f t="shared" si="3"/>
        <v>7322586.4197530746</v>
      </c>
      <c r="D55" s="42"/>
      <c r="E55" s="17">
        <f t="shared" si="7"/>
        <v>2003</v>
      </c>
      <c r="F55" s="2">
        <v>42103</v>
      </c>
      <c r="G55" s="21" t="s">
        <v>10</v>
      </c>
      <c r="H55" s="43">
        <v>1.5593399999999999</v>
      </c>
      <c r="I55" s="43"/>
      <c r="J55" s="43">
        <v>1.5485800000000001</v>
      </c>
      <c r="K55" s="43"/>
      <c r="L55" s="16">
        <f t="shared" si="4"/>
        <v>113</v>
      </c>
      <c r="M55" s="42">
        <f t="shared" si="0"/>
        <v>219677.59259259223</v>
      </c>
      <c r="N55" s="42"/>
      <c r="O55" s="18">
        <f t="shared" si="1"/>
        <v>1.57</v>
      </c>
      <c r="P55" s="17">
        <f t="shared" si="2"/>
        <v>2003</v>
      </c>
      <c r="Q55" s="2">
        <v>42193</v>
      </c>
      <c r="R55" s="44">
        <v>1.64496</v>
      </c>
      <c r="S55" s="44"/>
      <c r="T55" s="45">
        <f t="shared" si="5"/>
        <v>1659548.1481481486</v>
      </c>
      <c r="U55" s="46"/>
      <c r="V55" s="41">
        <f t="shared" si="6"/>
        <v>856.20000000000027</v>
      </c>
      <c r="W55" s="41"/>
      <c r="X55" s="35" t="s">
        <v>63</v>
      </c>
    </row>
    <row r="56" spans="2:24" x14ac:dyDescent="0.15">
      <c r="B56" s="21">
        <v>47</v>
      </c>
      <c r="C56" s="42">
        <f t="shared" si="3"/>
        <v>8982134.5679012239</v>
      </c>
      <c r="D56" s="42"/>
      <c r="E56" s="17">
        <f t="shared" si="7"/>
        <v>2003</v>
      </c>
      <c r="F56" s="2">
        <v>42244</v>
      </c>
      <c r="G56" s="21" t="s">
        <v>10</v>
      </c>
      <c r="H56" s="43">
        <v>1.57565</v>
      </c>
      <c r="I56" s="43"/>
      <c r="J56" s="43">
        <v>1.5648899999999999</v>
      </c>
      <c r="K56" s="43"/>
      <c r="L56" s="16">
        <f t="shared" si="4"/>
        <v>113</v>
      </c>
      <c r="M56" s="42">
        <f t="shared" si="0"/>
        <v>269464.03703703673</v>
      </c>
      <c r="N56" s="42"/>
      <c r="O56" s="18">
        <f t="shared" si="1"/>
        <v>1.93</v>
      </c>
      <c r="P56" s="17">
        <f t="shared" si="2"/>
        <v>2003</v>
      </c>
      <c r="Q56" s="2">
        <v>42249</v>
      </c>
      <c r="R56" s="44">
        <v>1.5648899999999999</v>
      </c>
      <c r="S56" s="44"/>
      <c r="T56" s="45">
        <f t="shared" si="5"/>
        <v>-256380.24691358273</v>
      </c>
      <c r="U56" s="46"/>
      <c r="V56" s="41">
        <f t="shared" si="6"/>
        <v>-107.60000000000103</v>
      </c>
      <c r="W56" s="41"/>
      <c r="X56" s="35" t="s">
        <v>63</v>
      </c>
    </row>
    <row r="57" spans="2:24" x14ac:dyDescent="0.15">
      <c r="B57" s="21">
        <v>48</v>
      </c>
      <c r="C57" s="42">
        <f t="shared" si="3"/>
        <v>8725754.3209876418</v>
      </c>
      <c r="D57" s="42"/>
      <c r="E57" s="17">
        <f t="shared" si="7"/>
        <v>2003</v>
      </c>
      <c r="F57" s="2">
        <v>42250</v>
      </c>
      <c r="G57" s="21" t="s">
        <v>10</v>
      </c>
      <c r="H57" s="43">
        <v>1.5749899999999999</v>
      </c>
      <c r="I57" s="43"/>
      <c r="J57" s="43">
        <v>1.5604199999999999</v>
      </c>
      <c r="K57" s="43"/>
      <c r="L57" s="16">
        <f t="shared" si="4"/>
        <v>151</v>
      </c>
      <c r="M57" s="42">
        <f t="shared" si="0"/>
        <v>261772.62962962926</v>
      </c>
      <c r="N57" s="42"/>
      <c r="O57" s="18">
        <f t="shared" si="1"/>
        <v>1.4</v>
      </c>
      <c r="P57" s="17">
        <f t="shared" si="2"/>
        <v>2003</v>
      </c>
      <c r="Q57" s="2">
        <v>42311</v>
      </c>
      <c r="R57" s="44">
        <v>1.6870400000000001</v>
      </c>
      <c r="S57" s="44"/>
      <c r="T57" s="45">
        <f t="shared" si="5"/>
        <v>1936666.66666667</v>
      </c>
      <c r="U57" s="46"/>
      <c r="V57" s="41">
        <f t="shared" si="6"/>
        <v>1120.500000000002</v>
      </c>
      <c r="W57" s="41"/>
      <c r="X57" s="35" t="s">
        <v>63</v>
      </c>
    </row>
    <row r="58" spans="2:24" x14ac:dyDescent="0.15">
      <c r="B58" s="21">
        <v>49</v>
      </c>
      <c r="C58" s="42">
        <f t="shared" si="3"/>
        <v>10662420.987654312</v>
      </c>
      <c r="D58" s="42"/>
      <c r="E58" s="17">
        <f t="shared" si="7"/>
        <v>2003</v>
      </c>
      <c r="F58" s="2">
        <v>42307</v>
      </c>
      <c r="G58" s="21" t="s">
        <v>51</v>
      </c>
      <c r="H58" s="43">
        <v>1.69678</v>
      </c>
      <c r="I58" s="43"/>
      <c r="J58" s="43">
        <v>1.7077500000000001</v>
      </c>
      <c r="K58" s="43"/>
      <c r="L58" s="16">
        <f t="shared" si="4"/>
        <v>115</v>
      </c>
      <c r="M58" s="42">
        <f t="shared" si="0"/>
        <v>319872.62962962931</v>
      </c>
      <c r="N58" s="42"/>
      <c r="O58" s="18">
        <f t="shared" si="1"/>
        <v>2.25</v>
      </c>
      <c r="P58" s="17">
        <f t="shared" si="2"/>
        <v>2003</v>
      </c>
      <c r="Q58" s="2">
        <v>42321</v>
      </c>
      <c r="R58" s="44">
        <v>1.6877800000000001</v>
      </c>
      <c r="S58" s="44"/>
      <c r="T58" s="45">
        <f t="shared" si="5"/>
        <v>249999.99999999715</v>
      </c>
      <c r="U58" s="46"/>
      <c r="V58" s="41">
        <f t="shared" si="6"/>
        <v>89.999999999998977</v>
      </c>
      <c r="W58" s="41"/>
      <c r="X58" s="35" t="s">
        <v>63</v>
      </c>
    </row>
    <row r="59" spans="2:24" x14ac:dyDescent="0.15">
      <c r="B59" s="21">
        <v>50</v>
      </c>
      <c r="C59" s="42">
        <f t="shared" si="3"/>
        <v>10912420.987654308</v>
      </c>
      <c r="D59" s="42"/>
      <c r="E59" s="17">
        <v>2004</v>
      </c>
      <c r="F59" s="2">
        <v>42055</v>
      </c>
      <c r="G59" s="21" t="s">
        <v>51</v>
      </c>
      <c r="H59" s="43">
        <v>1.8834</v>
      </c>
      <c r="I59" s="43"/>
      <c r="J59" s="43">
        <v>1.9001999999999999</v>
      </c>
      <c r="K59" s="43"/>
      <c r="L59" s="16">
        <f t="shared" si="4"/>
        <v>173</v>
      </c>
      <c r="M59" s="42">
        <f t="shared" si="0"/>
        <v>327372.6296296292</v>
      </c>
      <c r="N59" s="42"/>
      <c r="O59" s="18">
        <f t="shared" si="1"/>
        <v>1.53</v>
      </c>
      <c r="P59" s="17">
        <f t="shared" si="2"/>
        <v>2004</v>
      </c>
      <c r="Q59" s="2">
        <v>42095</v>
      </c>
      <c r="R59" s="44">
        <v>1.85924</v>
      </c>
      <c r="S59" s="44"/>
      <c r="T59" s="45">
        <f t="shared" si="5"/>
        <v>456355.55555555481</v>
      </c>
      <c r="U59" s="46"/>
      <c r="V59" s="41">
        <f t="shared" si="6"/>
        <v>241.5999999999996</v>
      </c>
      <c r="W59" s="41"/>
      <c r="X59" s="35" t="s">
        <v>63</v>
      </c>
    </row>
    <row r="60" spans="2:24" x14ac:dyDescent="0.15">
      <c r="B60" s="21">
        <v>51</v>
      </c>
      <c r="C60" s="42">
        <f t="shared" si="3"/>
        <v>11368776.543209862</v>
      </c>
      <c r="D60" s="42"/>
      <c r="E60" s="17">
        <f t="shared" si="7"/>
        <v>2004</v>
      </c>
      <c r="F60" s="2">
        <v>42143</v>
      </c>
      <c r="G60" s="21" t="s">
        <v>10</v>
      </c>
      <c r="H60" s="43">
        <v>1.7747200000000001</v>
      </c>
      <c r="I60" s="43"/>
      <c r="J60" s="43">
        <v>1.7605</v>
      </c>
      <c r="K60" s="43"/>
      <c r="L60" s="16">
        <f t="shared" si="4"/>
        <v>148</v>
      </c>
      <c r="M60" s="42">
        <f t="shared" si="0"/>
        <v>341063.29629629583</v>
      </c>
      <c r="N60" s="42"/>
      <c r="O60" s="18">
        <f t="shared" si="1"/>
        <v>1.86</v>
      </c>
      <c r="P60" s="17">
        <f t="shared" si="2"/>
        <v>2004</v>
      </c>
      <c r="Q60" s="2">
        <v>42164</v>
      </c>
      <c r="R60" s="44">
        <v>1.8271900000000001</v>
      </c>
      <c r="S60" s="44"/>
      <c r="T60" s="45">
        <f t="shared" si="5"/>
        <v>1204866.666666667</v>
      </c>
      <c r="U60" s="46"/>
      <c r="V60" s="41">
        <f t="shared" si="6"/>
        <v>524.70000000000016</v>
      </c>
      <c r="W60" s="41"/>
      <c r="X60" s="35" t="s">
        <v>63</v>
      </c>
    </row>
    <row r="61" spans="2:24" x14ac:dyDescent="0.15">
      <c r="B61" s="21">
        <v>52</v>
      </c>
      <c r="C61" s="42">
        <f t="shared" si="3"/>
        <v>12573643.20987653</v>
      </c>
      <c r="D61" s="42"/>
      <c r="E61" s="17">
        <f t="shared" si="7"/>
        <v>2004</v>
      </c>
      <c r="F61" s="2">
        <v>42206</v>
      </c>
      <c r="G61" s="21" t="s">
        <v>51</v>
      </c>
      <c r="H61" s="43">
        <v>1.84745</v>
      </c>
      <c r="I61" s="43"/>
      <c r="J61" s="43">
        <v>1.8775599999999999</v>
      </c>
      <c r="K61" s="43"/>
      <c r="L61" s="16">
        <f t="shared" si="4"/>
        <v>307</v>
      </c>
      <c r="M61" s="42">
        <f t="shared" si="0"/>
        <v>377209.29629629588</v>
      </c>
      <c r="N61" s="42"/>
      <c r="O61" s="18">
        <f t="shared" si="1"/>
        <v>0.99</v>
      </c>
      <c r="P61" s="17">
        <f t="shared" si="2"/>
        <v>2004</v>
      </c>
      <c r="Q61" s="2">
        <v>42271</v>
      </c>
      <c r="R61" s="44">
        <v>1.8072299999999999</v>
      </c>
      <c r="S61" s="44"/>
      <c r="T61" s="45">
        <f t="shared" si="5"/>
        <v>491577.77777777961</v>
      </c>
      <c r="U61" s="46"/>
      <c r="V61" s="41">
        <f t="shared" si="6"/>
        <v>402.20000000000147</v>
      </c>
      <c r="W61" s="41"/>
      <c r="X61" s="35" t="s">
        <v>63</v>
      </c>
    </row>
    <row r="62" spans="2:24" x14ac:dyDescent="0.15">
      <c r="B62" s="21">
        <v>53</v>
      </c>
      <c r="C62" s="42">
        <f t="shared" si="3"/>
        <v>13065220.98765431</v>
      </c>
      <c r="D62" s="42"/>
      <c r="E62" s="17">
        <f t="shared" si="7"/>
        <v>2004</v>
      </c>
      <c r="F62" s="2">
        <v>42359</v>
      </c>
      <c r="G62" s="21" t="s">
        <v>51</v>
      </c>
      <c r="H62" s="43">
        <v>1.9260299999999999</v>
      </c>
      <c r="I62" s="43"/>
      <c r="J62" s="43">
        <v>1.95072</v>
      </c>
      <c r="K62" s="43"/>
      <c r="L62" s="16">
        <f t="shared" si="4"/>
        <v>252</v>
      </c>
      <c r="M62" s="42">
        <f t="shared" si="0"/>
        <v>391956.62962962926</v>
      </c>
      <c r="N62" s="42"/>
      <c r="O62" s="18">
        <f t="shared" si="1"/>
        <v>1.25</v>
      </c>
      <c r="P62" s="17">
        <v>2005</v>
      </c>
      <c r="Q62" s="2">
        <v>42050</v>
      </c>
      <c r="R62" s="44">
        <v>1.8945000000000001</v>
      </c>
      <c r="S62" s="44"/>
      <c r="T62" s="45">
        <f t="shared" si="5"/>
        <v>486574.0740740716</v>
      </c>
      <c r="U62" s="46"/>
      <c r="V62" s="41">
        <f t="shared" si="6"/>
        <v>315.29999999999836</v>
      </c>
      <c r="W62" s="41"/>
      <c r="X62" s="35" t="s">
        <v>63</v>
      </c>
    </row>
    <row r="63" spans="2:24" x14ac:dyDescent="0.15">
      <c r="B63" s="21">
        <v>54</v>
      </c>
      <c r="C63" s="42">
        <f t="shared" si="3"/>
        <v>13551795.061728381</v>
      </c>
      <c r="D63" s="42"/>
      <c r="E63" s="17">
        <v>2005</v>
      </c>
      <c r="F63" s="2">
        <v>42045</v>
      </c>
      <c r="G63" s="21" t="s">
        <v>10</v>
      </c>
      <c r="H63" s="43">
        <v>1.86467</v>
      </c>
      <c r="I63" s="43"/>
      <c r="J63" s="43">
        <v>1.85056</v>
      </c>
      <c r="K63" s="43"/>
      <c r="L63" s="16">
        <f t="shared" si="4"/>
        <v>147</v>
      </c>
      <c r="M63" s="42">
        <f t="shared" si="0"/>
        <v>406553.85185185139</v>
      </c>
      <c r="N63" s="42"/>
      <c r="O63" s="18">
        <f t="shared" si="1"/>
        <v>2.2400000000000002</v>
      </c>
      <c r="P63" s="17">
        <f t="shared" si="2"/>
        <v>2005</v>
      </c>
      <c r="Q63" s="2">
        <v>42084</v>
      </c>
      <c r="R63" s="44">
        <v>1.9035299999999999</v>
      </c>
      <c r="S63" s="44"/>
      <c r="T63" s="45">
        <f t="shared" si="5"/>
        <v>1074646.9135802439</v>
      </c>
      <c r="U63" s="46"/>
      <c r="V63" s="41">
        <f t="shared" si="6"/>
        <v>388.59999999999894</v>
      </c>
      <c r="W63" s="41"/>
      <c r="X63" s="35" t="s">
        <v>63</v>
      </c>
    </row>
    <row r="64" spans="2:24" x14ac:dyDescent="0.15">
      <c r="B64" s="21">
        <v>55</v>
      </c>
      <c r="C64" s="42">
        <f t="shared" si="3"/>
        <v>14626441.975308625</v>
      </c>
      <c r="D64" s="42"/>
      <c r="E64" s="17">
        <f t="shared" si="7"/>
        <v>2005</v>
      </c>
      <c r="F64" s="2">
        <v>42170</v>
      </c>
      <c r="G64" s="21" t="s">
        <v>10</v>
      </c>
      <c r="H64" s="43">
        <v>1.81586</v>
      </c>
      <c r="I64" s="43"/>
      <c r="J64" s="43">
        <v>1.8043899999999999</v>
      </c>
      <c r="K64" s="43"/>
      <c r="L64" s="16">
        <f t="shared" si="4"/>
        <v>120</v>
      </c>
      <c r="M64" s="42">
        <f t="shared" si="0"/>
        <v>438793.25925925875</v>
      </c>
      <c r="N64" s="42"/>
      <c r="O64" s="18">
        <f t="shared" si="1"/>
        <v>2.96</v>
      </c>
      <c r="P64" s="17">
        <f t="shared" si="2"/>
        <v>2005</v>
      </c>
      <c r="Q64" s="2">
        <v>42184</v>
      </c>
      <c r="R64" s="44">
        <v>1.81115</v>
      </c>
      <c r="S64" s="44"/>
      <c r="T64" s="45">
        <f t="shared" si="5"/>
        <v>-172118.51851851825</v>
      </c>
      <c r="U64" s="46"/>
      <c r="V64" s="41">
        <f t="shared" si="6"/>
        <v>-47.099999999999923</v>
      </c>
      <c r="W64" s="41"/>
      <c r="X64" s="35" t="s">
        <v>63</v>
      </c>
    </row>
    <row r="65" spans="2:24" x14ac:dyDescent="0.15">
      <c r="B65" s="21">
        <v>56</v>
      </c>
      <c r="C65" s="42">
        <f t="shared" si="3"/>
        <v>14454323.456790106</v>
      </c>
      <c r="D65" s="42"/>
      <c r="E65" s="17">
        <f t="shared" si="7"/>
        <v>2005</v>
      </c>
      <c r="F65" s="2">
        <v>42213</v>
      </c>
      <c r="G65" s="21" t="s">
        <v>10</v>
      </c>
      <c r="H65" s="43">
        <v>1.74776</v>
      </c>
      <c r="I65" s="43"/>
      <c r="J65" s="43">
        <v>1.73332</v>
      </c>
      <c r="K65" s="43"/>
      <c r="L65" s="16">
        <f t="shared" si="4"/>
        <v>150</v>
      </c>
      <c r="M65" s="42">
        <f t="shared" si="0"/>
        <v>433629.70370370318</v>
      </c>
      <c r="N65" s="42"/>
      <c r="O65" s="18">
        <f t="shared" si="1"/>
        <v>2.34</v>
      </c>
      <c r="P65" s="17">
        <f t="shared" si="2"/>
        <v>2005</v>
      </c>
      <c r="Q65" s="2">
        <v>42246</v>
      </c>
      <c r="R65" s="44">
        <v>1.7887599999999999</v>
      </c>
      <c r="S65" s="44"/>
      <c r="T65" s="45">
        <f t="shared" si="5"/>
        <v>1184444.4444444422</v>
      </c>
      <c r="U65" s="46"/>
      <c r="V65" s="41">
        <f t="shared" si="6"/>
        <v>409.99999999999926</v>
      </c>
      <c r="W65" s="41"/>
      <c r="X65" s="35" t="s">
        <v>63</v>
      </c>
    </row>
    <row r="66" spans="2:24" x14ac:dyDescent="0.15">
      <c r="B66" s="21">
        <v>57</v>
      </c>
      <c r="C66" s="42">
        <f t="shared" si="3"/>
        <v>15638767.901234549</v>
      </c>
      <c r="D66" s="42"/>
      <c r="E66" s="17">
        <f t="shared" si="7"/>
        <v>2005</v>
      </c>
      <c r="F66" s="2">
        <v>42318</v>
      </c>
      <c r="G66" s="21" t="s">
        <v>10</v>
      </c>
      <c r="H66" s="43">
        <v>1.74604</v>
      </c>
      <c r="I66" s="43"/>
      <c r="J66" s="43">
        <v>1.7359800000000001</v>
      </c>
      <c r="K66" s="43"/>
      <c r="L66" s="16">
        <f t="shared" si="4"/>
        <v>106</v>
      </c>
      <c r="M66" s="42">
        <f t="shared" si="0"/>
        <v>469163.03703703644</v>
      </c>
      <c r="N66" s="42"/>
      <c r="O66" s="18">
        <f t="shared" si="1"/>
        <v>3.58</v>
      </c>
      <c r="P66" s="17">
        <f t="shared" si="2"/>
        <v>2005</v>
      </c>
      <c r="Q66" s="2">
        <v>42322</v>
      </c>
      <c r="R66" s="44">
        <f t="shared" si="8"/>
        <v>1.7354400000000001</v>
      </c>
      <c r="S66" s="44"/>
      <c r="T66" s="45">
        <f t="shared" si="5"/>
        <v>-468493.82716049132</v>
      </c>
      <c r="U66" s="46"/>
      <c r="V66" s="41">
        <f t="shared" si="6"/>
        <v>-105.99999999999943</v>
      </c>
      <c r="W66" s="41"/>
      <c r="X66" s="35" t="s">
        <v>63</v>
      </c>
    </row>
    <row r="67" spans="2:24" x14ac:dyDescent="0.15">
      <c r="B67" s="21">
        <v>58</v>
      </c>
      <c r="C67" s="42">
        <f t="shared" si="3"/>
        <v>15170274.074074058</v>
      </c>
      <c r="D67" s="42"/>
      <c r="E67" s="17">
        <v>2008</v>
      </c>
      <c r="F67" s="2">
        <v>42290</v>
      </c>
      <c r="G67" s="21" t="s">
        <v>10</v>
      </c>
      <c r="H67" s="43">
        <v>1.71756</v>
      </c>
      <c r="I67" s="43"/>
      <c r="J67" s="43">
        <v>1.6838299999999999</v>
      </c>
      <c r="K67" s="43"/>
      <c r="L67" s="16">
        <f t="shared" si="4"/>
        <v>343</v>
      </c>
      <c r="M67" s="42">
        <f t="shared" si="0"/>
        <v>455108.22222222172</v>
      </c>
      <c r="N67" s="42"/>
      <c r="O67" s="18">
        <f t="shared" si="1"/>
        <v>1.07</v>
      </c>
      <c r="P67" s="17">
        <f t="shared" si="2"/>
        <v>2008</v>
      </c>
      <c r="Q67" s="2">
        <v>42298</v>
      </c>
      <c r="R67" s="44">
        <v>1.6838299999999999</v>
      </c>
      <c r="S67" s="44"/>
      <c r="T67" s="45">
        <f t="shared" si="5"/>
        <v>-445569.13580246962</v>
      </c>
      <c r="U67" s="46"/>
      <c r="V67" s="41">
        <f t="shared" si="6"/>
        <v>-337.30000000000035</v>
      </c>
      <c r="W67" s="41"/>
      <c r="X67" s="35" t="s">
        <v>63</v>
      </c>
    </row>
    <row r="68" spans="2:24" x14ac:dyDescent="0.15">
      <c r="B68" s="21">
        <v>59</v>
      </c>
      <c r="C68" s="42">
        <f t="shared" si="3"/>
        <v>14724704.938271588</v>
      </c>
      <c r="D68" s="42"/>
      <c r="E68" s="17">
        <f t="shared" si="7"/>
        <v>2008</v>
      </c>
      <c r="F68" s="2">
        <v>42346</v>
      </c>
      <c r="G68" s="21" t="s">
        <v>10</v>
      </c>
      <c r="H68" s="43">
        <v>1.48092</v>
      </c>
      <c r="I68" s="43"/>
      <c r="J68" s="43">
        <v>1.4525300000000001</v>
      </c>
      <c r="K68" s="43"/>
      <c r="L68" s="16">
        <f t="shared" si="4"/>
        <v>289</v>
      </c>
      <c r="M68" s="42">
        <f t="shared" si="0"/>
        <v>441741.14814814762</v>
      </c>
      <c r="N68" s="42"/>
      <c r="O68" s="18">
        <f t="shared" si="1"/>
        <v>1.23</v>
      </c>
      <c r="P68" s="17">
        <f t="shared" si="2"/>
        <v>2008</v>
      </c>
      <c r="Q68" s="2">
        <v>42356</v>
      </c>
      <c r="R68" s="44">
        <v>1.52373</v>
      </c>
      <c r="S68" s="44"/>
      <c r="T68" s="45">
        <f t="shared" si="5"/>
        <v>650077.7777777781</v>
      </c>
      <c r="U68" s="46"/>
      <c r="V68" s="41">
        <f t="shared" si="6"/>
        <v>428.10000000000014</v>
      </c>
      <c r="W68" s="41"/>
      <c r="X68" s="35" t="s">
        <v>63</v>
      </c>
    </row>
    <row r="69" spans="2:24" x14ac:dyDescent="0.15">
      <c r="B69" s="21">
        <v>60</v>
      </c>
      <c r="C69" s="42">
        <f t="shared" si="3"/>
        <v>15374782.716049366</v>
      </c>
      <c r="D69" s="42"/>
      <c r="E69" s="17">
        <v>2009</v>
      </c>
      <c r="F69" s="2">
        <v>42009</v>
      </c>
      <c r="G69" s="21" t="s">
        <v>10</v>
      </c>
      <c r="H69" s="43">
        <v>1.4696199999999999</v>
      </c>
      <c r="I69" s="43"/>
      <c r="J69" s="43">
        <v>1.43726</v>
      </c>
      <c r="K69" s="43"/>
      <c r="L69" s="16">
        <f t="shared" si="4"/>
        <v>329</v>
      </c>
      <c r="M69" s="42">
        <f t="shared" si="0"/>
        <v>461243.48148148094</v>
      </c>
      <c r="N69" s="42"/>
      <c r="O69" s="18">
        <f t="shared" si="1"/>
        <v>1.1299999999999999</v>
      </c>
      <c r="P69" s="17">
        <f t="shared" si="2"/>
        <v>2009</v>
      </c>
      <c r="Q69" s="2">
        <v>42012</v>
      </c>
      <c r="R69" s="44">
        <v>1.4975400000000001</v>
      </c>
      <c r="S69" s="44"/>
      <c r="T69" s="45">
        <f t="shared" si="5"/>
        <v>389501.23456790351</v>
      </c>
      <c r="U69" s="46"/>
      <c r="V69" s="41">
        <f t="shared" si="6"/>
        <v>279.20000000000169</v>
      </c>
      <c r="W69" s="41"/>
      <c r="X69" s="35" t="s">
        <v>63</v>
      </c>
    </row>
    <row r="70" spans="2:24" x14ac:dyDescent="0.15">
      <c r="B70" s="21">
        <v>61</v>
      </c>
      <c r="C70" s="42">
        <f t="shared" si="3"/>
        <v>15764283.950617269</v>
      </c>
      <c r="D70" s="42"/>
      <c r="E70" s="17">
        <f t="shared" si="7"/>
        <v>2009</v>
      </c>
      <c r="F70" s="2">
        <v>42187</v>
      </c>
      <c r="G70" s="21" t="s">
        <v>51</v>
      </c>
      <c r="H70" s="43">
        <v>1.63798</v>
      </c>
      <c r="I70" s="43"/>
      <c r="J70" s="43">
        <v>1.6541699999999999</v>
      </c>
      <c r="K70" s="43"/>
      <c r="L70" s="16">
        <f t="shared" si="4"/>
        <v>167</v>
      </c>
      <c r="M70" s="42">
        <f t="shared" si="0"/>
        <v>472928.51851851802</v>
      </c>
      <c r="N70" s="42"/>
      <c r="O70" s="18">
        <f t="shared" si="1"/>
        <v>2.29</v>
      </c>
      <c r="P70" s="17">
        <f t="shared" si="2"/>
        <v>2009</v>
      </c>
      <c r="Q70" s="2">
        <v>42194</v>
      </c>
      <c r="R70" s="44">
        <v>1.6301600000000001</v>
      </c>
      <c r="S70" s="44"/>
      <c r="T70" s="45">
        <f t="shared" si="5"/>
        <v>221083.95061728221</v>
      </c>
      <c r="U70" s="46"/>
      <c r="V70" s="41">
        <f t="shared" si="6"/>
        <v>78.199999999999378</v>
      </c>
      <c r="W70" s="41"/>
      <c r="X70" s="35" t="s">
        <v>63</v>
      </c>
    </row>
    <row r="71" spans="2:24" x14ac:dyDescent="0.15">
      <c r="B71" s="21">
        <v>62</v>
      </c>
      <c r="C71" s="42">
        <f t="shared" si="3"/>
        <v>15985367.90123455</v>
      </c>
      <c r="D71" s="42"/>
      <c r="E71" s="17">
        <v>2010</v>
      </c>
      <c r="F71" s="2">
        <v>42092</v>
      </c>
      <c r="G71" s="21" t="s">
        <v>10</v>
      </c>
      <c r="H71" s="43">
        <v>1.5003599999999999</v>
      </c>
      <c r="I71" s="43"/>
      <c r="J71" s="43">
        <v>1.47977</v>
      </c>
      <c r="K71" s="43"/>
      <c r="L71" s="16">
        <f t="shared" si="4"/>
        <v>211</v>
      </c>
      <c r="M71" s="42">
        <f t="shared" si="0"/>
        <v>479561.0370370365</v>
      </c>
      <c r="N71" s="42"/>
      <c r="O71" s="18">
        <f t="shared" si="1"/>
        <v>1.84</v>
      </c>
      <c r="P71" s="17">
        <f t="shared" si="2"/>
        <v>2010</v>
      </c>
      <c r="Q71" s="2">
        <v>42110</v>
      </c>
      <c r="R71" s="44">
        <v>1.5325200000000001</v>
      </c>
      <c r="S71" s="44"/>
      <c r="T71" s="45">
        <f t="shared" si="5"/>
        <v>730548.14814815251</v>
      </c>
      <c r="U71" s="46"/>
      <c r="V71" s="41">
        <f t="shared" si="6"/>
        <v>321.6000000000019</v>
      </c>
      <c r="W71" s="41"/>
      <c r="X71" s="35" t="s">
        <v>63</v>
      </c>
    </row>
    <row r="72" spans="2:24" x14ac:dyDescent="0.15">
      <c r="B72" s="21">
        <v>63</v>
      </c>
      <c r="C72" s="42">
        <f t="shared" si="3"/>
        <v>16715916.049382703</v>
      </c>
      <c r="D72" s="42"/>
      <c r="E72" s="17">
        <v>2011</v>
      </c>
      <c r="F72" s="2">
        <v>42070</v>
      </c>
      <c r="G72" s="21" t="s">
        <v>51</v>
      </c>
      <c r="H72" s="43">
        <v>1.6234599999999999</v>
      </c>
      <c r="I72" s="43"/>
      <c r="J72" s="43">
        <v>1.6342300000000001</v>
      </c>
      <c r="K72" s="43"/>
      <c r="L72" s="16">
        <f t="shared" si="4"/>
        <v>113</v>
      </c>
      <c r="M72" s="42">
        <f t="shared" si="0"/>
        <v>501477.48148148111</v>
      </c>
      <c r="N72" s="42"/>
      <c r="O72" s="18">
        <f t="shared" si="1"/>
        <v>3.59</v>
      </c>
      <c r="P72" s="17">
        <f t="shared" si="2"/>
        <v>2011</v>
      </c>
      <c r="Q72" s="2">
        <v>42081</v>
      </c>
      <c r="R72" s="44">
        <v>1.61991</v>
      </c>
      <c r="S72" s="44"/>
      <c r="T72" s="45">
        <f t="shared" si="5"/>
        <v>157339.5061728369</v>
      </c>
      <c r="U72" s="46"/>
      <c r="V72" s="41">
        <f t="shared" si="6"/>
        <v>35.499999999999417</v>
      </c>
      <c r="W72" s="41"/>
      <c r="X72" s="35" t="s">
        <v>63</v>
      </c>
    </row>
    <row r="73" spans="2:24" x14ac:dyDescent="0.15">
      <c r="B73" s="21">
        <v>64</v>
      </c>
      <c r="C73" s="42">
        <f t="shared" si="3"/>
        <v>16873255.555555541</v>
      </c>
      <c r="D73" s="42"/>
      <c r="E73" s="17">
        <f t="shared" si="7"/>
        <v>2011</v>
      </c>
      <c r="F73" s="2">
        <v>42086</v>
      </c>
      <c r="G73" s="21" t="s">
        <v>51</v>
      </c>
      <c r="H73" s="43">
        <v>1.6291100000000001</v>
      </c>
      <c r="I73" s="43"/>
      <c r="J73" s="43">
        <v>1.6398900000000001</v>
      </c>
      <c r="K73" s="43"/>
      <c r="L73" s="16">
        <f t="shared" si="4"/>
        <v>113</v>
      </c>
      <c r="M73" s="42">
        <f t="shared" si="0"/>
        <v>506197.66666666622</v>
      </c>
      <c r="N73" s="42"/>
      <c r="O73" s="18">
        <f t="shared" si="1"/>
        <v>3.62</v>
      </c>
      <c r="P73" s="17">
        <f t="shared" si="2"/>
        <v>2011</v>
      </c>
      <c r="Q73" s="2">
        <v>42098</v>
      </c>
      <c r="R73" s="44">
        <v>1.61487</v>
      </c>
      <c r="S73" s="44"/>
      <c r="T73" s="45">
        <f t="shared" si="5"/>
        <v>636404.93827160646</v>
      </c>
      <c r="U73" s="46"/>
      <c r="V73" s="41">
        <f t="shared" si="6"/>
        <v>142.40000000000032</v>
      </c>
      <c r="W73" s="41"/>
      <c r="X73" s="35" t="s">
        <v>63</v>
      </c>
    </row>
    <row r="74" spans="2:24" x14ac:dyDescent="0.15">
      <c r="B74" s="21">
        <v>65</v>
      </c>
      <c r="C74" s="42">
        <f t="shared" si="3"/>
        <v>17509660.493827149</v>
      </c>
      <c r="D74" s="42"/>
      <c r="E74" s="17">
        <f t="shared" si="7"/>
        <v>2011</v>
      </c>
      <c r="F74" s="2">
        <v>42198</v>
      </c>
      <c r="G74" s="21" t="s">
        <v>10</v>
      </c>
      <c r="H74" s="43">
        <v>1.59552</v>
      </c>
      <c r="I74" s="43"/>
      <c r="J74" s="43">
        <v>1.5777000000000001</v>
      </c>
      <c r="K74" s="43"/>
      <c r="L74" s="16">
        <f t="shared" si="4"/>
        <v>184</v>
      </c>
      <c r="M74" s="42">
        <f t="shared" ref="M74:M109" si="9">IF(F74="","",C74*$P$2)</f>
        <v>525289.81481481448</v>
      </c>
      <c r="N74" s="42"/>
      <c r="O74" s="18">
        <f t="shared" ref="O74:O109" si="10">IF(L74="","",ROUNDDOWN(M74/(L74/81)/100000,2))</f>
        <v>2.31</v>
      </c>
      <c r="P74" s="17">
        <f t="shared" ref="P74:P109" si="11">E74</f>
        <v>2011</v>
      </c>
      <c r="Q74" s="2">
        <v>42214</v>
      </c>
      <c r="R74" s="44">
        <v>1.62558</v>
      </c>
      <c r="S74" s="44"/>
      <c r="T74" s="45">
        <f t="shared" si="5"/>
        <v>857266.66666666593</v>
      </c>
      <c r="U74" s="46"/>
      <c r="V74" s="41">
        <f t="shared" si="6"/>
        <v>300.59999999999974</v>
      </c>
      <c r="W74" s="41"/>
      <c r="X74" s="35" t="s">
        <v>63</v>
      </c>
    </row>
    <row r="75" spans="2:24" x14ac:dyDescent="0.15">
      <c r="B75" s="21">
        <v>66</v>
      </c>
      <c r="C75" s="42">
        <f t="shared" ref="C75:C109" si="12">IF(T74="","",C74+T74)</f>
        <v>18366927.160493813</v>
      </c>
      <c r="D75" s="42"/>
      <c r="E75" s="17">
        <f t="shared" si="7"/>
        <v>2011</v>
      </c>
      <c r="F75" s="2">
        <v>42284</v>
      </c>
      <c r="G75" s="21" t="s">
        <v>10</v>
      </c>
      <c r="H75" s="43">
        <v>1.55006</v>
      </c>
      <c r="I75" s="43"/>
      <c r="J75" s="43">
        <v>1.5267500000000001</v>
      </c>
      <c r="K75" s="43"/>
      <c r="L75" s="16">
        <f t="shared" ref="L75:L109" si="13">IF(J75="","",ROUNDUP(IF(G75="買",H75-J75,J75-H75)*10000,0)+5)</f>
        <v>239</v>
      </c>
      <c r="M75" s="42">
        <f t="shared" si="9"/>
        <v>551007.81481481437</v>
      </c>
      <c r="N75" s="42"/>
      <c r="O75" s="18">
        <f t="shared" si="10"/>
        <v>1.86</v>
      </c>
      <c r="P75" s="17">
        <f t="shared" si="11"/>
        <v>2011</v>
      </c>
      <c r="Q75" s="2">
        <v>42311</v>
      </c>
      <c r="R75" s="44">
        <v>1.5884199999999999</v>
      </c>
      <c r="S75" s="44"/>
      <c r="T75" s="45">
        <f t="shared" ref="T75:T109" si="14">IF(Q75="","",V75*O75*100000/81)</f>
        <v>880859.25925925816</v>
      </c>
      <c r="U75" s="46"/>
      <c r="V75" s="41">
        <f t="shared" ref="V75:V109" si="15">IF(Q75="","",IF(G75="買",R75-H75,H75-R75)*10000)</f>
        <v>383.59999999999951</v>
      </c>
      <c r="W75" s="41"/>
      <c r="X75" s="35" t="s">
        <v>63</v>
      </c>
    </row>
    <row r="76" spans="2:24" x14ac:dyDescent="0.15">
      <c r="B76" s="21">
        <v>67</v>
      </c>
      <c r="C76" s="42">
        <f t="shared" si="12"/>
        <v>19247786.419753071</v>
      </c>
      <c r="D76" s="42"/>
      <c r="E76" s="17">
        <f t="shared" ref="E76:E109" si="16">E75</f>
        <v>2011</v>
      </c>
      <c r="F76" s="2">
        <v>42358</v>
      </c>
      <c r="G76" s="21" t="s">
        <v>10</v>
      </c>
      <c r="H76" s="43">
        <v>1.5555600000000001</v>
      </c>
      <c r="I76" s="43"/>
      <c r="J76" s="43">
        <v>1.54636</v>
      </c>
      <c r="K76" s="43"/>
      <c r="L76" s="16">
        <f t="shared" si="13"/>
        <v>98</v>
      </c>
      <c r="M76" s="42">
        <f t="shared" si="9"/>
        <v>577433.59259259212</v>
      </c>
      <c r="N76" s="42"/>
      <c r="O76" s="18">
        <f t="shared" si="10"/>
        <v>4.7699999999999996</v>
      </c>
      <c r="P76" s="17">
        <f t="shared" si="11"/>
        <v>2011</v>
      </c>
      <c r="Q76" s="2">
        <v>42366</v>
      </c>
      <c r="R76" s="44">
        <v>1.55826</v>
      </c>
      <c r="S76" s="44"/>
      <c r="T76" s="45">
        <f t="shared" si="14"/>
        <v>158999.99999999555</v>
      </c>
      <c r="U76" s="46"/>
      <c r="V76" s="41">
        <f t="shared" si="15"/>
        <v>26.999999999999247</v>
      </c>
      <c r="W76" s="41"/>
      <c r="X76" s="35" t="s">
        <v>63</v>
      </c>
    </row>
    <row r="77" spans="2:24" x14ac:dyDescent="0.15">
      <c r="B77" s="21">
        <v>68</v>
      </c>
      <c r="C77" s="42">
        <f t="shared" si="12"/>
        <v>19406786.419753067</v>
      </c>
      <c r="D77" s="42"/>
      <c r="E77" s="17">
        <v>2012</v>
      </c>
      <c r="F77" s="2">
        <v>42007</v>
      </c>
      <c r="G77" s="21" t="s">
        <v>10</v>
      </c>
      <c r="H77" s="43">
        <v>1.5570600000000001</v>
      </c>
      <c r="I77" s="43"/>
      <c r="J77" s="43">
        <v>1.5465199999999999</v>
      </c>
      <c r="K77" s="43"/>
      <c r="L77" s="16">
        <f t="shared" si="13"/>
        <v>111</v>
      </c>
      <c r="M77" s="42">
        <f t="shared" si="9"/>
        <v>582203.592592592</v>
      </c>
      <c r="N77" s="42"/>
      <c r="O77" s="18">
        <f t="shared" si="10"/>
        <v>4.24</v>
      </c>
      <c r="P77" s="17">
        <f t="shared" si="11"/>
        <v>2012</v>
      </c>
      <c r="Q77" s="2">
        <v>42009</v>
      </c>
      <c r="R77" s="44">
        <f t="shared" si="8"/>
        <v>1.54596</v>
      </c>
      <c r="S77" s="44"/>
      <c r="T77" s="45">
        <f t="shared" si="14"/>
        <v>-581037.03703704278</v>
      </c>
      <c r="U77" s="46"/>
      <c r="V77" s="41">
        <f t="shared" si="15"/>
        <v>-111.00000000000109</v>
      </c>
      <c r="W77" s="41"/>
      <c r="X77" s="35" t="s">
        <v>63</v>
      </c>
    </row>
    <row r="78" spans="2:24" x14ac:dyDescent="0.15">
      <c r="B78" s="21">
        <v>69</v>
      </c>
      <c r="C78" s="42">
        <f t="shared" si="12"/>
        <v>18825749.382716026</v>
      </c>
      <c r="D78" s="42"/>
      <c r="E78" s="17">
        <f t="shared" si="16"/>
        <v>2012</v>
      </c>
      <c r="F78" s="2">
        <v>42065</v>
      </c>
      <c r="G78" s="21" t="s">
        <v>51</v>
      </c>
      <c r="H78" s="43">
        <v>1.5893999999999999</v>
      </c>
      <c r="I78" s="43"/>
      <c r="J78" s="43">
        <v>1.5972999999999999</v>
      </c>
      <c r="K78" s="43"/>
      <c r="L78" s="16">
        <f t="shared" si="13"/>
        <v>85</v>
      </c>
      <c r="M78" s="42">
        <f t="shared" si="9"/>
        <v>564772.48148148076</v>
      </c>
      <c r="N78" s="42"/>
      <c r="O78" s="18">
        <f t="shared" si="10"/>
        <v>5.38</v>
      </c>
      <c r="P78" s="17">
        <f t="shared" si="11"/>
        <v>2012</v>
      </c>
      <c r="Q78" s="2">
        <v>42079</v>
      </c>
      <c r="R78" s="44">
        <v>1.5834600000000001</v>
      </c>
      <c r="S78" s="44"/>
      <c r="T78" s="45">
        <f t="shared" si="14"/>
        <v>394533.33333332231</v>
      </c>
      <c r="U78" s="46"/>
      <c r="V78" s="41">
        <f t="shared" si="15"/>
        <v>59.399999999998343</v>
      </c>
      <c r="W78" s="41"/>
      <c r="X78" s="35" t="s">
        <v>63</v>
      </c>
    </row>
    <row r="79" spans="2:24" x14ac:dyDescent="0.15">
      <c r="B79" s="21">
        <v>70</v>
      </c>
      <c r="C79" s="42">
        <f t="shared" si="12"/>
        <v>19220282.716049347</v>
      </c>
      <c r="D79" s="42"/>
      <c r="E79" s="17">
        <v>2013</v>
      </c>
      <c r="F79" s="2">
        <v>42007</v>
      </c>
      <c r="G79" s="21" t="s">
        <v>51</v>
      </c>
      <c r="H79" s="43">
        <v>1.6225799999999999</v>
      </c>
      <c r="I79" s="43"/>
      <c r="J79" s="43">
        <v>1.6337699999999999</v>
      </c>
      <c r="K79" s="43"/>
      <c r="L79" s="16">
        <f t="shared" si="13"/>
        <v>117</v>
      </c>
      <c r="M79" s="42">
        <f t="shared" si="9"/>
        <v>576608.48148148041</v>
      </c>
      <c r="N79" s="42"/>
      <c r="O79" s="18">
        <f t="shared" si="10"/>
        <v>3.99</v>
      </c>
      <c r="P79" s="17">
        <f t="shared" si="11"/>
        <v>2013</v>
      </c>
      <c r="Q79" s="2">
        <v>42084</v>
      </c>
      <c r="R79" s="44">
        <v>1.5200899999999999</v>
      </c>
      <c r="S79" s="44"/>
      <c r="T79" s="45">
        <f t="shared" si="14"/>
        <v>5048581.4814814804</v>
      </c>
      <c r="U79" s="46"/>
      <c r="V79" s="41">
        <f t="shared" si="15"/>
        <v>1024.8999999999996</v>
      </c>
      <c r="W79" s="41"/>
      <c r="X79" s="35" t="s">
        <v>63</v>
      </c>
    </row>
    <row r="80" spans="2:24" x14ac:dyDescent="0.15">
      <c r="B80" s="21">
        <v>71</v>
      </c>
      <c r="C80" s="42">
        <f t="shared" si="12"/>
        <v>24268864.197530828</v>
      </c>
      <c r="D80" s="42"/>
      <c r="E80" s="17">
        <f t="shared" si="16"/>
        <v>2013</v>
      </c>
      <c r="F80" s="2">
        <v>42305</v>
      </c>
      <c r="G80" s="21" t="s">
        <v>51</v>
      </c>
      <c r="H80" s="43">
        <v>1.6148100000000001</v>
      </c>
      <c r="I80" s="43"/>
      <c r="J80" s="43">
        <v>1.6208100000000001</v>
      </c>
      <c r="K80" s="43"/>
      <c r="L80" s="16">
        <f t="shared" si="13"/>
        <v>66</v>
      </c>
      <c r="M80" s="42">
        <f t="shared" si="9"/>
        <v>728065.92592592479</v>
      </c>
      <c r="N80" s="42"/>
      <c r="O80" s="18">
        <f t="shared" si="10"/>
        <v>8.93</v>
      </c>
      <c r="P80" s="17">
        <f t="shared" si="11"/>
        <v>2013</v>
      </c>
      <c r="Q80" s="2">
        <v>42314</v>
      </c>
      <c r="R80" s="44">
        <v>1.6077600000000001</v>
      </c>
      <c r="S80" s="44"/>
      <c r="T80" s="45">
        <f t="shared" si="14"/>
        <v>777240.74074074067</v>
      </c>
      <c r="U80" s="46"/>
      <c r="V80" s="41">
        <f t="shared" si="15"/>
        <v>70.5</v>
      </c>
      <c r="W80" s="41"/>
      <c r="X80" s="35" t="s">
        <v>63</v>
      </c>
    </row>
    <row r="81" spans="2:24" x14ac:dyDescent="0.15">
      <c r="B81" s="21">
        <v>72</v>
      </c>
      <c r="C81" s="42">
        <f t="shared" si="12"/>
        <v>25046104.938271567</v>
      </c>
      <c r="D81" s="42"/>
      <c r="E81" s="17">
        <v>2014</v>
      </c>
      <c r="F81" s="2">
        <v>42007</v>
      </c>
      <c r="G81" s="21" t="s">
        <v>51</v>
      </c>
      <c r="H81" s="43">
        <v>1.6458900000000001</v>
      </c>
      <c r="I81" s="43"/>
      <c r="J81" s="43">
        <v>1.66001</v>
      </c>
      <c r="K81" s="43"/>
      <c r="L81" s="16">
        <f t="shared" si="13"/>
        <v>147</v>
      </c>
      <c r="M81" s="42">
        <f t="shared" si="9"/>
        <v>751383.14814814704</v>
      </c>
      <c r="N81" s="42"/>
      <c r="O81" s="18">
        <f t="shared" si="10"/>
        <v>4.1399999999999997</v>
      </c>
      <c r="P81" s="17">
        <f t="shared" si="11"/>
        <v>2014</v>
      </c>
      <c r="Q81" s="2">
        <v>42007</v>
      </c>
      <c r="R81" s="44">
        <v>1.6458900000000001</v>
      </c>
      <c r="S81" s="44"/>
      <c r="T81" s="45">
        <f t="shared" si="14"/>
        <v>0</v>
      </c>
      <c r="U81" s="46"/>
      <c r="V81" s="41">
        <f t="shared" si="15"/>
        <v>0</v>
      </c>
      <c r="W81" s="41"/>
      <c r="X81" s="35" t="s">
        <v>63</v>
      </c>
    </row>
    <row r="82" spans="2:24" x14ac:dyDescent="0.15">
      <c r="B82" s="21">
        <v>73</v>
      </c>
      <c r="C82" s="42">
        <f t="shared" si="12"/>
        <v>25046104.938271567</v>
      </c>
      <c r="D82" s="42"/>
      <c r="E82" s="17">
        <v>2014</v>
      </c>
      <c r="F82" s="2">
        <v>42006</v>
      </c>
      <c r="G82" s="21" t="s">
        <v>51</v>
      </c>
      <c r="H82" s="43">
        <v>1.6458299999999999</v>
      </c>
      <c r="I82" s="43"/>
      <c r="J82" s="43">
        <v>1.65987</v>
      </c>
      <c r="K82" s="43"/>
      <c r="L82" s="16">
        <f t="shared" si="13"/>
        <v>146</v>
      </c>
      <c r="M82" s="42">
        <f t="shared" si="9"/>
        <v>751383.14814814704</v>
      </c>
      <c r="N82" s="42"/>
      <c r="O82" s="18">
        <f t="shared" si="10"/>
        <v>4.16</v>
      </c>
      <c r="P82" s="17">
        <f t="shared" si="11"/>
        <v>2014</v>
      </c>
      <c r="Q82" s="2">
        <v>42026</v>
      </c>
      <c r="R82" s="44">
        <v>1.6517200000000001</v>
      </c>
      <c r="S82" s="44"/>
      <c r="T82" s="45">
        <f t="shared" si="14"/>
        <v>-302498.76543210767</v>
      </c>
      <c r="U82" s="46"/>
      <c r="V82" s="41">
        <f t="shared" si="15"/>
        <v>-58.900000000001725</v>
      </c>
      <c r="W82" s="41"/>
      <c r="X82" s="35" t="s">
        <v>63</v>
      </c>
    </row>
    <row r="83" spans="2:24" x14ac:dyDescent="0.15">
      <c r="B83" s="21">
        <v>74</v>
      </c>
      <c r="C83" s="42">
        <f t="shared" si="12"/>
        <v>24743606.172839459</v>
      </c>
      <c r="D83" s="42"/>
      <c r="E83" s="17">
        <f t="shared" si="16"/>
        <v>2014</v>
      </c>
      <c r="F83" s="2">
        <v>42034</v>
      </c>
      <c r="G83" s="21" t="s">
        <v>51</v>
      </c>
      <c r="H83" s="43">
        <v>1.64716</v>
      </c>
      <c r="I83" s="43"/>
      <c r="J83" s="43">
        <v>1.66248</v>
      </c>
      <c r="K83" s="43"/>
      <c r="L83" s="16">
        <f t="shared" si="13"/>
        <v>159</v>
      </c>
      <c r="M83" s="42">
        <f t="shared" si="9"/>
        <v>742308.18518518377</v>
      </c>
      <c r="N83" s="42"/>
      <c r="O83" s="18">
        <f t="shared" si="10"/>
        <v>3.78</v>
      </c>
      <c r="P83" s="17">
        <f t="shared" si="11"/>
        <v>2014</v>
      </c>
      <c r="Q83" s="2">
        <v>42042</v>
      </c>
      <c r="R83" s="44">
        <v>1.6350100000000001</v>
      </c>
      <c r="S83" s="44"/>
      <c r="T83" s="45">
        <f t="shared" si="14"/>
        <v>566999.99999999453</v>
      </c>
      <c r="U83" s="46"/>
      <c r="V83" s="41">
        <f t="shared" si="15"/>
        <v>121.49999999999883</v>
      </c>
      <c r="W83" s="41"/>
      <c r="X83" s="35" t="s">
        <v>63</v>
      </c>
    </row>
    <row r="84" spans="2:24" x14ac:dyDescent="0.15">
      <c r="B84" s="21">
        <v>75</v>
      </c>
      <c r="C84" s="42">
        <f t="shared" si="12"/>
        <v>25310606.172839455</v>
      </c>
      <c r="D84" s="42"/>
      <c r="E84" s="17">
        <f t="shared" si="16"/>
        <v>2014</v>
      </c>
      <c r="F84" s="2">
        <v>42285</v>
      </c>
      <c r="G84" s="21" t="s">
        <v>10</v>
      </c>
      <c r="H84" s="43">
        <v>1.6127199999999999</v>
      </c>
      <c r="I84" s="43"/>
      <c r="J84" s="43">
        <v>1.60219</v>
      </c>
      <c r="K84" s="43"/>
      <c r="L84" s="16">
        <f t="shared" si="13"/>
        <v>111</v>
      </c>
      <c r="M84" s="42">
        <f t="shared" si="9"/>
        <v>759318.18518518365</v>
      </c>
      <c r="N84" s="42"/>
      <c r="O84" s="18">
        <f t="shared" si="10"/>
        <v>5.54</v>
      </c>
      <c r="P84" s="17">
        <f t="shared" si="11"/>
        <v>2014</v>
      </c>
      <c r="Q84" s="2">
        <v>42287</v>
      </c>
      <c r="R84" s="44">
        <v>1.60219</v>
      </c>
      <c r="S84" s="44"/>
      <c r="T84" s="45">
        <f t="shared" si="14"/>
        <v>-720199.99999999523</v>
      </c>
      <c r="U84" s="46"/>
      <c r="V84" s="41">
        <f t="shared" si="15"/>
        <v>-105.29999999999929</v>
      </c>
      <c r="W84" s="41"/>
      <c r="X84" s="35" t="s">
        <v>63</v>
      </c>
    </row>
    <row r="85" spans="2:24" x14ac:dyDescent="0.15">
      <c r="B85" s="21">
        <v>76</v>
      </c>
      <c r="C85" s="42">
        <f t="shared" si="12"/>
        <v>24590406.172839459</v>
      </c>
      <c r="D85" s="42"/>
      <c r="E85" s="17">
        <v>2015</v>
      </c>
      <c r="F85" s="2">
        <v>42038</v>
      </c>
      <c r="G85" s="21" t="s">
        <v>10</v>
      </c>
      <c r="H85" s="43">
        <v>1.50966</v>
      </c>
      <c r="I85" s="43"/>
      <c r="J85" s="43">
        <v>1.4984999999999999</v>
      </c>
      <c r="K85" s="43"/>
      <c r="L85" s="16">
        <f t="shared" si="13"/>
        <v>117</v>
      </c>
      <c r="M85" s="42">
        <f t="shared" si="9"/>
        <v>737712.18518518377</v>
      </c>
      <c r="N85" s="42"/>
      <c r="O85" s="18">
        <f t="shared" si="10"/>
        <v>5.0999999999999996</v>
      </c>
      <c r="P85" s="17">
        <f t="shared" si="11"/>
        <v>2015</v>
      </c>
      <c r="Q85" s="2">
        <v>42067</v>
      </c>
      <c r="R85" s="44">
        <v>1.53285</v>
      </c>
      <c r="S85" s="44"/>
      <c r="T85" s="45">
        <f t="shared" si="14"/>
        <v>1460111.1111111138</v>
      </c>
      <c r="U85" s="46"/>
      <c r="V85" s="41">
        <f t="shared" si="15"/>
        <v>231.90000000000043</v>
      </c>
      <c r="W85" s="41"/>
      <c r="X85" s="35" t="s">
        <v>63</v>
      </c>
    </row>
    <row r="86" spans="2:24" x14ac:dyDescent="0.15">
      <c r="B86" s="21">
        <v>77</v>
      </c>
      <c r="C86" s="42">
        <f t="shared" si="12"/>
        <v>26050517.283950575</v>
      </c>
      <c r="D86" s="42"/>
      <c r="E86" s="17">
        <f t="shared" si="16"/>
        <v>2015</v>
      </c>
      <c r="F86" s="2">
        <v>42104</v>
      </c>
      <c r="G86" s="21" t="s">
        <v>10</v>
      </c>
      <c r="H86" s="43">
        <v>1.46906</v>
      </c>
      <c r="I86" s="43"/>
      <c r="J86" s="43">
        <v>1.46021</v>
      </c>
      <c r="K86" s="43"/>
      <c r="L86" s="16">
        <f t="shared" si="13"/>
        <v>94</v>
      </c>
      <c r="M86" s="42">
        <f t="shared" si="9"/>
        <v>781515.51851851726</v>
      </c>
      <c r="N86" s="42"/>
      <c r="O86" s="18">
        <f t="shared" si="10"/>
        <v>6.73</v>
      </c>
      <c r="P86" s="17">
        <f t="shared" si="11"/>
        <v>2015</v>
      </c>
      <c r="Q86" s="2">
        <v>42125</v>
      </c>
      <c r="R86" s="44">
        <v>1.5298099999999999</v>
      </c>
      <c r="S86" s="44"/>
      <c r="T86" s="45">
        <f t="shared" si="14"/>
        <v>5047499.9999999888</v>
      </c>
      <c r="U86" s="46"/>
      <c r="V86" s="41">
        <f t="shared" si="15"/>
        <v>607.49999999999864</v>
      </c>
      <c r="W86" s="41"/>
      <c r="X86" s="35" t="s">
        <v>63</v>
      </c>
    </row>
    <row r="87" spans="2:24" x14ac:dyDescent="0.15">
      <c r="B87" s="21">
        <v>78</v>
      </c>
      <c r="C87" s="42">
        <f t="shared" si="12"/>
        <v>31098017.283950564</v>
      </c>
      <c r="D87" s="42"/>
      <c r="E87" s="17">
        <f t="shared" si="16"/>
        <v>2015</v>
      </c>
      <c r="F87" s="2">
        <v>42177</v>
      </c>
      <c r="G87" s="21" t="s">
        <v>51</v>
      </c>
      <c r="H87" s="43">
        <v>1.5832200000000001</v>
      </c>
      <c r="I87" s="43"/>
      <c r="J87" s="43">
        <v>1.5906899999999999</v>
      </c>
      <c r="K87" s="43"/>
      <c r="L87" s="16">
        <f t="shared" si="13"/>
        <v>80</v>
      </c>
      <c r="M87" s="42">
        <f t="shared" si="9"/>
        <v>932940.51851851691</v>
      </c>
      <c r="N87" s="42"/>
      <c r="O87" s="18">
        <f t="shared" si="10"/>
        <v>9.44</v>
      </c>
      <c r="P87" s="17">
        <f t="shared" si="11"/>
        <v>2015</v>
      </c>
      <c r="Q87" s="2">
        <v>42195</v>
      </c>
      <c r="R87" s="44">
        <v>1.5489999999999999</v>
      </c>
      <c r="S87" s="44"/>
      <c r="T87" s="45">
        <f t="shared" si="14"/>
        <v>3988108.6419753246</v>
      </c>
      <c r="U87" s="46"/>
      <c r="V87" s="41">
        <f t="shared" si="15"/>
        <v>342.20000000000141</v>
      </c>
      <c r="W87" s="41"/>
      <c r="X87" s="35" t="s">
        <v>63</v>
      </c>
    </row>
    <row r="88" spans="2:24" x14ac:dyDescent="0.15">
      <c r="B88" s="21">
        <v>79</v>
      </c>
      <c r="C88" s="42">
        <f t="shared" si="12"/>
        <v>35086125.925925888</v>
      </c>
      <c r="D88" s="42"/>
      <c r="E88" s="17">
        <f t="shared" si="16"/>
        <v>2015</v>
      </c>
      <c r="F88" s="2"/>
      <c r="G88" s="21"/>
      <c r="H88" s="43"/>
      <c r="I88" s="43"/>
      <c r="J88" s="43"/>
      <c r="K88" s="43"/>
      <c r="L88" s="16" t="str">
        <f t="shared" si="13"/>
        <v/>
      </c>
      <c r="M88" s="42" t="str">
        <f t="shared" si="9"/>
        <v/>
      </c>
      <c r="N88" s="42"/>
      <c r="O88" s="18" t="str">
        <f t="shared" si="10"/>
        <v/>
      </c>
      <c r="P88" s="17">
        <f t="shared" si="11"/>
        <v>2015</v>
      </c>
      <c r="Q88" s="2"/>
      <c r="R88" s="44" t="str">
        <f t="shared" ref="R78:R109" si="17">IF(J88="","",IF(G88="買",H88-(L88*0.0001),H88+(L88*0.0001)))</f>
        <v/>
      </c>
      <c r="S88" s="44"/>
      <c r="T88" s="45" t="str">
        <f t="shared" si="14"/>
        <v/>
      </c>
      <c r="U88" s="46"/>
      <c r="V88" s="41" t="str">
        <f t="shared" si="15"/>
        <v/>
      </c>
      <c r="W88" s="41"/>
    </row>
    <row r="89" spans="2:24" x14ac:dyDescent="0.15">
      <c r="B89" s="21">
        <v>80</v>
      </c>
      <c r="C89" s="42" t="str">
        <f t="shared" si="12"/>
        <v/>
      </c>
      <c r="D89" s="42"/>
      <c r="E89" s="17">
        <f t="shared" si="16"/>
        <v>2015</v>
      </c>
      <c r="F89" s="2"/>
      <c r="G89" s="21"/>
      <c r="H89" s="43"/>
      <c r="I89" s="43"/>
      <c r="J89" s="43"/>
      <c r="K89" s="43"/>
      <c r="L89" s="16" t="str">
        <f t="shared" si="13"/>
        <v/>
      </c>
      <c r="M89" s="42" t="str">
        <f t="shared" si="9"/>
        <v/>
      </c>
      <c r="N89" s="42"/>
      <c r="O89" s="18" t="str">
        <f t="shared" si="10"/>
        <v/>
      </c>
      <c r="P89" s="17">
        <f t="shared" si="11"/>
        <v>2015</v>
      </c>
      <c r="Q89" s="2"/>
      <c r="R89" s="44" t="str">
        <f t="shared" si="17"/>
        <v/>
      </c>
      <c r="S89" s="44"/>
      <c r="T89" s="45" t="str">
        <f t="shared" si="14"/>
        <v/>
      </c>
      <c r="U89" s="46"/>
      <c r="V89" s="41" t="str">
        <f t="shared" si="15"/>
        <v/>
      </c>
      <c r="W89" s="41"/>
    </row>
    <row r="90" spans="2:24" x14ac:dyDescent="0.15">
      <c r="B90" s="21">
        <v>81</v>
      </c>
      <c r="C90" s="42" t="str">
        <f t="shared" si="12"/>
        <v/>
      </c>
      <c r="D90" s="42"/>
      <c r="E90" s="17">
        <f t="shared" si="16"/>
        <v>2015</v>
      </c>
      <c r="F90" s="2"/>
      <c r="G90" s="21"/>
      <c r="H90" s="43"/>
      <c r="I90" s="43"/>
      <c r="J90" s="43"/>
      <c r="K90" s="43"/>
      <c r="L90" s="16" t="str">
        <f t="shared" si="13"/>
        <v/>
      </c>
      <c r="M90" s="42" t="str">
        <f t="shared" si="9"/>
        <v/>
      </c>
      <c r="N90" s="42"/>
      <c r="O90" s="18" t="str">
        <f t="shared" si="10"/>
        <v/>
      </c>
      <c r="P90" s="17">
        <f t="shared" si="11"/>
        <v>2015</v>
      </c>
      <c r="Q90" s="2"/>
      <c r="R90" s="44" t="str">
        <f t="shared" si="17"/>
        <v/>
      </c>
      <c r="S90" s="44"/>
      <c r="T90" s="45" t="str">
        <f t="shared" si="14"/>
        <v/>
      </c>
      <c r="U90" s="46"/>
      <c r="V90" s="41" t="str">
        <f t="shared" si="15"/>
        <v/>
      </c>
      <c r="W90" s="41"/>
    </row>
    <row r="91" spans="2:24" x14ac:dyDescent="0.15">
      <c r="B91" s="21">
        <v>82</v>
      </c>
      <c r="C91" s="42" t="str">
        <f t="shared" si="12"/>
        <v/>
      </c>
      <c r="D91" s="42"/>
      <c r="E91" s="17">
        <f t="shared" si="16"/>
        <v>2015</v>
      </c>
      <c r="F91" s="2"/>
      <c r="G91" s="21"/>
      <c r="H91" s="43"/>
      <c r="I91" s="43"/>
      <c r="J91" s="43"/>
      <c r="K91" s="43"/>
      <c r="L91" s="16" t="str">
        <f t="shared" si="13"/>
        <v/>
      </c>
      <c r="M91" s="42" t="str">
        <f t="shared" si="9"/>
        <v/>
      </c>
      <c r="N91" s="42"/>
      <c r="O91" s="18" t="str">
        <f t="shared" si="10"/>
        <v/>
      </c>
      <c r="P91" s="17">
        <f t="shared" si="11"/>
        <v>2015</v>
      </c>
      <c r="Q91" s="2"/>
      <c r="R91" s="44" t="str">
        <f t="shared" si="17"/>
        <v/>
      </c>
      <c r="S91" s="44"/>
      <c r="T91" s="45" t="str">
        <f t="shared" si="14"/>
        <v/>
      </c>
      <c r="U91" s="46"/>
      <c r="V91" s="41" t="str">
        <f t="shared" si="15"/>
        <v/>
      </c>
      <c r="W91" s="41"/>
    </row>
    <row r="92" spans="2:24" x14ac:dyDescent="0.15">
      <c r="B92" s="21">
        <v>83</v>
      </c>
      <c r="C92" s="42" t="str">
        <f t="shared" si="12"/>
        <v/>
      </c>
      <c r="D92" s="42"/>
      <c r="E92" s="17">
        <f t="shared" si="16"/>
        <v>2015</v>
      </c>
      <c r="F92" s="2"/>
      <c r="G92" s="21"/>
      <c r="H92" s="43"/>
      <c r="I92" s="43"/>
      <c r="J92" s="43"/>
      <c r="K92" s="43"/>
      <c r="L92" s="16" t="str">
        <f t="shared" si="13"/>
        <v/>
      </c>
      <c r="M92" s="42" t="str">
        <f t="shared" si="9"/>
        <v/>
      </c>
      <c r="N92" s="42"/>
      <c r="O92" s="18" t="str">
        <f t="shared" si="10"/>
        <v/>
      </c>
      <c r="P92" s="17">
        <f t="shared" si="11"/>
        <v>2015</v>
      </c>
      <c r="Q92" s="2"/>
      <c r="R92" s="44" t="str">
        <f t="shared" si="17"/>
        <v/>
      </c>
      <c r="S92" s="44"/>
      <c r="T92" s="45" t="str">
        <f t="shared" si="14"/>
        <v/>
      </c>
      <c r="U92" s="46"/>
      <c r="V92" s="41" t="str">
        <f t="shared" si="15"/>
        <v/>
      </c>
      <c r="W92" s="41"/>
    </row>
    <row r="93" spans="2:24" x14ac:dyDescent="0.15">
      <c r="B93" s="21">
        <v>84</v>
      </c>
      <c r="C93" s="42" t="str">
        <f t="shared" si="12"/>
        <v/>
      </c>
      <c r="D93" s="42"/>
      <c r="E93" s="17">
        <f t="shared" si="16"/>
        <v>2015</v>
      </c>
      <c r="F93" s="2"/>
      <c r="G93" s="21"/>
      <c r="H93" s="43"/>
      <c r="I93" s="43"/>
      <c r="J93" s="43"/>
      <c r="K93" s="43"/>
      <c r="L93" s="16" t="str">
        <f t="shared" si="13"/>
        <v/>
      </c>
      <c r="M93" s="42" t="str">
        <f t="shared" si="9"/>
        <v/>
      </c>
      <c r="N93" s="42"/>
      <c r="O93" s="18" t="str">
        <f t="shared" si="10"/>
        <v/>
      </c>
      <c r="P93" s="17">
        <f t="shared" si="11"/>
        <v>2015</v>
      </c>
      <c r="Q93" s="2"/>
      <c r="R93" s="44" t="str">
        <f t="shared" si="17"/>
        <v/>
      </c>
      <c r="S93" s="44"/>
      <c r="T93" s="45" t="str">
        <f t="shared" si="14"/>
        <v/>
      </c>
      <c r="U93" s="46"/>
      <c r="V93" s="41" t="str">
        <f t="shared" si="15"/>
        <v/>
      </c>
      <c r="W93" s="41"/>
    </row>
    <row r="94" spans="2:24" x14ac:dyDescent="0.15">
      <c r="B94" s="21">
        <v>85</v>
      </c>
      <c r="C94" s="42" t="str">
        <f t="shared" si="12"/>
        <v/>
      </c>
      <c r="D94" s="42"/>
      <c r="E94" s="17">
        <f t="shared" si="16"/>
        <v>2015</v>
      </c>
      <c r="F94" s="2"/>
      <c r="G94" s="21"/>
      <c r="H94" s="43"/>
      <c r="I94" s="43"/>
      <c r="J94" s="43"/>
      <c r="K94" s="43"/>
      <c r="L94" s="16" t="str">
        <f t="shared" si="13"/>
        <v/>
      </c>
      <c r="M94" s="42" t="str">
        <f t="shared" si="9"/>
        <v/>
      </c>
      <c r="N94" s="42"/>
      <c r="O94" s="18" t="str">
        <f t="shared" si="10"/>
        <v/>
      </c>
      <c r="P94" s="17">
        <f t="shared" si="11"/>
        <v>2015</v>
      </c>
      <c r="Q94" s="2"/>
      <c r="R94" s="44" t="str">
        <f t="shared" si="17"/>
        <v/>
      </c>
      <c r="S94" s="44"/>
      <c r="T94" s="45" t="str">
        <f t="shared" si="14"/>
        <v/>
      </c>
      <c r="U94" s="46"/>
      <c r="V94" s="41" t="str">
        <f t="shared" si="15"/>
        <v/>
      </c>
      <c r="W94" s="41"/>
    </row>
    <row r="95" spans="2:24" x14ac:dyDescent="0.15">
      <c r="B95" s="21">
        <v>86</v>
      </c>
      <c r="C95" s="42" t="str">
        <f t="shared" si="12"/>
        <v/>
      </c>
      <c r="D95" s="42"/>
      <c r="E95" s="17">
        <f t="shared" si="16"/>
        <v>2015</v>
      </c>
      <c r="F95" s="2"/>
      <c r="G95" s="21"/>
      <c r="H95" s="43"/>
      <c r="I95" s="43"/>
      <c r="J95" s="43"/>
      <c r="K95" s="43"/>
      <c r="L95" s="16" t="str">
        <f t="shared" si="13"/>
        <v/>
      </c>
      <c r="M95" s="42" t="str">
        <f t="shared" si="9"/>
        <v/>
      </c>
      <c r="N95" s="42"/>
      <c r="O95" s="18" t="str">
        <f t="shared" si="10"/>
        <v/>
      </c>
      <c r="P95" s="17">
        <f t="shared" si="11"/>
        <v>2015</v>
      </c>
      <c r="Q95" s="2"/>
      <c r="R95" s="44" t="str">
        <f t="shared" si="17"/>
        <v/>
      </c>
      <c r="S95" s="44"/>
      <c r="T95" s="45" t="str">
        <f t="shared" si="14"/>
        <v/>
      </c>
      <c r="U95" s="46"/>
      <c r="V95" s="41" t="str">
        <f t="shared" si="15"/>
        <v/>
      </c>
      <c r="W95" s="41"/>
    </row>
    <row r="96" spans="2:24" x14ac:dyDescent="0.15">
      <c r="B96" s="21">
        <v>87</v>
      </c>
      <c r="C96" s="42" t="str">
        <f t="shared" si="12"/>
        <v/>
      </c>
      <c r="D96" s="42"/>
      <c r="E96" s="17">
        <f t="shared" si="16"/>
        <v>2015</v>
      </c>
      <c r="F96" s="2"/>
      <c r="G96" s="21"/>
      <c r="H96" s="43"/>
      <c r="I96" s="43"/>
      <c r="J96" s="43"/>
      <c r="K96" s="43"/>
      <c r="L96" s="16" t="str">
        <f t="shared" si="13"/>
        <v/>
      </c>
      <c r="M96" s="42" t="str">
        <f t="shared" si="9"/>
        <v/>
      </c>
      <c r="N96" s="42"/>
      <c r="O96" s="18" t="str">
        <f t="shared" si="10"/>
        <v/>
      </c>
      <c r="P96" s="17">
        <f t="shared" si="11"/>
        <v>2015</v>
      </c>
      <c r="Q96" s="2"/>
      <c r="R96" s="44" t="str">
        <f t="shared" si="17"/>
        <v/>
      </c>
      <c r="S96" s="44"/>
      <c r="T96" s="45" t="str">
        <f t="shared" si="14"/>
        <v/>
      </c>
      <c r="U96" s="46"/>
      <c r="V96" s="41" t="str">
        <f t="shared" si="15"/>
        <v/>
      </c>
      <c r="W96" s="41"/>
    </row>
    <row r="97" spans="2:23" x14ac:dyDescent="0.15">
      <c r="B97" s="21">
        <v>88</v>
      </c>
      <c r="C97" s="42" t="str">
        <f t="shared" si="12"/>
        <v/>
      </c>
      <c r="D97" s="42"/>
      <c r="E97" s="17">
        <f t="shared" si="16"/>
        <v>2015</v>
      </c>
      <c r="F97" s="2"/>
      <c r="G97" s="21"/>
      <c r="H97" s="43"/>
      <c r="I97" s="43"/>
      <c r="J97" s="43"/>
      <c r="K97" s="43"/>
      <c r="L97" s="16" t="str">
        <f t="shared" si="13"/>
        <v/>
      </c>
      <c r="M97" s="42" t="str">
        <f t="shared" si="9"/>
        <v/>
      </c>
      <c r="N97" s="42"/>
      <c r="O97" s="18" t="str">
        <f t="shared" si="10"/>
        <v/>
      </c>
      <c r="P97" s="17">
        <f t="shared" si="11"/>
        <v>2015</v>
      </c>
      <c r="Q97" s="2"/>
      <c r="R97" s="44" t="str">
        <f t="shared" si="17"/>
        <v/>
      </c>
      <c r="S97" s="44"/>
      <c r="T97" s="45" t="str">
        <f t="shared" si="14"/>
        <v/>
      </c>
      <c r="U97" s="46"/>
      <c r="V97" s="41" t="str">
        <f t="shared" si="15"/>
        <v/>
      </c>
      <c r="W97" s="41"/>
    </row>
    <row r="98" spans="2:23" x14ac:dyDescent="0.15">
      <c r="B98" s="21">
        <v>89</v>
      </c>
      <c r="C98" s="42" t="str">
        <f t="shared" si="12"/>
        <v/>
      </c>
      <c r="D98" s="42"/>
      <c r="E98" s="17">
        <f t="shared" si="16"/>
        <v>2015</v>
      </c>
      <c r="F98" s="2"/>
      <c r="G98" s="21"/>
      <c r="H98" s="43"/>
      <c r="I98" s="43"/>
      <c r="J98" s="43"/>
      <c r="K98" s="43"/>
      <c r="L98" s="16" t="str">
        <f t="shared" si="13"/>
        <v/>
      </c>
      <c r="M98" s="42" t="str">
        <f t="shared" si="9"/>
        <v/>
      </c>
      <c r="N98" s="42"/>
      <c r="O98" s="18" t="str">
        <f t="shared" si="10"/>
        <v/>
      </c>
      <c r="P98" s="17">
        <f t="shared" si="11"/>
        <v>2015</v>
      </c>
      <c r="Q98" s="2"/>
      <c r="R98" s="44" t="str">
        <f t="shared" si="17"/>
        <v/>
      </c>
      <c r="S98" s="44"/>
      <c r="T98" s="45" t="str">
        <f t="shared" si="14"/>
        <v/>
      </c>
      <c r="U98" s="46"/>
      <c r="V98" s="41" t="str">
        <f t="shared" si="15"/>
        <v/>
      </c>
      <c r="W98" s="41"/>
    </row>
    <row r="99" spans="2:23" x14ac:dyDescent="0.15">
      <c r="B99" s="21">
        <v>90</v>
      </c>
      <c r="C99" s="42" t="str">
        <f t="shared" si="12"/>
        <v/>
      </c>
      <c r="D99" s="42"/>
      <c r="E99" s="17">
        <f t="shared" si="16"/>
        <v>2015</v>
      </c>
      <c r="F99" s="2"/>
      <c r="G99" s="21"/>
      <c r="H99" s="43"/>
      <c r="I99" s="43"/>
      <c r="J99" s="43"/>
      <c r="K99" s="43"/>
      <c r="L99" s="16" t="str">
        <f t="shared" si="13"/>
        <v/>
      </c>
      <c r="M99" s="42" t="str">
        <f t="shared" si="9"/>
        <v/>
      </c>
      <c r="N99" s="42"/>
      <c r="O99" s="18" t="str">
        <f t="shared" si="10"/>
        <v/>
      </c>
      <c r="P99" s="17">
        <f t="shared" si="11"/>
        <v>2015</v>
      </c>
      <c r="Q99" s="2"/>
      <c r="R99" s="44" t="str">
        <f t="shared" si="17"/>
        <v/>
      </c>
      <c r="S99" s="44"/>
      <c r="T99" s="45" t="str">
        <f t="shared" si="14"/>
        <v/>
      </c>
      <c r="U99" s="46"/>
      <c r="V99" s="41" t="str">
        <f t="shared" si="15"/>
        <v/>
      </c>
      <c r="W99" s="41"/>
    </row>
    <row r="100" spans="2:23" x14ac:dyDescent="0.15">
      <c r="B100" s="21">
        <v>91</v>
      </c>
      <c r="C100" s="42" t="str">
        <f t="shared" si="12"/>
        <v/>
      </c>
      <c r="D100" s="42"/>
      <c r="E100" s="17">
        <f t="shared" si="16"/>
        <v>2015</v>
      </c>
      <c r="F100" s="2"/>
      <c r="G100" s="21"/>
      <c r="H100" s="43"/>
      <c r="I100" s="43"/>
      <c r="J100" s="43"/>
      <c r="K100" s="43"/>
      <c r="L100" s="16" t="str">
        <f t="shared" si="13"/>
        <v/>
      </c>
      <c r="M100" s="42" t="str">
        <f t="shared" si="9"/>
        <v/>
      </c>
      <c r="N100" s="42"/>
      <c r="O100" s="18" t="str">
        <f t="shared" si="10"/>
        <v/>
      </c>
      <c r="P100" s="17">
        <f t="shared" si="11"/>
        <v>2015</v>
      </c>
      <c r="Q100" s="2"/>
      <c r="R100" s="44" t="str">
        <f t="shared" si="17"/>
        <v/>
      </c>
      <c r="S100" s="44"/>
      <c r="T100" s="45" t="str">
        <f t="shared" si="14"/>
        <v/>
      </c>
      <c r="U100" s="46"/>
      <c r="V100" s="41" t="str">
        <f t="shared" si="15"/>
        <v/>
      </c>
      <c r="W100" s="41"/>
    </row>
    <row r="101" spans="2:23" x14ac:dyDescent="0.15">
      <c r="B101" s="21">
        <v>92</v>
      </c>
      <c r="C101" s="42" t="str">
        <f t="shared" si="12"/>
        <v/>
      </c>
      <c r="D101" s="42"/>
      <c r="E101" s="17">
        <f t="shared" si="16"/>
        <v>2015</v>
      </c>
      <c r="F101" s="2"/>
      <c r="G101" s="21"/>
      <c r="H101" s="43"/>
      <c r="I101" s="43"/>
      <c r="J101" s="43"/>
      <c r="K101" s="43"/>
      <c r="L101" s="16" t="str">
        <f t="shared" si="13"/>
        <v/>
      </c>
      <c r="M101" s="42" t="str">
        <f t="shared" si="9"/>
        <v/>
      </c>
      <c r="N101" s="42"/>
      <c r="O101" s="18" t="str">
        <f t="shared" si="10"/>
        <v/>
      </c>
      <c r="P101" s="17">
        <f t="shared" si="11"/>
        <v>2015</v>
      </c>
      <c r="Q101" s="2"/>
      <c r="R101" s="44" t="str">
        <f t="shared" si="17"/>
        <v/>
      </c>
      <c r="S101" s="44"/>
      <c r="T101" s="45" t="str">
        <f t="shared" si="14"/>
        <v/>
      </c>
      <c r="U101" s="46"/>
      <c r="V101" s="41" t="str">
        <f t="shared" si="15"/>
        <v/>
      </c>
      <c r="W101" s="41"/>
    </row>
    <row r="102" spans="2:23" x14ac:dyDescent="0.15">
      <c r="B102" s="21">
        <v>93</v>
      </c>
      <c r="C102" s="42" t="str">
        <f t="shared" si="12"/>
        <v/>
      </c>
      <c r="D102" s="42"/>
      <c r="E102" s="17">
        <f t="shared" si="16"/>
        <v>2015</v>
      </c>
      <c r="F102" s="2"/>
      <c r="G102" s="21"/>
      <c r="H102" s="43"/>
      <c r="I102" s="43"/>
      <c r="J102" s="43"/>
      <c r="K102" s="43"/>
      <c r="L102" s="16" t="str">
        <f t="shared" si="13"/>
        <v/>
      </c>
      <c r="M102" s="42" t="str">
        <f t="shared" si="9"/>
        <v/>
      </c>
      <c r="N102" s="42"/>
      <c r="O102" s="18" t="str">
        <f t="shared" si="10"/>
        <v/>
      </c>
      <c r="P102" s="17">
        <f t="shared" si="11"/>
        <v>2015</v>
      </c>
      <c r="Q102" s="2"/>
      <c r="R102" s="44" t="str">
        <f t="shared" si="17"/>
        <v/>
      </c>
      <c r="S102" s="44"/>
      <c r="T102" s="45" t="str">
        <f t="shared" si="14"/>
        <v/>
      </c>
      <c r="U102" s="46"/>
      <c r="V102" s="41" t="str">
        <f t="shared" si="15"/>
        <v/>
      </c>
      <c r="W102" s="41"/>
    </row>
    <row r="103" spans="2:23" x14ac:dyDescent="0.15">
      <c r="B103" s="21">
        <v>94</v>
      </c>
      <c r="C103" s="42" t="str">
        <f t="shared" si="12"/>
        <v/>
      </c>
      <c r="D103" s="42"/>
      <c r="E103" s="17">
        <f t="shared" si="16"/>
        <v>2015</v>
      </c>
      <c r="F103" s="2"/>
      <c r="G103" s="21"/>
      <c r="H103" s="43"/>
      <c r="I103" s="43"/>
      <c r="J103" s="43"/>
      <c r="K103" s="43"/>
      <c r="L103" s="16" t="str">
        <f t="shared" si="13"/>
        <v/>
      </c>
      <c r="M103" s="42" t="str">
        <f t="shared" si="9"/>
        <v/>
      </c>
      <c r="N103" s="42"/>
      <c r="O103" s="18" t="str">
        <f t="shared" si="10"/>
        <v/>
      </c>
      <c r="P103" s="17">
        <f t="shared" si="11"/>
        <v>2015</v>
      </c>
      <c r="Q103" s="2"/>
      <c r="R103" s="44" t="str">
        <f t="shared" si="17"/>
        <v/>
      </c>
      <c r="S103" s="44"/>
      <c r="T103" s="45" t="str">
        <f t="shared" si="14"/>
        <v/>
      </c>
      <c r="U103" s="46"/>
      <c r="V103" s="41" t="str">
        <f t="shared" si="15"/>
        <v/>
      </c>
      <c r="W103" s="41"/>
    </row>
    <row r="104" spans="2:23" x14ac:dyDescent="0.15">
      <c r="B104" s="21">
        <v>95</v>
      </c>
      <c r="C104" s="42" t="str">
        <f t="shared" si="12"/>
        <v/>
      </c>
      <c r="D104" s="42"/>
      <c r="E104" s="17">
        <f t="shared" si="16"/>
        <v>2015</v>
      </c>
      <c r="F104" s="2"/>
      <c r="G104" s="21"/>
      <c r="H104" s="43"/>
      <c r="I104" s="43"/>
      <c r="J104" s="43"/>
      <c r="K104" s="43"/>
      <c r="L104" s="16" t="str">
        <f t="shared" si="13"/>
        <v/>
      </c>
      <c r="M104" s="42" t="str">
        <f t="shared" si="9"/>
        <v/>
      </c>
      <c r="N104" s="42"/>
      <c r="O104" s="18" t="str">
        <f t="shared" si="10"/>
        <v/>
      </c>
      <c r="P104" s="17">
        <f t="shared" si="11"/>
        <v>2015</v>
      </c>
      <c r="Q104" s="2"/>
      <c r="R104" s="44" t="str">
        <f t="shared" si="17"/>
        <v/>
      </c>
      <c r="S104" s="44"/>
      <c r="T104" s="45" t="str">
        <f t="shared" si="14"/>
        <v/>
      </c>
      <c r="U104" s="46"/>
      <c r="V104" s="41" t="str">
        <f t="shared" si="15"/>
        <v/>
      </c>
      <c r="W104" s="41"/>
    </row>
    <row r="105" spans="2:23" x14ac:dyDescent="0.15">
      <c r="B105" s="21">
        <v>96</v>
      </c>
      <c r="C105" s="42" t="str">
        <f t="shared" si="12"/>
        <v/>
      </c>
      <c r="D105" s="42"/>
      <c r="E105" s="17">
        <f t="shared" si="16"/>
        <v>2015</v>
      </c>
      <c r="F105" s="2"/>
      <c r="G105" s="21"/>
      <c r="H105" s="43"/>
      <c r="I105" s="43"/>
      <c r="J105" s="43"/>
      <c r="K105" s="43"/>
      <c r="L105" s="16" t="str">
        <f t="shared" si="13"/>
        <v/>
      </c>
      <c r="M105" s="42" t="str">
        <f t="shared" si="9"/>
        <v/>
      </c>
      <c r="N105" s="42"/>
      <c r="O105" s="18" t="str">
        <f t="shared" si="10"/>
        <v/>
      </c>
      <c r="P105" s="17">
        <f t="shared" si="11"/>
        <v>2015</v>
      </c>
      <c r="Q105" s="2"/>
      <c r="R105" s="44" t="str">
        <f t="shared" si="17"/>
        <v/>
      </c>
      <c r="S105" s="44"/>
      <c r="T105" s="45" t="str">
        <f t="shared" si="14"/>
        <v/>
      </c>
      <c r="U105" s="46"/>
      <c r="V105" s="41" t="str">
        <f t="shared" si="15"/>
        <v/>
      </c>
      <c r="W105" s="41"/>
    </row>
    <row r="106" spans="2:23" x14ac:dyDescent="0.15">
      <c r="B106" s="21">
        <v>97</v>
      </c>
      <c r="C106" s="42" t="str">
        <f t="shared" si="12"/>
        <v/>
      </c>
      <c r="D106" s="42"/>
      <c r="E106" s="17">
        <f t="shared" si="16"/>
        <v>2015</v>
      </c>
      <c r="F106" s="2"/>
      <c r="G106" s="21"/>
      <c r="H106" s="43"/>
      <c r="I106" s="43"/>
      <c r="J106" s="43"/>
      <c r="K106" s="43"/>
      <c r="L106" s="16" t="str">
        <f t="shared" si="13"/>
        <v/>
      </c>
      <c r="M106" s="42" t="str">
        <f t="shared" si="9"/>
        <v/>
      </c>
      <c r="N106" s="42"/>
      <c r="O106" s="18" t="str">
        <f t="shared" si="10"/>
        <v/>
      </c>
      <c r="P106" s="17">
        <f t="shared" si="11"/>
        <v>2015</v>
      </c>
      <c r="Q106" s="2"/>
      <c r="R106" s="44" t="str">
        <f t="shared" si="17"/>
        <v/>
      </c>
      <c r="S106" s="44"/>
      <c r="T106" s="45" t="str">
        <f t="shared" si="14"/>
        <v/>
      </c>
      <c r="U106" s="46"/>
      <c r="V106" s="41" t="str">
        <f t="shared" si="15"/>
        <v/>
      </c>
      <c r="W106" s="41"/>
    </row>
    <row r="107" spans="2:23" x14ac:dyDescent="0.15">
      <c r="B107" s="21">
        <v>98</v>
      </c>
      <c r="C107" s="42" t="str">
        <f t="shared" si="12"/>
        <v/>
      </c>
      <c r="D107" s="42"/>
      <c r="E107" s="17">
        <f t="shared" si="16"/>
        <v>2015</v>
      </c>
      <c r="F107" s="2"/>
      <c r="G107" s="21"/>
      <c r="H107" s="43"/>
      <c r="I107" s="43"/>
      <c r="J107" s="43"/>
      <c r="K107" s="43"/>
      <c r="L107" s="16" t="str">
        <f t="shared" si="13"/>
        <v/>
      </c>
      <c r="M107" s="42" t="str">
        <f t="shared" si="9"/>
        <v/>
      </c>
      <c r="N107" s="42"/>
      <c r="O107" s="18" t="str">
        <f t="shared" si="10"/>
        <v/>
      </c>
      <c r="P107" s="17">
        <f t="shared" si="11"/>
        <v>2015</v>
      </c>
      <c r="Q107" s="2"/>
      <c r="R107" s="44" t="str">
        <f t="shared" si="17"/>
        <v/>
      </c>
      <c r="S107" s="44"/>
      <c r="T107" s="45" t="str">
        <f t="shared" si="14"/>
        <v/>
      </c>
      <c r="U107" s="46"/>
      <c r="V107" s="41" t="str">
        <f t="shared" si="15"/>
        <v/>
      </c>
      <c r="W107" s="41"/>
    </row>
    <row r="108" spans="2:23" x14ac:dyDescent="0.15">
      <c r="B108" s="21">
        <v>99</v>
      </c>
      <c r="C108" s="42" t="str">
        <f t="shared" si="12"/>
        <v/>
      </c>
      <c r="D108" s="42"/>
      <c r="E108" s="17">
        <f t="shared" si="16"/>
        <v>2015</v>
      </c>
      <c r="F108" s="2"/>
      <c r="G108" s="21"/>
      <c r="H108" s="43"/>
      <c r="I108" s="43"/>
      <c r="J108" s="43"/>
      <c r="K108" s="43"/>
      <c r="L108" s="16" t="str">
        <f t="shared" si="13"/>
        <v/>
      </c>
      <c r="M108" s="42" t="str">
        <f t="shared" si="9"/>
        <v/>
      </c>
      <c r="N108" s="42"/>
      <c r="O108" s="18" t="str">
        <f t="shared" si="10"/>
        <v/>
      </c>
      <c r="P108" s="17">
        <f t="shared" si="11"/>
        <v>2015</v>
      </c>
      <c r="Q108" s="2"/>
      <c r="R108" s="44" t="str">
        <f t="shared" si="17"/>
        <v/>
      </c>
      <c r="S108" s="44"/>
      <c r="T108" s="45" t="str">
        <f t="shared" si="14"/>
        <v/>
      </c>
      <c r="U108" s="46"/>
      <c r="V108" s="41" t="str">
        <f t="shared" si="15"/>
        <v/>
      </c>
      <c r="W108" s="41"/>
    </row>
    <row r="109" spans="2:23" x14ac:dyDescent="0.15">
      <c r="B109" s="21">
        <v>100</v>
      </c>
      <c r="C109" s="42" t="str">
        <f t="shared" si="12"/>
        <v/>
      </c>
      <c r="D109" s="42"/>
      <c r="E109" s="17">
        <f t="shared" si="16"/>
        <v>2015</v>
      </c>
      <c r="F109" s="2"/>
      <c r="G109" s="21"/>
      <c r="H109" s="43"/>
      <c r="I109" s="43"/>
      <c r="J109" s="43"/>
      <c r="K109" s="43"/>
      <c r="L109" s="16" t="str">
        <f t="shared" si="13"/>
        <v/>
      </c>
      <c r="M109" s="42" t="str">
        <f t="shared" si="9"/>
        <v/>
      </c>
      <c r="N109" s="42"/>
      <c r="O109" s="18" t="str">
        <f t="shared" si="10"/>
        <v/>
      </c>
      <c r="P109" s="17">
        <f t="shared" si="11"/>
        <v>2015</v>
      </c>
      <c r="Q109" s="2"/>
      <c r="R109" s="44" t="str">
        <f t="shared" si="17"/>
        <v/>
      </c>
      <c r="S109" s="44"/>
      <c r="T109" s="45" t="str">
        <f t="shared" si="14"/>
        <v/>
      </c>
      <c r="U109" s="46"/>
      <c r="V109" s="41" t="str">
        <f t="shared" si="15"/>
        <v/>
      </c>
      <c r="W109" s="41"/>
    </row>
  </sheetData>
  <mergeCells count="739">
    <mergeCell ref="B2:D2"/>
    <mergeCell ref="E2:G2"/>
    <mergeCell ref="H2:J2"/>
    <mergeCell ref="K2:M2"/>
    <mergeCell ref="N2:O2"/>
    <mergeCell ref="P2:Q2"/>
    <mergeCell ref="N4:O4"/>
    <mergeCell ref="P4:Q4"/>
    <mergeCell ref="J5:K5"/>
    <mergeCell ref="L5:M5"/>
    <mergeCell ref="N5:O5"/>
    <mergeCell ref="P5:Q5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  <mergeCell ref="P8:W8"/>
    <mergeCell ref="H9:I9"/>
    <mergeCell ref="J9:K9"/>
    <mergeCell ref="M9:N9"/>
    <mergeCell ref="R9:S9"/>
    <mergeCell ref="T9:U9"/>
    <mergeCell ref="V9:W9"/>
    <mergeCell ref="B6:D6"/>
    <mergeCell ref="E6:H6"/>
    <mergeCell ref="I6:J6"/>
    <mergeCell ref="K6:M6"/>
    <mergeCell ref="N6:Q6"/>
    <mergeCell ref="B8:B9"/>
    <mergeCell ref="C8:D9"/>
    <mergeCell ref="E8:K8"/>
    <mergeCell ref="L8:N8"/>
    <mergeCell ref="O8:O9"/>
    <mergeCell ref="V10:W10"/>
    <mergeCell ref="C11:D11"/>
    <mergeCell ref="H11:I11"/>
    <mergeCell ref="J11:K11"/>
    <mergeCell ref="M11:N11"/>
    <mergeCell ref="R11:S11"/>
    <mergeCell ref="T11:U11"/>
    <mergeCell ref="V11:W11"/>
    <mergeCell ref="C10:D10"/>
    <mergeCell ref="H10:I10"/>
    <mergeCell ref="J10:K10"/>
    <mergeCell ref="M10:N10"/>
    <mergeCell ref="R10:S10"/>
    <mergeCell ref="T10:U10"/>
    <mergeCell ref="V12:W12"/>
    <mergeCell ref="C13:D13"/>
    <mergeCell ref="H13:I13"/>
    <mergeCell ref="J13:K13"/>
    <mergeCell ref="M13:N13"/>
    <mergeCell ref="R13:S13"/>
    <mergeCell ref="T13:U13"/>
    <mergeCell ref="V13:W13"/>
    <mergeCell ref="C12:D12"/>
    <mergeCell ref="H12:I12"/>
    <mergeCell ref="J12:K12"/>
    <mergeCell ref="M12:N12"/>
    <mergeCell ref="R12:S12"/>
    <mergeCell ref="T12:U12"/>
    <mergeCell ref="V14:W14"/>
    <mergeCell ref="C15:D15"/>
    <mergeCell ref="H15:I15"/>
    <mergeCell ref="J15:K15"/>
    <mergeCell ref="M15:N15"/>
    <mergeCell ref="R15:S15"/>
    <mergeCell ref="T15:U15"/>
    <mergeCell ref="V15:W15"/>
    <mergeCell ref="C14:D14"/>
    <mergeCell ref="H14:I14"/>
    <mergeCell ref="J14:K14"/>
    <mergeCell ref="M14:N14"/>
    <mergeCell ref="R14:S14"/>
    <mergeCell ref="T14:U14"/>
    <mergeCell ref="V16:W16"/>
    <mergeCell ref="C17:D17"/>
    <mergeCell ref="H17:I17"/>
    <mergeCell ref="J17:K17"/>
    <mergeCell ref="M17:N17"/>
    <mergeCell ref="R17:S17"/>
    <mergeCell ref="T17:U17"/>
    <mergeCell ref="V17:W17"/>
    <mergeCell ref="C16:D16"/>
    <mergeCell ref="H16:I16"/>
    <mergeCell ref="J16:K16"/>
    <mergeCell ref="M16:N16"/>
    <mergeCell ref="R16:S16"/>
    <mergeCell ref="T16:U16"/>
    <mergeCell ref="V18:W18"/>
    <mergeCell ref="C19:D19"/>
    <mergeCell ref="H19:I19"/>
    <mergeCell ref="J19:K19"/>
    <mergeCell ref="M19:N19"/>
    <mergeCell ref="R19:S19"/>
    <mergeCell ref="T19:U19"/>
    <mergeCell ref="V19:W19"/>
    <mergeCell ref="C18:D18"/>
    <mergeCell ref="H18:I18"/>
    <mergeCell ref="J18:K18"/>
    <mergeCell ref="M18:N18"/>
    <mergeCell ref="R18:S18"/>
    <mergeCell ref="T18:U18"/>
    <mergeCell ref="V20:W20"/>
    <mergeCell ref="C21:D21"/>
    <mergeCell ref="H21:I21"/>
    <mergeCell ref="J21:K21"/>
    <mergeCell ref="M21:N21"/>
    <mergeCell ref="R21:S21"/>
    <mergeCell ref="T21:U21"/>
    <mergeCell ref="V21:W21"/>
    <mergeCell ref="C20:D20"/>
    <mergeCell ref="H20:I20"/>
    <mergeCell ref="J20:K20"/>
    <mergeCell ref="M20:N20"/>
    <mergeCell ref="R20:S20"/>
    <mergeCell ref="T20:U20"/>
    <mergeCell ref="V22:W22"/>
    <mergeCell ref="C23:D23"/>
    <mergeCell ref="H23:I23"/>
    <mergeCell ref="J23:K23"/>
    <mergeCell ref="M23:N23"/>
    <mergeCell ref="R23:S23"/>
    <mergeCell ref="T23:U23"/>
    <mergeCell ref="V23:W23"/>
    <mergeCell ref="C22:D22"/>
    <mergeCell ref="H22:I22"/>
    <mergeCell ref="J22:K22"/>
    <mergeCell ref="M22:N22"/>
    <mergeCell ref="R22:S22"/>
    <mergeCell ref="T22:U22"/>
    <mergeCell ref="V24:W24"/>
    <mergeCell ref="C25:D25"/>
    <mergeCell ref="H25:I25"/>
    <mergeCell ref="J25:K25"/>
    <mergeCell ref="M25:N25"/>
    <mergeCell ref="R25:S25"/>
    <mergeCell ref="T25:U25"/>
    <mergeCell ref="V25:W25"/>
    <mergeCell ref="C24:D24"/>
    <mergeCell ref="H24:I24"/>
    <mergeCell ref="J24:K24"/>
    <mergeCell ref="M24:N24"/>
    <mergeCell ref="R24:S24"/>
    <mergeCell ref="T24:U24"/>
    <mergeCell ref="V26:W26"/>
    <mergeCell ref="C27:D27"/>
    <mergeCell ref="H27:I27"/>
    <mergeCell ref="J27:K27"/>
    <mergeCell ref="M27:N27"/>
    <mergeCell ref="R27:S27"/>
    <mergeCell ref="T27:U27"/>
    <mergeCell ref="V27:W27"/>
    <mergeCell ref="C26:D26"/>
    <mergeCell ref="H26:I26"/>
    <mergeCell ref="J26:K26"/>
    <mergeCell ref="M26:N26"/>
    <mergeCell ref="R26:S26"/>
    <mergeCell ref="T26:U26"/>
    <mergeCell ref="V28:W28"/>
    <mergeCell ref="C29:D29"/>
    <mergeCell ref="H29:I29"/>
    <mergeCell ref="J29:K29"/>
    <mergeCell ref="M29:N29"/>
    <mergeCell ref="R29:S29"/>
    <mergeCell ref="T29:U29"/>
    <mergeCell ref="V29:W29"/>
    <mergeCell ref="C28:D28"/>
    <mergeCell ref="H28:I28"/>
    <mergeCell ref="J28:K28"/>
    <mergeCell ref="M28:N28"/>
    <mergeCell ref="R28:S28"/>
    <mergeCell ref="T28:U28"/>
    <mergeCell ref="V30:W30"/>
    <mergeCell ref="C31:D31"/>
    <mergeCell ref="H31:I31"/>
    <mergeCell ref="J31:K31"/>
    <mergeCell ref="M31:N31"/>
    <mergeCell ref="R31:S31"/>
    <mergeCell ref="T31:U31"/>
    <mergeCell ref="V31:W31"/>
    <mergeCell ref="C30:D30"/>
    <mergeCell ref="H30:I30"/>
    <mergeCell ref="J30:K30"/>
    <mergeCell ref="M30:N30"/>
    <mergeCell ref="R30:S30"/>
    <mergeCell ref="T30:U30"/>
    <mergeCell ref="V32:W32"/>
    <mergeCell ref="C33:D33"/>
    <mergeCell ref="H33:I33"/>
    <mergeCell ref="J33:K33"/>
    <mergeCell ref="M33:N33"/>
    <mergeCell ref="R33:S33"/>
    <mergeCell ref="T33:U33"/>
    <mergeCell ref="V33:W33"/>
    <mergeCell ref="C32:D32"/>
    <mergeCell ref="H32:I32"/>
    <mergeCell ref="J32:K32"/>
    <mergeCell ref="M32:N32"/>
    <mergeCell ref="R32:S32"/>
    <mergeCell ref="T32:U32"/>
    <mergeCell ref="V34:W34"/>
    <mergeCell ref="C35:D35"/>
    <mergeCell ref="H35:I35"/>
    <mergeCell ref="J35:K35"/>
    <mergeCell ref="M35:N35"/>
    <mergeCell ref="R35:S35"/>
    <mergeCell ref="T35:U35"/>
    <mergeCell ref="V35:W35"/>
    <mergeCell ref="C34:D34"/>
    <mergeCell ref="H34:I34"/>
    <mergeCell ref="J34:K34"/>
    <mergeCell ref="M34:N34"/>
    <mergeCell ref="R34:S34"/>
    <mergeCell ref="T34:U34"/>
    <mergeCell ref="V36:W36"/>
    <mergeCell ref="C37:D37"/>
    <mergeCell ref="H37:I37"/>
    <mergeCell ref="J37:K37"/>
    <mergeCell ref="M37:N37"/>
    <mergeCell ref="R37:S37"/>
    <mergeCell ref="T37:U37"/>
    <mergeCell ref="V37:W37"/>
    <mergeCell ref="C36:D36"/>
    <mergeCell ref="H36:I36"/>
    <mergeCell ref="J36:K36"/>
    <mergeCell ref="M36:N36"/>
    <mergeCell ref="R36:S36"/>
    <mergeCell ref="T36:U36"/>
    <mergeCell ref="V38:W38"/>
    <mergeCell ref="C39:D39"/>
    <mergeCell ref="H39:I39"/>
    <mergeCell ref="J39:K39"/>
    <mergeCell ref="M39:N39"/>
    <mergeCell ref="R39:S39"/>
    <mergeCell ref="T39:U39"/>
    <mergeCell ref="V39:W39"/>
    <mergeCell ref="C38:D38"/>
    <mergeCell ref="H38:I38"/>
    <mergeCell ref="J38:K38"/>
    <mergeCell ref="M38:N38"/>
    <mergeCell ref="R38:S38"/>
    <mergeCell ref="T38:U38"/>
    <mergeCell ref="V40:W40"/>
    <mergeCell ref="C41:D41"/>
    <mergeCell ref="H41:I41"/>
    <mergeCell ref="J41:K41"/>
    <mergeCell ref="M41:N41"/>
    <mergeCell ref="R41:S41"/>
    <mergeCell ref="T41:U41"/>
    <mergeCell ref="V41:W41"/>
    <mergeCell ref="C40:D40"/>
    <mergeCell ref="H40:I40"/>
    <mergeCell ref="J40:K40"/>
    <mergeCell ref="M40:N40"/>
    <mergeCell ref="R40:S40"/>
    <mergeCell ref="T40:U40"/>
    <mergeCell ref="V42:W42"/>
    <mergeCell ref="C43:D43"/>
    <mergeCell ref="H43:I43"/>
    <mergeCell ref="J43:K43"/>
    <mergeCell ref="M43:N43"/>
    <mergeCell ref="R43:S43"/>
    <mergeCell ref="T43:U43"/>
    <mergeCell ref="V43:W43"/>
    <mergeCell ref="C42:D42"/>
    <mergeCell ref="H42:I42"/>
    <mergeCell ref="J42:K42"/>
    <mergeCell ref="M42:N42"/>
    <mergeCell ref="R42:S42"/>
    <mergeCell ref="T42:U42"/>
    <mergeCell ref="V44:W44"/>
    <mergeCell ref="C45:D45"/>
    <mergeCell ref="H45:I45"/>
    <mergeCell ref="J45:K45"/>
    <mergeCell ref="M45:N45"/>
    <mergeCell ref="R45:S45"/>
    <mergeCell ref="T45:U45"/>
    <mergeCell ref="V45:W45"/>
    <mergeCell ref="C44:D44"/>
    <mergeCell ref="H44:I44"/>
    <mergeCell ref="J44:K44"/>
    <mergeCell ref="M44:N44"/>
    <mergeCell ref="R44:S44"/>
    <mergeCell ref="T44:U44"/>
    <mergeCell ref="V46:W46"/>
    <mergeCell ref="C47:D47"/>
    <mergeCell ref="H47:I47"/>
    <mergeCell ref="J47:K47"/>
    <mergeCell ref="M47:N47"/>
    <mergeCell ref="R47:S47"/>
    <mergeCell ref="T47:U47"/>
    <mergeCell ref="V47:W47"/>
    <mergeCell ref="C46:D46"/>
    <mergeCell ref="H46:I46"/>
    <mergeCell ref="J46:K46"/>
    <mergeCell ref="M46:N46"/>
    <mergeCell ref="R46:S46"/>
    <mergeCell ref="T46:U46"/>
    <mergeCell ref="V48:W48"/>
    <mergeCell ref="C49:D49"/>
    <mergeCell ref="H49:I49"/>
    <mergeCell ref="J49:K49"/>
    <mergeCell ref="M49:N49"/>
    <mergeCell ref="R49:S49"/>
    <mergeCell ref="T49:U49"/>
    <mergeCell ref="V49:W49"/>
    <mergeCell ref="C48:D48"/>
    <mergeCell ref="H48:I48"/>
    <mergeCell ref="J48:K48"/>
    <mergeCell ref="M48:N48"/>
    <mergeCell ref="R48:S48"/>
    <mergeCell ref="T48:U48"/>
    <mergeCell ref="V50:W50"/>
    <mergeCell ref="C51:D51"/>
    <mergeCell ref="H51:I51"/>
    <mergeCell ref="J51:K51"/>
    <mergeCell ref="M51:N51"/>
    <mergeCell ref="R51:S51"/>
    <mergeCell ref="T51:U51"/>
    <mergeCell ref="V51:W51"/>
    <mergeCell ref="C50:D50"/>
    <mergeCell ref="H50:I50"/>
    <mergeCell ref="J50:K50"/>
    <mergeCell ref="M50:N50"/>
    <mergeCell ref="R50:S50"/>
    <mergeCell ref="T50:U50"/>
    <mergeCell ref="V52:W52"/>
    <mergeCell ref="C53:D53"/>
    <mergeCell ref="H53:I53"/>
    <mergeCell ref="J53:K53"/>
    <mergeCell ref="M53:N53"/>
    <mergeCell ref="R53:S53"/>
    <mergeCell ref="T53:U53"/>
    <mergeCell ref="V53:W53"/>
    <mergeCell ref="C52:D52"/>
    <mergeCell ref="H52:I52"/>
    <mergeCell ref="J52:K52"/>
    <mergeCell ref="M52:N52"/>
    <mergeCell ref="R52:S52"/>
    <mergeCell ref="T52:U52"/>
    <mergeCell ref="V54:W54"/>
    <mergeCell ref="C55:D55"/>
    <mergeCell ref="H55:I55"/>
    <mergeCell ref="J55:K55"/>
    <mergeCell ref="M55:N55"/>
    <mergeCell ref="R55:S55"/>
    <mergeCell ref="T55:U55"/>
    <mergeCell ref="V55:W55"/>
    <mergeCell ref="C54:D54"/>
    <mergeCell ref="H54:I54"/>
    <mergeCell ref="J54:K54"/>
    <mergeCell ref="M54:N54"/>
    <mergeCell ref="R54:S54"/>
    <mergeCell ref="T54:U54"/>
    <mergeCell ref="V56:W56"/>
    <mergeCell ref="C57:D57"/>
    <mergeCell ref="H57:I57"/>
    <mergeCell ref="J57:K57"/>
    <mergeCell ref="M57:N57"/>
    <mergeCell ref="R57:S57"/>
    <mergeCell ref="T57:U57"/>
    <mergeCell ref="V57:W57"/>
    <mergeCell ref="C56:D56"/>
    <mergeCell ref="H56:I56"/>
    <mergeCell ref="J56:K56"/>
    <mergeCell ref="M56:N56"/>
    <mergeCell ref="R56:S56"/>
    <mergeCell ref="T56:U56"/>
    <mergeCell ref="V58:W58"/>
    <mergeCell ref="C59:D59"/>
    <mergeCell ref="H59:I59"/>
    <mergeCell ref="J59:K59"/>
    <mergeCell ref="M59:N59"/>
    <mergeCell ref="R59:S59"/>
    <mergeCell ref="T59:U59"/>
    <mergeCell ref="V59:W59"/>
    <mergeCell ref="C58:D58"/>
    <mergeCell ref="H58:I58"/>
    <mergeCell ref="J58:K58"/>
    <mergeCell ref="M58:N58"/>
    <mergeCell ref="R58:S58"/>
    <mergeCell ref="T58:U58"/>
    <mergeCell ref="V60:W60"/>
    <mergeCell ref="C61:D61"/>
    <mergeCell ref="H61:I61"/>
    <mergeCell ref="J61:K61"/>
    <mergeCell ref="M61:N61"/>
    <mergeCell ref="R61:S61"/>
    <mergeCell ref="T61:U61"/>
    <mergeCell ref="V61:W61"/>
    <mergeCell ref="C60:D60"/>
    <mergeCell ref="H60:I60"/>
    <mergeCell ref="J60:K60"/>
    <mergeCell ref="M60:N60"/>
    <mergeCell ref="R60:S60"/>
    <mergeCell ref="T60:U60"/>
    <mergeCell ref="V62:W62"/>
    <mergeCell ref="C63:D63"/>
    <mergeCell ref="H63:I63"/>
    <mergeCell ref="J63:K63"/>
    <mergeCell ref="M63:N63"/>
    <mergeCell ref="R63:S63"/>
    <mergeCell ref="T63:U63"/>
    <mergeCell ref="V63:W63"/>
    <mergeCell ref="C62:D62"/>
    <mergeCell ref="H62:I62"/>
    <mergeCell ref="J62:K62"/>
    <mergeCell ref="M62:N62"/>
    <mergeCell ref="R62:S62"/>
    <mergeCell ref="T62:U62"/>
    <mergeCell ref="V64:W64"/>
    <mergeCell ref="C65:D65"/>
    <mergeCell ref="H65:I65"/>
    <mergeCell ref="J65:K65"/>
    <mergeCell ref="M65:N65"/>
    <mergeCell ref="R65:S65"/>
    <mergeCell ref="T65:U65"/>
    <mergeCell ref="V65:W65"/>
    <mergeCell ref="C64:D64"/>
    <mergeCell ref="H64:I64"/>
    <mergeCell ref="J64:K64"/>
    <mergeCell ref="M64:N64"/>
    <mergeCell ref="R64:S64"/>
    <mergeCell ref="T64:U64"/>
    <mergeCell ref="V66:W66"/>
    <mergeCell ref="C67:D67"/>
    <mergeCell ref="H67:I67"/>
    <mergeCell ref="J67:K67"/>
    <mergeCell ref="M67:N67"/>
    <mergeCell ref="R67:S67"/>
    <mergeCell ref="T67:U67"/>
    <mergeCell ref="V67:W67"/>
    <mergeCell ref="C66:D66"/>
    <mergeCell ref="H66:I66"/>
    <mergeCell ref="J66:K66"/>
    <mergeCell ref="M66:N66"/>
    <mergeCell ref="R66:S66"/>
    <mergeCell ref="T66:U66"/>
    <mergeCell ref="V68:W68"/>
    <mergeCell ref="C69:D69"/>
    <mergeCell ref="H69:I69"/>
    <mergeCell ref="J69:K69"/>
    <mergeCell ref="M69:N69"/>
    <mergeCell ref="R69:S69"/>
    <mergeCell ref="T69:U69"/>
    <mergeCell ref="V69:W69"/>
    <mergeCell ref="C68:D68"/>
    <mergeCell ref="H68:I68"/>
    <mergeCell ref="J68:K68"/>
    <mergeCell ref="M68:N68"/>
    <mergeCell ref="R68:S68"/>
    <mergeCell ref="T68:U68"/>
    <mergeCell ref="V70:W70"/>
    <mergeCell ref="C71:D71"/>
    <mergeCell ref="H71:I71"/>
    <mergeCell ref="J71:K71"/>
    <mergeCell ref="M71:N71"/>
    <mergeCell ref="R71:S71"/>
    <mergeCell ref="T71:U71"/>
    <mergeCell ref="V71:W71"/>
    <mergeCell ref="C70:D70"/>
    <mergeCell ref="H70:I70"/>
    <mergeCell ref="J70:K70"/>
    <mergeCell ref="M70:N70"/>
    <mergeCell ref="R70:S70"/>
    <mergeCell ref="T70:U70"/>
    <mergeCell ref="V72:W72"/>
    <mergeCell ref="C73:D73"/>
    <mergeCell ref="H73:I73"/>
    <mergeCell ref="J73:K73"/>
    <mergeCell ref="M73:N73"/>
    <mergeCell ref="R73:S73"/>
    <mergeCell ref="T73:U73"/>
    <mergeCell ref="V73:W73"/>
    <mergeCell ref="C72:D72"/>
    <mergeCell ref="H72:I72"/>
    <mergeCell ref="J72:K72"/>
    <mergeCell ref="M72:N72"/>
    <mergeCell ref="R72:S72"/>
    <mergeCell ref="T72:U72"/>
    <mergeCell ref="V74:W74"/>
    <mergeCell ref="C75:D75"/>
    <mergeCell ref="H75:I75"/>
    <mergeCell ref="J75:K75"/>
    <mergeCell ref="M75:N75"/>
    <mergeCell ref="R75:S75"/>
    <mergeCell ref="T75:U75"/>
    <mergeCell ref="V75:W75"/>
    <mergeCell ref="C74:D74"/>
    <mergeCell ref="H74:I74"/>
    <mergeCell ref="J74:K74"/>
    <mergeCell ref="M74:N74"/>
    <mergeCell ref="R74:S74"/>
    <mergeCell ref="T74:U74"/>
    <mergeCell ref="V76:W76"/>
    <mergeCell ref="C77:D77"/>
    <mergeCell ref="H77:I77"/>
    <mergeCell ref="J77:K77"/>
    <mergeCell ref="M77:N77"/>
    <mergeCell ref="R77:S77"/>
    <mergeCell ref="T77:U77"/>
    <mergeCell ref="V77:W77"/>
    <mergeCell ref="C76:D76"/>
    <mergeCell ref="H76:I76"/>
    <mergeCell ref="J76:K76"/>
    <mergeCell ref="M76:N76"/>
    <mergeCell ref="R76:S76"/>
    <mergeCell ref="T76:U76"/>
    <mergeCell ref="V78:W78"/>
    <mergeCell ref="C79:D79"/>
    <mergeCell ref="H79:I79"/>
    <mergeCell ref="J79:K79"/>
    <mergeCell ref="M79:N79"/>
    <mergeCell ref="R79:S79"/>
    <mergeCell ref="T79:U79"/>
    <mergeCell ref="V79:W79"/>
    <mergeCell ref="C78:D78"/>
    <mergeCell ref="H78:I78"/>
    <mergeCell ref="J78:K78"/>
    <mergeCell ref="M78:N78"/>
    <mergeCell ref="R78:S78"/>
    <mergeCell ref="T78:U78"/>
    <mergeCell ref="V80:W80"/>
    <mergeCell ref="C81:D81"/>
    <mergeCell ref="H81:I81"/>
    <mergeCell ref="J81:K81"/>
    <mergeCell ref="M81:N81"/>
    <mergeCell ref="R81:S81"/>
    <mergeCell ref="T81:U81"/>
    <mergeCell ref="V81:W81"/>
    <mergeCell ref="C80:D80"/>
    <mergeCell ref="H80:I80"/>
    <mergeCell ref="J80:K80"/>
    <mergeCell ref="M80:N80"/>
    <mergeCell ref="R80:S80"/>
    <mergeCell ref="T80:U80"/>
    <mergeCell ref="V82:W82"/>
    <mergeCell ref="C83:D83"/>
    <mergeCell ref="H83:I83"/>
    <mergeCell ref="J83:K83"/>
    <mergeCell ref="M83:N83"/>
    <mergeCell ref="R83:S83"/>
    <mergeCell ref="T83:U83"/>
    <mergeCell ref="V83:W83"/>
    <mergeCell ref="C82:D82"/>
    <mergeCell ref="H82:I82"/>
    <mergeCell ref="J82:K82"/>
    <mergeCell ref="M82:N82"/>
    <mergeCell ref="R82:S82"/>
    <mergeCell ref="T82:U82"/>
    <mergeCell ref="V84:W84"/>
    <mergeCell ref="C85:D85"/>
    <mergeCell ref="H85:I85"/>
    <mergeCell ref="J85:K85"/>
    <mergeCell ref="M85:N85"/>
    <mergeCell ref="R85:S85"/>
    <mergeCell ref="T85:U85"/>
    <mergeCell ref="V85:W85"/>
    <mergeCell ref="C84:D84"/>
    <mergeCell ref="H84:I84"/>
    <mergeCell ref="J84:K84"/>
    <mergeCell ref="M84:N84"/>
    <mergeCell ref="R84:S84"/>
    <mergeCell ref="T84:U84"/>
    <mergeCell ref="V86:W86"/>
    <mergeCell ref="C87:D87"/>
    <mergeCell ref="H87:I87"/>
    <mergeCell ref="J87:K87"/>
    <mergeCell ref="M87:N87"/>
    <mergeCell ref="R87:S87"/>
    <mergeCell ref="T87:U87"/>
    <mergeCell ref="V87:W87"/>
    <mergeCell ref="C86:D86"/>
    <mergeCell ref="H86:I86"/>
    <mergeCell ref="J86:K86"/>
    <mergeCell ref="M86:N86"/>
    <mergeCell ref="R86:S86"/>
    <mergeCell ref="T86:U86"/>
    <mergeCell ref="V88:W88"/>
    <mergeCell ref="C89:D89"/>
    <mergeCell ref="H89:I89"/>
    <mergeCell ref="J89:K89"/>
    <mergeCell ref="M89:N89"/>
    <mergeCell ref="R89:S89"/>
    <mergeCell ref="T89:U89"/>
    <mergeCell ref="V89:W89"/>
    <mergeCell ref="C88:D88"/>
    <mergeCell ref="H88:I88"/>
    <mergeCell ref="J88:K88"/>
    <mergeCell ref="M88:N88"/>
    <mergeCell ref="R88:S88"/>
    <mergeCell ref="T88:U88"/>
    <mergeCell ref="V90:W90"/>
    <mergeCell ref="C91:D91"/>
    <mergeCell ref="H91:I91"/>
    <mergeCell ref="J91:K91"/>
    <mergeCell ref="M91:N91"/>
    <mergeCell ref="R91:S91"/>
    <mergeCell ref="T91:U91"/>
    <mergeCell ref="V91:W91"/>
    <mergeCell ref="C90:D90"/>
    <mergeCell ref="H90:I90"/>
    <mergeCell ref="J90:K90"/>
    <mergeCell ref="M90:N90"/>
    <mergeCell ref="R90:S90"/>
    <mergeCell ref="T90:U90"/>
    <mergeCell ref="V92:W92"/>
    <mergeCell ref="C93:D93"/>
    <mergeCell ref="H93:I93"/>
    <mergeCell ref="J93:K93"/>
    <mergeCell ref="M93:N93"/>
    <mergeCell ref="R93:S93"/>
    <mergeCell ref="T93:U93"/>
    <mergeCell ref="V93:W93"/>
    <mergeCell ref="C92:D92"/>
    <mergeCell ref="H92:I92"/>
    <mergeCell ref="J92:K92"/>
    <mergeCell ref="M92:N92"/>
    <mergeCell ref="R92:S92"/>
    <mergeCell ref="T92:U92"/>
    <mergeCell ref="V94:W94"/>
    <mergeCell ref="C95:D95"/>
    <mergeCell ref="H95:I95"/>
    <mergeCell ref="J95:K95"/>
    <mergeCell ref="M95:N95"/>
    <mergeCell ref="R95:S95"/>
    <mergeCell ref="T95:U95"/>
    <mergeCell ref="V95:W95"/>
    <mergeCell ref="C94:D94"/>
    <mergeCell ref="H94:I94"/>
    <mergeCell ref="J94:K94"/>
    <mergeCell ref="M94:N94"/>
    <mergeCell ref="R94:S94"/>
    <mergeCell ref="T94:U94"/>
    <mergeCell ref="V96:W96"/>
    <mergeCell ref="C97:D97"/>
    <mergeCell ref="H97:I97"/>
    <mergeCell ref="J97:K97"/>
    <mergeCell ref="M97:N97"/>
    <mergeCell ref="R97:S97"/>
    <mergeCell ref="T97:U97"/>
    <mergeCell ref="V97:W97"/>
    <mergeCell ref="C96:D96"/>
    <mergeCell ref="H96:I96"/>
    <mergeCell ref="J96:K96"/>
    <mergeCell ref="M96:N96"/>
    <mergeCell ref="R96:S96"/>
    <mergeCell ref="T96:U96"/>
    <mergeCell ref="V98:W98"/>
    <mergeCell ref="C99:D99"/>
    <mergeCell ref="H99:I99"/>
    <mergeCell ref="J99:K99"/>
    <mergeCell ref="M99:N99"/>
    <mergeCell ref="R99:S99"/>
    <mergeCell ref="T99:U99"/>
    <mergeCell ref="V99:W99"/>
    <mergeCell ref="C98:D98"/>
    <mergeCell ref="H98:I98"/>
    <mergeCell ref="J98:K98"/>
    <mergeCell ref="M98:N98"/>
    <mergeCell ref="R98:S98"/>
    <mergeCell ref="T98:U98"/>
    <mergeCell ref="V100:W100"/>
    <mergeCell ref="C101:D101"/>
    <mergeCell ref="H101:I101"/>
    <mergeCell ref="J101:K101"/>
    <mergeCell ref="M101:N101"/>
    <mergeCell ref="R101:S101"/>
    <mergeCell ref="T101:U101"/>
    <mergeCell ref="V101:W101"/>
    <mergeCell ref="C100:D100"/>
    <mergeCell ref="H100:I100"/>
    <mergeCell ref="J100:K100"/>
    <mergeCell ref="M100:N100"/>
    <mergeCell ref="R100:S100"/>
    <mergeCell ref="T100:U100"/>
    <mergeCell ref="V102:W102"/>
    <mergeCell ref="C103:D103"/>
    <mergeCell ref="H103:I103"/>
    <mergeCell ref="J103:K103"/>
    <mergeCell ref="M103:N103"/>
    <mergeCell ref="R103:S103"/>
    <mergeCell ref="T103:U103"/>
    <mergeCell ref="V103:W103"/>
    <mergeCell ref="C102:D102"/>
    <mergeCell ref="H102:I102"/>
    <mergeCell ref="J102:K102"/>
    <mergeCell ref="M102:N102"/>
    <mergeCell ref="R102:S102"/>
    <mergeCell ref="T102:U102"/>
    <mergeCell ref="V104:W104"/>
    <mergeCell ref="C105:D105"/>
    <mergeCell ref="H105:I105"/>
    <mergeCell ref="J105:K105"/>
    <mergeCell ref="M105:N105"/>
    <mergeCell ref="R105:S105"/>
    <mergeCell ref="T105:U105"/>
    <mergeCell ref="V105:W105"/>
    <mergeCell ref="C104:D104"/>
    <mergeCell ref="H104:I104"/>
    <mergeCell ref="J104:K104"/>
    <mergeCell ref="M104:N104"/>
    <mergeCell ref="R104:S104"/>
    <mergeCell ref="T104:U104"/>
    <mergeCell ref="V106:W106"/>
    <mergeCell ref="C107:D107"/>
    <mergeCell ref="H107:I107"/>
    <mergeCell ref="J107:K107"/>
    <mergeCell ref="M107:N107"/>
    <mergeCell ref="R107:S107"/>
    <mergeCell ref="T107:U107"/>
    <mergeCell ref="V107:W107"/>
    <mergeCell ref="C106:D106"/>
    <mergeCell ref="H106:I106"/>
    <mergeCell ref="J106:K106"/>
    <mergeCell ref="M106:N106"/>
    <mergeCell ref="R106:S106"/>
    <mergeCell ref="T106:U106"/>
    <mergeCell ref="V108:W108"/>
    <mergeCell ref="C109:D109"/>
    <mergeCell ref="H109:I109"/>
    <mergeCell ref="J109:K109"/>
    <mergeCell ref="M109:N109"/>
    <mergeCell ref="R109:S109"/>
    <mergeCell ref="T109:U109"/>
    <mergeCell ref="V109:W109"/>
    <mergeCell ref="C108:D108"/>
    <mergeCell ref="H108:I108"/>
    <mergeCell ref="J108:K108"/>
    <mergeCell ref="M108:N108"/>
    <mergeCell ref="R108:S108"/>
    <mergeCell ref="T108:U108"/>
  </mergeCells>
  <phoneticPr fontId="1"/>
  <conditionalFormatting sqref="G39:G69 G15:G37 G10:G12">
    <cfRule type="cellIs" dxfId="111" priority="11" operator="equal">
      <formula>"買"</formula>
    </cfRule>
    <cfRule type="cellIs" dxfId="110" priority="12" operator="equal">
      <formula>"売"</formula>
    </cfRule>
  </conditionalFormatting>
  <conditionalFormatting sqref="G13">
    <cfRule type="cellIs" dxfId="109" priority="15" operator="equal">
      <formula>"買"</formula>
    </cfRule>
    <cfRule type="cellIs" dxfId="108" priority="16" operator="equal">
      <formula>"売"</formula>
    </cfRule>
  </conditionalFormatting>
  <conditionalFormatting sqref="G14">
    <cfRule type="cellIs" dxfId="107" priority="13" operator="equal">
      <formula>"買"</formula>
    </cfRule>
    <cfRule type="cellIs" dxfId="106" priority="14" operator="equal">
      <formula>"売"</formula>
    </cfRule>
  </conditionalFormatting>
  <conditionalFormatting sqref="G38">
    <cfRule type="cellIs" dxfId="105" priority="9" operator="equal">
      <formula>"買"</formula>
    </cfRule>
    <cfRule type="cellIs" dxfId="104" priority="10" operator="equal">
      <formula>"売"</formula>
    </cfRule>
  </conditionalFormatting>
  <conditionalFormatting sqref="G93:G94">
    <cfRule type="cellIs" dxfId="103" priority="1" operator="equal">
      <formula>"買"</formula>
    </cfRule>
    <cfRule type="cellIs" dxfId="102" priority="2" operator="equal">
      <formula>"売"</formula>
    </cfRule>
  </conditionalFormatting>
  <conditionalFormatting sqref="G70:G78">
    <cfRule type="cellIs" dxfId="101" priority="7" operator="equal">
      <formula>"買"</formula>
    </cfRule>
    <cfRule type="cellIs" dxfId="100" priority="8" operator="equal">
      <formula>"売"</formula>
    </cfRule>
  </conditionalFormatting>
  <conditionalFormatting sqref="G79:G92">
    <cfRule type="cellIs" dxfId="99" priority="5" operator="equal">
      <formula>"買"</formula>
    </cfRule>
    <cfRule type="cellIs" dxfId="98" priority="6" operator="equal">
      <formula>"売"</formula>
    </cfRule>
  </conditionalFormatting>
  <conditionalFormatting sqref="G95:G109">
    <cfRule type="cellIs" dxfId="97" priority="3" operator="equal">
      <formula>"買"</formula>
    </cfRule>
    <cfRule type="cellIs" dxfId="96" priority="4" operator="equal">
      <formula>"売"</formula>
    </cfRule>
  </conditionalFormatting>
  <dataValidations count="1">
    <dataValidation type="list" allowBlank="1" showInputMessage="1" showErrorMessage="1" sqref="G10:G109">
      <formula1>"買,売"</formula1>
    </dataValidation>
  </dataValidations>
  <pageMargins left="0.7" right="0.7" top="0.75" bottom="0.75" header="0.3" footer="0.3"/>
  <pageSetup paperSize="9" orientation="portrait" horizont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109"/>
  <sheetViews>
    <sheetView zoomScale="115" zoomScaleNormal="115" workbookViewId="0">
      <pane ySplit="9" topLeftCell="A10" activePane="bottomLeft" state="frozen"/>
      <selection activeCell="B1" sqref="B1"/>
      <selection pane="bottomLeft" activeCell="H27" sqref="H27:I27"/>
    </sheetView>
  </sheetViews>
  <sheetFormatPr defaultRowHeight="13.5" x14ac:dyDescent="0.15"/>
  <cols>
    <col min="1" max="1" width="2.875" customWidth="1"/>
    <col min="2" max="23" width="6.625" style="1" customWidth="1"/>
  </cols>
  <sheetData>
    <row r="2" spans="2:23" x14ac:dyDescent="0.15">
      <c r="B2" s="76" t="s">
        <v>21</v>
      </c>
      <c r="C2" s="76"/>
      <c r="D2" s="76"/>
      <c r="E2" s="77" t="s">
        <v>33</v>
      </c>
      <c r="F2" s="77"/>
      <c r="G2" s="77"/>
      <c r="H2" s="76" t="s">
        <v>22</v>
      </c>
      <c r="I2" s="76"/>
      <c r="J2" s="76"/>
      <c r="K2" s="77" t="s">
        <v>29</v>
      </c>
      <c r="L2" s="77"/>
      <c r="M2" s="77"/>
      <c r="N2" s="76" t="s">
        <v>30</v>
      </c>
      <c r="O2" s="76"/>
      <c r="P2" s="78">
        <v>0.03</v>
      </c>
      <c r="Q2" s="77"/>
    </row>
    <row r="3" spans="2:23" ht="85.5" customHeight="1" x14ac:dyDescent="0.15">
      <c r="B3" s="76" t="s">
        <v>17</v>
      </c>
      <c r="C3" s="76"/>
      <c r="D3" s="85" t="s">
        <v>52</v>
      </c>
      <c r="E3" s="86"/>
      <c r="F3" s="86"/>
      <c r="G3" s="86"/>
      <c r="H3" s="86"/>
      <c r="I3" s="86"/>
      <c r="J3" s="76" t="s">
        <v>18</v>
      </c>
      <c r="K3" s="76"/>
      <c r="L3" s="87" t="s">
        <v>53</v>
      </c>
      <c r="M3" s="88"/>
      <c r="N3" s="88"/>
      <c r="O3" s="88"/>
      <c r="P3" s="88"/>
      <c r="Q3" s="89"/>
    </row>
    <row r="4" spans="2:23" x14ac:dyDescent="0.15">
      <c r="B4" s="76" t="s">
        <v>15</v>
      </c>
      <c r="C4" s="76"/>
      <c r="D4" s="80">
        <f>SUM($T$10:$U$947)</f>
        <v>-29814.814814814687</v>
      </c>
      <c r="E4" s="80"/>
      <c r="F4" s="76" t="s">
        <v>14</v>
      </c>
      <c r="G4" s="76"/>
      <c r="H4" s="90">
        <f>SUM($V$10:$W$71)</f>
        <v>-104.99999999999955</v>
      </c>
      <c r="I4" s="91"/>
      <c r="J4" s="79" t="s">
        <v>25</v>
      </c>
      <c r="K4" s="79"/>
      <c r="L4" s="92">
        <f>MAX($C$10:$D$944)-E6</f>
        <v>0</v>
      </c>
      <c r="M4" s="92"/>
      <c r="N4" s="79" t="s">
        <v>19</v>
      </c>
      <c r="O4" s="79"/>
      <c r="P4" s="80">
        <f>MIN($C$10:$D$944)-E6</f>
        <v>-29814.814814814716</v>
      </c>
      <c r="Q4" s="80"/>
      <c r="S4"/>
      <c r="T4"/>
      <c r="U4"/>
      <c r="V4"/>
      <c r="W4"/>
    </row>
    <row r="5" spans="2:23" ht="14.25" thickBot="1" x14ac:dyDescent="0.2">
      <c r="B5" s="10" t="s">
        <v>23</v>
      </c>
      <c r="C5" s="15">
        <f>COUNTIF($T$10:$T$944,"&gt;0")</f>
        <v>0</v>
      </c>
      <c r="D5" s="10" t="s">
        <v>24</v>
      </c>
      <c r="E5" s="15">
        <f>COUNTIF($T$10:$T$944,"&lt;0")</f>
        <v>1</v>
      </c>
      <c r="F5" s="10" t="s">
        <v>26</v>
      </c>
      <c r="G5" s="15">
        <f>COUNTIF($T$10:$T$944,"=0")</f>
        <v>0</v>
      </c>
      <c r="H5" s="10" t="s">
        <v>12</v>
      </c>
      <c r="I5" s="14" t="str">
        <f>IF(C5=0,"0",C5/SUM(C5,E5))</f>
        <v>0</v>
      </c>
      <c r="J5" s="76" t="s">
        <v>27</v>
      </c>
      <c r="K5" s="81"/>
      <c r="L5" s="82"/>
      <c r="M5" s="82"/>
      <c r="N5" s="83" t="s">
        <v>28</v>
      </c>
      <c r="O5" s="84"/>
      <c r="P5" s="82"/>
      <c r="Q5" s="82"/>
      <c r="S5"/>
      <c r="T5"/>
      <c r="U5"/>
      <c r="V5"/>
      <c r="W5"/>
    </row>
    <row r="6" spans="2:23" ht="21.75" thickBot="1" x14ac:dyDescent="0.2">
      <c r="B6" s="57" t="s">
        <v>16</v>
      </c>
      <c r="C6" s="58"/>
      <c r="D6" s="59"/>
      <c r="E6" s="60">
        <v>1000000</v>
      </c>
      <c r="F6" s="60"/>
      <c r="G6" s="60"/>
      <c r="H6" s="61"/>
      <c r="I6" s="62" t="s">
        <v>31</v>
      </c>
      <c r="J6" s="62"/>
      <c r="K6" s="57" t="s">
        <v>13</v>
      </c>
      <c r="L6" s="58"/>
      <c r="M6" s="59"/>
      <c r="N6" s="63">
        <f>E6+D4</f>
        <v>970185.18518518528</v>
      </c>
      <c r="O6" s="64"/>
      <c r="P6" s="64"/>
      <c r="Q6" s="65"/>
    </row>
    <row r="7" spans="2:23" x14ac:dyDescent="0.15">
      <c r="P7" s="3"/>
    </row>
    <row r="8" spans="2:23" x14ac:dyDescent="0.15">
      <c r="B8" s="66" t="s">
        <v>20</v>
      </c>
      <c r="C8" s="67" t="s">
        <v>6</v>
      </c>
      <c r="D8" s="68"/>
      <c r="E8" s="71" t="s">
        <v>2</v>
      </c>
      <c r="F8" s="72"/>
      <c r="G8" s="72"/>
      <c r="H8" s="72"/>
      <c r="I8" s="72"/>
      <c r="J8" s="72"/>
      <c r="K8" s="73"/>
      <c r="L8" s="54" t="s">
        <v>8</v>
      </c>
      <c r="M8" s="74"/>
      <c r="N8" s="55"/>
      <c r="O8" s="75" t="s">
        <v>9</v>
      </c>
      <c r="P8" s="47" t="s">
        <v>5</v>
      </c>
      <c r="Q8" s="48"/>
      <c r="R8" s="48"/>
      <c r="S8" s="48"/>
      <c r="T8" s="48"/>
      <c r="U8" s="48"/>
      <c r="V8" s="48"/>
      <c r="W8" s="49"/>
    </row>
    <row r="9" spans="2:23" x14ac:dyDescent="0.15">
      <c r="B9" s="66"/>
      <c r="C9" s="69"/>
      <c r="D9" s="70"/>
      <c r="E9" s="9" t="s">
        <v>1</v>
      </c>
      <c r="F9" s="9" t="s">
        <v>0</v>
      </c>
      <c r="G9" s="9" t="s">
        <v>3</v>
      </c>
      <c r="H9" s="50" t="s">
        <v>35</v>
      </c>
      <c r="I9" s="51"/>
      <c r="J9" s="52" t="s">
        <v>34</v>
      </c>
      <c r="K9" s="53"/>
      <c r="L9" s="4" t="s">
        <v>7</v>
      </c>
      <c r="M9" s="54" t="s">
        <v>11</v>
      </c>
      <c r="N9" s="55"/>
      <c r="O9" s="75"/>
      <c r="P9" s="12" t="s">
        <v>1</v>
      </c>
      <c r="Q9" s="12" t="s">
        <v>0</v>
      </c>
      <c r="R9" s="47" t="s">
        <v>4</v>
      </c>
      <c r="S9" s="49"/>
      <c r="T9" s="56" t="s">
        <v>15</v>
      </c>
      <c r="U9" s="56"/>
      <c r="V9" s="56" t="s">
        <v>14</v>
      </c>
      <c r="W9" s="56"/>
    </row>
    <row r="10" spans="2:23" x14ac:dyDescent="0.15">
      <c r="B10" s="11">
        <v>1</v>
      </c>
      <c r="C10" s="42">
        <f>E6</f>
        <v>1000000</v>
      </c>
      <c r="D10" s="42"/>
      <c r="E10" s="17">
        <v>2010</v>
      </c>
      <c r="F10" s="2">
        <v>42005</v>
      </c>
      <c r="G10" s="11" t="s">
        <v>10</v>
      </c>
      <c r="H10" s="43">
        <v>1.1000000000000001</v>
      </c>
      <c r="I10" s="43"/>
      <c r="J10" s="43">
        <v>1.0900000000000001</v>
      </c>
      <c r="K10" s="43"/>
      <c r="L10" s="16">
        <f>IF(J10="","",ROUNDUP(IF(G10="買",H10-J10,J10-H10)*10000,0)+5)</f>
        <v>105</v>
      </c>
      <c r="M10" s="42">
        <f t="shared" ref="M10:M73" si="0">IF(F10="","",C10*$P$2)</f>
        <v>30000</v>
      </c>
      <c r="N10" s="42"/>
      <c r="O10" s="18">
        <f t="shared" ref="O10:O73" si="1">IF(L10="","",ROUNDDOWN(M10/(L10/81)/100000,2))</f>
        <v>0.23</v>
      </c>
      <c r="P10" s="17">
        <f t="shared" ref="P10:P73" si="2">E10</f>
        <v>2010</v>
      </c>
      <c r="Q10" s="2">
        <v>42006</v>
      </c>
      <c r="R10" s="44">
        <f>IF(J10="","",IF(G10="買",H10-(L10*0.0001),H10+(L10*0.0001)))</f>
        <v>1.0895000000000001</v>
      </c>
      <c r="S10" s="44"/>
      <c r="T10" s="45">
        <f>IF(Q10="","",V10*O10*100000/81)</f>
        <v>-29814.814814814687</v>
      </c>
      <c r="U10" s="46"/>
      <c r="V10" s="41">
        <f>IF(Q10="","",IF(G10="買",R10-H10,H10-R10)*10000)</f>
        <v>-104.99999999999955</v>
      </c>
      <c r="W10" s="41"/>
    </row>
    <row r="11" spans="2:23" x14ac:dyDescent="0.15">
      <c r="B11" s="11">
        <v>2</v>
      </c>
      <c r="C11" s="42">
        <f t="shared" ref="C11:C74" si="3">IF(T10="","",C10+T10)</f>
        <v>970185.18518518528</v>
      </c>
      <c r="D11" s="42"/>
      <c r="E11" s="17">
        <f>E10</f>
        <v>2010</v>
      </c>
      <c r="F11" s="2"/>
      <c r="G11" s="11"/>
      <c r="H11" s="43"/>
      <c r="I11" s="43"/>
      <c r="J11" s="43"/>
      <c r="K11" s="43"/>
      <c r="L11" s="16" t="str">
        <f t="shared" ref="L11:L74" si="4">IF(J11="","",ROUNDUP(IF(G11="買",H11-J11,J11-H11)*10000,0)+5)</f>
        <v/>
      </c>
      <c r="M11" s="42" t="str">
        <f t="shared" si="0"/>
        <v/>
      </c>
      <c r="N11" s="42"/>
      <c r="O11" s="18" t="str">
        <f t="shared" si="1"/>
        <v/>
      </c>
      <c r="P11" s="17">
        <f t="shared" si="2"/>
        <v>2010</v>
      </c>
      <c r="Q11" s="2"/>
      <c r="R11" s="44" t="str">
        <f t="shared" ref="R11:R12" si="5">IF(J11="","",IF(G11="買",H11-(L11*0.0001),H11+(L11*0.0001)))</f>
        <v/>
      </c>
      <c r="S11" s="44"/>
      <c r="T11" s="45" t="str">
        <f t="shared" ref="T11:T74" si="6">IF(Q11="","",V11*O11*100000/81)</f>
        <v/>
      </c>
      <c r="U11" s="46"/>
      <c r="V11" s="41" t="str">
        <f t="shared" ref="V11:V74" si="7">IF(Q11="","",IF(G11="買",R11-H11,H11-R11)*10000)</f>
        <v/>
      </c>
      <c r="W11" s="41"/>
    </row>
    <row r="12" spans="2:23" x14ac:dyDescent="0.15">
      <c r="B12" s="11">
        <v>3</v>
      </c>
      <c r="C12" s="42" t="str">
        <f t="shared" si="3"/>
        <v/>
      </c>
      <c r="D12" s="42"/>
      <c r="E12" s="17">
        <f t="shared" ref="E12:E75" si="8">E11</f>
        <v>2010</v>
      </c>
      <c r="F12" s="2"/>
      <c r="G12" s="11"/>
      <c r="H12" s="43"/>
      <c r="I12" s="43"/>
      <c r="J12" s="43"/>
      <c r="K12" s="43"/>
      <c r="L12" s="16" t="str">
        <f t="shared" si="4"/>
        <v/>
      </c>
      <c r="M12" s="42" t="str">
        <f t="shared" si="0"/>
        <v/>
      </c>
      <c r="N12" s="42"/>
      <c r="O12" s="18" t="str">
        <f t="shared" si="1"/>
        <v/>
      </c>
      <c r="P12" s="17">
        <f t="shared" si="2"/>
        <v>2010</v>
      </c>
      <c r="Q12" s="2"/>
      <c r="R12" s="44" t="str">
        <f t="shared" si="5"/>
        <v/>
      </c>
      <c r="S12" s="44"/>
      <c r="T12" s="45" t="str">
        <f t="shared" si="6"/>
        <v/>
      </c>
      <c r="U12" s="46"/>
      <c r="V12" s="41" t="str">
        <f t="shared" si="7"/>
        <v/>
      </c>
      <c r="W12" s="41"/>
    </row>
    <row r="13" spans="2:23" x14ac:dyDescent="0.15">
      <c r="B13" s="11">
        <v>4</v>
      </c>
      <c r="C13" s="42" t="str">
        <f t="shared" si="3"/>
        <v/>
      </c>
      <c r="D13" s="42"/>
      <c r="E13" s="17">
        <f t="shared" si="8"/>
        <v>2010</v>
      </c>
      <c r="F13" s="2"/>
      <c r="G13" s="11"/>
      <c r="H13" s="43"/>
      <c r="I13" s="43"/>
      <c r="J13" s="43"/>
      <c r="K13" s="43"/>
      <c r="L13" s="16" t="str">
        <f t="shared" si="4"/>
        <v/>
      </c>
      <c r="M13" s="42" t="str">
        <f t="shared" si="0"/>
        <v/>
      </c>
      <c r="N13" s="42"/>
      <c r="O13" s="18" t="str">
        <f t="shared" si="1"/>
        <v/>
      </c>
      <c r="P13" s="17">
        <f t="shared" si="2"/>
        <v>2010</v>
      </c>
      <c r="Q13" s="2"/>
      <c r="R13" s="44" t="str">
        <f>IF(J13="","",IF(G13="買",H13-(L13*0.0001),H13+(L13*0.0001)))</f>
        <v/>
      </c>
      <c r="S13" s="44"/>
      <c r="T13" s="45" t="str">
        <f t="shared" si="6"/>
        <v/>
      </c>
      <c r="U13" s="46"/>
      <c r="V13" s="41" t="str">
        <f t="shared" si="7"/>
        <v/>
      </c>
      <c r="W13" s="41"/>
    </row>
    <row r="14" spans="2:23" x14ac:dyDescent="0.15">
      <c r="B14" s="11">
        <v>5</v>
      </c>
      <c r="C14" s="42" t="str">
        <f t="shared" si="3"/>
        <v/>
      </c>
      <c r="D14" s="42"/>
      <c r="E14" s="17">
        <f t="shared" si="8"/>
        <v>2010</v>
      </c>
      <c r="F14" s="2"/>
      <c r="G14" s="11"/>
      <c r="H14" s="43"/>
      <c r="I14" s="43"/>
      <c r="J14" s="43"/>
      <c r="K14" s="43"/>
      <c r="L14" s="16" t="str">
        <f t="shared" si="4"/>
        <v/>
      </c>
      <c r="M14" s="42" t="str">
        <f t="shared" si="0"/>
        <v/>
      </c>
      <c r="N14" s="42"/>
      <c r="O14" s="18" t="str">
        <f t="shared" si="1"/>
        <v/>
      </c>
      <c r="P14" s="17">
        <f t="shared" si="2"/>
        <v>2010</v>
      </c>
      <c r="Q14" s="2"/>
      <c r="R14" s="44" t="str">
        <f t="shared" ref="R14:R77" si="9">IF(J14="","",IF(G14="買",H14-(L14*0.0001),H14+(L14*0.0001)))</f>
        <v/>
      </c>
      <c r="S14" s="44"/>
      <c r="T14" s="45" t="str">
        <f t="shared" si="6"/>
        <v/>
      </c>
      <c r="U14" s="46"/>
      <c r="V14" s="41" t="str">
        <f t="shared" si="7"/>
        <v/>
      </c>
      <c r="W14" s="41"/>
    </row>
    <row r="15" spans="2:23" x14ac:dyDescent="0.15">
      <c r="B15" s="11">
        <v>6</v>
      </c>
      <c r="C15" s="42" t="str">
        <f t="shared" si="3"/>
        <v/>
      </c>
      <c r="D15" s="42"/>
      <c r="E15" s="17">
        <f t="shared" si="8"/>
        <v>2010</v>
      </c>
      <c r="F15" s="2"/>
      <c r="G15" s="11"/>
      <c r="H15" s="43"/>
      <c r="I15" s="43"/>
      <c r="J15" s="43"/>
      <c r="K15" s="43"/>
      <c r="L15" s="16" t="str">
        <f t="shared" si="4"/>
        <v/>
      </c>
      <c r="M15" s="42" t="str">
        <f t="shared" si="0"/>
        <v/>
      </c>
      <c r="N15" s="42"/>
      <c r="O15" s="18" t="str">
        <f t="shared" si="1"/>
        <v/>
      </c>
      <c r="P15" s="17">
        <f t="shared" si="2"/>
        <v>2010</v>
      </c>
      <c r="Q15" s="2"/>
      <c r="R15" s="44" t="str">
        <f t="shared" si="9"/>
        <v/>
      </c>
      <c r="S15" s="44"/>
      <c r="T15" s="45" t="str">
        <f t="shared" si="6"/>
        <v/>
      </c>
      <c r="U15" s="46"/>
      <c r="V15" s="41" t="str">
        <f t="shared" si="7"/>
        <v/>
      </c>
      <c r="W15" s="41"/>
    </row>
    <row r="16" spans="2:23" x14ac:dyDescent="0.15">
      <c r="B16" s="11">
        <v>7</v>
      </c>
      <c r="C16" s="42" t="str">
        <f t="shared" si="3"/>
        <v/>
      </c>
      <c r="D16" s="42"/>
      <c r="E16" s="17">
        <f t="shared" si="8"/>
        <v>2010</v>
      </c>
      <c r="F16" s="2"/>
      <c r="G16" s="11"/>
      <c r="H16" s="43"/>
      <c r="I16" s="43"/>
      <c r="J16" s="43"/>
      <c r="K16" s="43"/>
      <c r="L16" s="16" t="str">
        <f t="shared" si="4"/>
        <v/>
      </c>
      <c r="M16" s="42" t="str">
        <f t="shared" si="0"/>
        <v/>
      </c>
      <c r="N16" s="42"/>
      <c r="O16" s="18" t="str">
        <f t="shared" si="1"/>
        <v/>
      </c>
      <c r="P16" s="17">
        <f t="shared" si="2"/>
        <v>2010</v>
      </c>
      <c r="Q16" s="2"/>
      <c r="R16" s="44" t="str">
        <f t="shared" si="9"/>
        <v/>
      </c>
      <c r="S16" s="44"/>
      <c r="T16" s="45" t="str">
        <f t="shared" si="6"/>
        <v/>
      </c>
      <c r="U16" s="46"/>
      <c r="V16" s="41" t="str">
        <f t="shared" si="7"/>
        <v/>
      </c>
      <c r="W16" s="41"/>
    </row>
    <row r="17" spans="2:23" x14ac:dyDescent="0.15">
      <c r="B17" s="11">
        <v>8</v>
      </c>
      <c r="C17" s="42" t="str">
        <f t="shared" si="3"/>
        <v/>
      </c>
      <c r="D17" s="42"/>
      <c r="E17" s="17">
        <f t="shared" si="8"/>
        <v>2010</v>
      </c>
      <c r="F17" s="2"/>
      <c r="G17" s="11"/>
      <c r="H17" s="43"/>
      <c r="I17" s="43"/>
      <c r="J17" s="43"/>
      <c r="K17" s="43"/>
      <c r="L17" s="16" t="str">
        <f t="shared" si="4"/>
        <v/>
      </c>
      <c r="M17" s="42" t="str">
        <f t="shared" si="0"/>
        <v/>
      </c>
      <c r="N17" s="42"/>
      <c r="O17" s="18" t="str">
        <f t="shared" si="1"/>
        <v/>
      </c>
      <c r="P17" s="17">
        <f t="shared" si="2"/>
        <v>2010</v>
      </c>
      <c r="Q17" s="2"/>
      <c r="R17" s="44" t="str">
        <f t="shared" si="9"/>
        <v/>
      </c>
      <c r="S17" s="44"/>
      <c r="T17" s="45" t="str">
        <f t="shared" si="6"/>
        <v/>
      </c>
      <c r="U17" s="46"/>
      <c r="V17" s="41" t="str">
        <f t="shared" si="7"/>
        <v/>
      </c>
      <c r="W17" s="41"/>
    </row>
    <row r="18" spans="2:23" x14ac:dyDescent="0.15">
      <c r="B18" s="11">
        <v>9</v>
      </c>
      <c r="C18" s="42" t="str">
        <f t="shared" si="3"/>
        <v/>
      </c>
      <c r="D18" s="42"/>
      <c r="E18" s="17">
        <f t="shared" si="8"/>
        <v>2010</v>
      </c>
      <c r="F18" s="2"/>
      <c r="G18" s="11"/>
      <c r="H18" s="43"/>
      <c r="I18" s="43"/>
      <c r="J18" s="43"/>
      <c r="K18" s="43"/>
      <c r="L18" s="16" t="str">
        <f t="shared" si="4"/>
        <v/>
      </c>
      <c r="M18" s="42" t="str">
        <f t="shared" si="0"/>
        <v/>
      </c>
      <c r="N18" s="42"/>
      <c r="O18" s="18" t="str">
        <f t="shared" si="1"/>
        <v/>
      </c>
      <c r="P18" s="17">
        <f t="shared" si="2"/>
        <v>2010</v>
      </c>
      <c r="Q18" s="2"/>
      <c r="R18" s="44" t="str">
        <f t="shared" si="9"/>
        <v/>
      </c>
      <c r="S18" s="44"/>
      <c r="T18" s="45" t="str">
        <f t="shared" si="6"/>
        <v/>
      </c>
      <c r="U18" s="46"/>
      <c r="V18" s="41" t="str">
        <f t="shared" si="7"/>
        <v/>
      </c>
      <c r="W18" s="41"/>
    </row>
    <row r="19" spans="2:23" x14ac:dyDescent="0.15">
      <c r="B19" s="11">
        <v>10</v>
      </c>
      <c r="C19" s="42" t="str">
        <f t="shared" si="3"/>
        <v/>
      </c>
      <c r="D19" s="42"/>
      <c r="E19" s="17">
        <f t="shared" si="8"/>
        <v>2010</v>
      </c>
      <c r="F19" s="2"/>
      <c r="G19" s="11"/>
      <c r="H19" s="43"/>
      <c r="I19" s="43"/>
      <c r="J19" s="43"/>
      <c r="K19" s="43"/>
      <c r="L19" s="16" t="str">
        <f t="shared" si="4"/>
        <v/>
      </c>
      <c r="M19" s="42" t="str">
        <f t="shared" si="0"/>
        <v/>
      </c>
      <c r="N19" s="42"/>
      <c r="O19" s="18" t="str">
        <f t="shared" si="1"/>
        <v/>
      </c>
      <c r="P19" s="17">
        <f t="shared" si="2"/>
        <v>2010</v>
      </c>
      <c r="Q19" s="2"/>
      <c r="R19" s="44" t="str">
        <f t="shared" si="9"/>
        <v/>
      </c>
      <c r="S19" s="44"/>
      <c r="T19" s="45" t="str">
        <f t="shared" si="6"/>
        <v/>
      </c>
      <c r="U19" s="46"/>
      <c r="V19" s="41" t="str">
        <f t="shared" si="7"/>
        <v/>
      </c>
      <c r="W19" s="41"/>
    </row>
    <row r="20" spans="2:23" x14ac:dyDescent="0.15">
      <c r="B20" s="11">
        <v>11</v>
      </c>
      <c r="C20" s="42" t="str">
        <f t="shared" si="3"/>
        <v/>
      </c>
      <c r="D20" s="42"/>
      <c r="E20" s="17">
        <f t="shared" si="8"/>
        <v>2010</v>
      </c>
      <c r="F20" s="2"/>
      <c r="G20" s="11"/>
      <c r="H20" s="43"/>
      <c r="I20" s="43"/>
      <c r="J20" s="43"/>
      <c r="K20" s="43"/>
      <c r="L20" s="16" t="str">
        <f t="shared" si="4"/>
        <v/>
      </c>
      <c r="M20" s="42" t="str">
        <f t="shared" si="0"/>
        <v/>
      </c>
      <c r="N20" s="42"/>
      <c r="O20" s="18" t="str">
        <f t="shared" si="1"/>
        <v/>
      </c>
      <c r="P20" s="17">
        <f t="shared" si="2"/>
        <v>2010</v>
      </c>
      <c r="Q20" s="2"/>
      <c r="R20" s="44" t="str">
        <f t="shared" si="9"/>
        <v/>
      </c>
      <c r="S20" s="44"/>
      <c r="T20" s="45" t="str">
        <f t="shared" si="6"/>
        <v/>
      </c>
      <c r="U20" s="46"/>
      <c r="V20" s="41" t="str">
        <f t="shared" si="7"/>
        <v/>
      </c>
      <c r="W20" s="41"/>
    </row>
    <row r="21" spans="2:23" x14ac:dyDescent="0.15">
      <c r="B21" s="11">
        <v>12</v>
      </c>
      <c r="C21" s="42" t="str">
        <f t="shared" si="3"/>
        <v/>
      </c>
      <c r="D21" s="42"/>
      <c r="E21" s="17">
        <f t="shared" si="8"/>
        <v>2010</v>
      </c>
      <c r="F21" s="2"/>
      <c r="G21" s="11"/>
      <c r="H21" s="43"/>
      <c r="I21" s="43"/>
      <c r="J21" s="43"/>
      <c r="K21" s="43"/>
      <c r="L21" s="16" t="str">
        <f t="shared" si="4"/>
        <v/>
      </c>
      <c r="M21" s="42" t="str">
        <f t="shared" si="0"/>
        <v/>
      </c>
      <c r="N21" s="42"/>
      <c r="O21" s="18" t="str">
        <f t="shared" si="1"/>
        <v/>
      </c>
      <c r="P21" s="17">
        <f t="shared" si="2"/>
        <v>2010</v>
      </c>
      <c r="Q21" s="2"/>
      <c r="R21" s="44" t="str">
        <f t="shared" si="9"/>
        <v/>
      </c>
      <c r="S21" s="44"/>
      <c r="T21" s="45" t="str">
        <f t="shared" si="6"/>
        <v/>
      </c>
      <c r="U21" s="46"/>
      <c r="V21" s="41" t="str">
        <f t="shared" si="7"/>
        <v/>
      </c>
      <c r="W21" s="41"/>
    </row>
    <row r="22" spans="2:23" x14ac:dyDescent="0.15">
      <c r="B22" s="11">
        <v>13</v>
      </c>
      <c r="C22" s="42" t="str">
        <f t="shared" si="3"/>
        <v/>
      </c>
      <c r="D22" s="42"/>
      <c r="E22" s="17">
        <f t="shared" si="8"/>
        <v>2010</v>
      </c>
      <c r="F22" s="2"/>
      <c r="G22" s="11"/>
      <c r="H22" s="43"/>
      <c r="I22" s="43"/>
      <c r="J22" s="43"/>
      <c r="K22" s="43"/>
      <c r="L22" s="16" t="str">
        <f t="shared" si="4"/>
        <v/>
      </c>
      <c r="M22" s="42" t="str">
        <f t="shared" si="0"/>
        <v/>
      </c>
      <c r="N22" s="42"/>
      <c r="O22" s="18" t="str">
        <f t="shared" si="1"/>
        <v/>
      </c>
      <c r="P22" s="17">
        <f t="shared" si="2"/>
        <v>2010</v>
      </c>
      <c r="Q22" s="2"/>
      <c r="R22" s="44" t="str">
        <f t="shared" si="9"/>
        <v/>
      </c>
      <c r="S22" s="44"/>
      <c r="T22" s="45" t="str">
        <f t="shared" si="6"/>
        <v/>
      </c>
      <c r="U22" s="46"/>
      <c r="V22" s="41" t="str">
        <f t="shared" si="7"/>
        <v/>
      </c>
      <c r="W22" s="41"/>
    </row>
    <row r="23" spans="2:23" x14ac:dyDescent="0.15">
      <c r="B23" s="11">
        <v>14</v>
      </c>
      <c r="C23" s="42" t="str">
        <f t="shared" si="3"/>
        <v/>
      </c>
      <c r="D23" s="42"/>
      <c r="E23" s="17">
        <f t="shared" si="8"/>
        <v>2010</v>
      </c>
      <c r="F23" s="2"/>
      <c r="G23" s="11"/>
      <c r="H23" s="43"/>
      <c r="I23" s="43"/>
      <c r="J23" s="43"/>
      <c r="K23" s="43"/>
      <c r="L23" s="16" t="str">
        <f t="shared" si="4"/>
        <v/>
      </c>
      <c r="M23" s="42" t="str">
        <f t="shared" si="0"/>
        <v/>
      </c>
      <c r="N23" s="42"/>
      <c r="O23" s="18" t="str">
        <f t="shared" si="1"/>
        <v/>
      </c>
      <c r="P23" s="17">
        <f t="shared" si="2"/>
        <v>2010</v>
      </c>
      <c r="Q23" s="2"/>
      <c r="R23" s="44" t="str">
        <f t="shared" si="9"/>
        <v/>
      </c>
      <c r="S23" s="44"/>
      <c r="T23" s="45" t="str">
        <f t="shared" si="6"/>
        <v/>
      </c>
      <c r="U23" s="46"/>
      <c r="V23" s="41" t="str">
        <f t="shared" si="7"/>
        <v/>
      </c>
      <c r="W23" s="41"/>
    </row>
    <row r="24" spans="2:23" x14ac:dyDescent="0.15">
      <c r="B24" s="11">
        <v>15</v>
      </c>
      <c r="C24" s="42" t="str">
        <f t="shared" si="3"/>
        <v/>
      </c>
      <c r="D24" s="42"/>
      <c r="E24" s="17">
        <f t="shared" si="8"/>
        <v>2010</v>
      </c>
      <c r="F24" s="2"/>
      <c r="G24" s="11"/>
      <c r="H24" s="43"/>
      <c r="I24" s="43"/>
      <c r="J24" s="43"/>
      <c r="K24" s="43"/>
      <c r="L24" s="16" t="str">
        <f t="shared" si="4"/>
        <v/>
      </c>
      <c r="M24" s="42" t="str">
        <f t="shared" si="0"/>
        <v/>
      </c>
      <c r="N24" s="42"/>
      <c r="O24" s="18" t="str">
        <f t="shared" si="1"/>
        <v/>
      </c>
      <c r="P24" s="17">
        <f t="shared" si="2"/>
        <v>2010</v>
      </c>
      <c r="Q24" s="2"/>
      <c r="R24" s="44" t="str">
        <f t="shared" si="9"/>
        <v/>
      </c>
      <c r="S24" s="44"/>
      <c r="T24" s="45" t="str">
        <f t="shared" si="6"/>
        <v/>
      </c>
      <c r="U24" s="46"/>
      <c r="V24" s="41" t="str">
        <f t="shared" si="7"/>
        <v/>
      </c>
      <c r="W24" s="41"/>
    </row>
    <row r="25" spans="2:23" x14ac:dyDescent="0.15">
      <c r="B25" s="11">
        <v>16</v>
      </c>
      <c r="C25" s="42" t="str">
        <f t="shared" si="3"/>
        <v/>
      </c>
      <c r="D25" s="42"/>
      <c r="E25" s="17">
        <f t="shared" si="8"/>
        <v>2010</v>
      </c>
      <c r="F25" s="2"/>
      <c r="G25" s="11"/>
      <c r="H25" s="43"/>
      <c r="I25" s="43"/>
      <c r="J25" s="43"/>
      <c r="K25" s="43"/>
      <c r="L25" s="16" t="str">
        <f t="shared" si="4"/>
        <v/>
      </c>
      <c r="M25" s="42" t="str">
        <f t="shared" si="0"/>
        <v/>
      </c>
      <c r="N25" s="42"/>
      <c r="O25" s="18" t="str">
        <f t="shared" si="1"/>
        <v/>
      </c>
      <c r="P25" s="17">
        <f t="shared" si="2"/>
        <v>2010</v>
      </c>
      <c r="Q25" s="2"/>
      <c r="R25" s="44" t="str">
        <f t="shared" si="9"/>
        <v/>
      </c>
      <c r="S25" s="44"/>
      <c r="T25" s="45" t="str">
        <f t="shared" si="6"/>
        <v/>
      </c>
      <c r="U25" s="46"/>
      <c r="V25" s="41" t="str">
        <f t="shared" si="7"/>
        <v/>
      </c>
      <c r="W25" s="41"/>
    </row>
    <row r="26" spans="2:23" x14ac:dyDescent="0.15">
      <c r="B26" s="11">
        <v>17</v>
      </c>
      <c r="C26" s="42" t="str">
        <f t="shared" si="3"/>
        <v/>
      </c>
      <c r="D26" s="42"/>
      <c r="E26" s="17">
        <f t="shared" si="8"/>
        <v>2010</v>
      </c>
      <c r="F26" s="2"/>
      <c r="G26" s="11"/>
      <c r="H26" s="43"/>
      <c r="I26" s="43"/>
      <c r="J26" s="43"/>
      <c r="K26" s="43"/>
      <c r="L26" s="16" t="str">
        <f t="shared" si="4"/>
        <v/>
      </c>
      <c r="M26" s="42" t="str">
        <f t="shared" si="0"/>
        <v/>
      </c>
      <c r="N26" s="42"/>
      <c r="O26" s="18" t="str">
        <f t="shared" si="1"/>
        <v/>
      </c>
      <c r="P26" s="17">
        <f t="shared" si="2"/>
        <v>2010</v>
      </c>
      <c r="Q26" s="2"/>
      <c r="R26" s="44" t="str">
        <f t="shared" si="9"/>
        <v/>
      </c>
      <c r="S26" s="44"/>
      <c r="T26" s="45" t="str">
        <f t="shared" si="6"/>
        <v/>
      </c>
      <c r="U26" s="46"/>
      <c r="V26" s="41" t="str">
        <f t="shared" si="7"/>
        <v/>
      </c>
      <c r="W26" s="41"/>
    </row>
    <row r="27" spans="2:23" x14ac:dyDescent="0.15">
      <c r="B27" s="11">
        <v>18</v>
      </c>
      <c r="C27" s="42" t="str">
        <f t="shared" si="3"/>
        <v/>
      </c>
      <c r="D27" s="42"/>
      <c r="E27" s="17">
        <f t="shared" si="8"/>
        <v>2010</v>
      </c>
      <c r="F27" s="2"/>
      <c r="G27" s="11"/>
      <c r="H27" s="43"/>
      <c r="I27" s="43"/>
      <c r="J27" s="43"/>
      <c r="K27" s="43"/>
      <c r="L27" s="16" t="str">
        <f t="shared" si="4"/>
        <v/>
      </c>
      <c r="M27" s="42" t="str">
        <f t="shared" si="0"/>
        <v/>
      </c>
      <c r="N27" s="42"/>
      <c r="O27" s="18" t="str">
        <f t="shared" si="1"/>
        <v/>
      </c>
      <c r="P27" s="17">
        <f t="shared" si="2"/>
        <v>2010</v>
      </c>
      <c r="Q27" s="2"/>
      <c r="R27" s="44" t="str">
        <f t="shared" si="9"/>
        <v/>
      </c>
      <c r="S27" s="44"/>
      <c r="T27" s="45" t="str">
        <f t="shared" si="6"/>
        <v/>
      </c>
      <c r="U27" s="46"/>
      <c r="V27" s="41" t="str">
        <f t="shared" si="7"/>
        <v/>
      </c>
      <c r="W27" s="41"/>
    </row>
    <row r="28" spans="2:23" x14ac:dyDescent="0.15">
      <c r="B28" s="11">
        <v>19</v>
      </c>
      <c r="C28" s="42" t="str">
        <f t="shared" si="3"/>
        <v/>
      </c>
      <c r="D28" s="42"/>
      <c r="E28" s="17">
        <f t="shared" si="8"/>
        <v>2010</v>
      </c>
      <c r="F28" s="2"/>
      <c r="G28" s="11"/>
      <c r="H28" s="43"/>
      <c r="I28" s="43"/>
      <c r="J28" s="43"/>
      <c r="K28" s="43"/>
      <c r="L28" s="16" t="str">
        <f t="shared" si="4"/>
        <v/>
      </c>
      <c r="M28" s="42" t="str">
        <f t="shared" si="0"/>
        <v/>
      </c>
      <c r="N28" s="42"/>
      <c r="O28" s="18" t="str">
        <f t="shared" si="1"/>
        <v/>
      </c>
      <c r="P28" s="17">
        <f t="shared" si="2"/>
        <v>2010</v>
      </c>
      <c r="Q28" s="2"/>
      <c r="R28" s="44" t="str">
        <f t="shared" si="9"/>
        <v/>
      </c>
      <c r="S28" s="44"/>
      <c r="T28" s="45" t="str">
        <f t="shared" si="6"/>
        <v/>
      </c>
      <c r="U28" s="46"/>
      <c r="V28" s="41" t="str">
        <f t="shared" si="7"/>
        <v/>
      </c>
      <c r="W28" s="41"/>
    </row>
    <row r="29" spans="2:23" x14ac:dyDescent="0.15">
      <c r="B29" s="11">
        <v>20</v>
      </c>
      <c r="C29" s="42" t="str">
        <f t="shared" si="3"/>
        <v/>
      </c>
      <c r="D29" s="42"/>
      <c r="E29" s="17">
        <f t="shared" si="8"/>
        <v>2010</v>
      </c>
      <c r="F29" s="2"/>
      <c r="G29" s="11"/>
      <c r="H29" s="43"/>
      <c r="I29" s="43"/>
      <c r="J29" s="43"/>
      <c r="K29" s="43"/>
      <c r="L29" s="16" t="str">
        <f t="shared" si="4"/>
        <v/>
      </c>
      <c r="M29" s="42" t="str">
        <f t="shared" si="0"/>
        <v/>
      </c>
      <c r="N29" s="42"/>
      <c r="O29" s="18" t="str">
        <f t="shared" si="1"/>
        <v/>
      </c>
      <c r="P29" s="17">
        <f t="shared" si="2"/>
        <v>2010</v>
      </c>
      <c r="Q29" s="2"/>
      <c r="R29" s="44" t="str">
        <f t="shared" si="9"/>
        <v/>
      </c>
      <c r="S29" s="44"/>
      <c r="T29" s="45" t="str">
        <f t="shared" si="6"/>
        <v/>
      </c>
      <c r="U29" s="46"/>
      <c r="V29" s="41" t="str">
        <f t="shared" si="7"/>
        <v/>
      </c>
      <c r="W29" s="41"/>
    </row>
    <row r="30" spans="2:23" x14ac:dyDescent="0.15">
      <c r="B30" s="11">
        <v>21</v>
      </c>
      <c r="C30" s="42" t="str">
        <f t="shared" si="3"/>
        <v/>
      </c>
      <c r="D30" s="42"/>
      <c r="E30" s="17">
        <f t="shared" si="8"/>
        <v>2010</v>
      </c>
      <c r="F30" s="2"/>
      <c r="G30" s="11"/>
      <c r="H30" s="43"/>
      <c r="I30" s="43"/>
      <c r="J30" s="43"/>
      <c r="K30" s="43"/>
      <c r="L30" s="16" t="str">
        <f t="shared" si="4"/>
        <v/>
      </c>
      <c r="M30" s="42" t="str">
        <f t="shared" si="0"/>
        <v/>
      </c>
      <c r="N30" s="42"/>
      <c r="O30" s="18" t="str">
        <f t="shared" si="1"/>
        <v/>
      </c>
      <c r="P30" s="17">
        <f t="shared" si="2"/>
        <v>2010</v>
      </c>
      <c r="Q30" s="2"/>
      <c r="R30" s="44" t="str">
        <f t="shared" si="9"/>
        <v/>
      </c>
      <c r="S30" s="44"/>
      <c r="T30" s="45" t="str">
        <f t="shared" si="6"/>
        <v/>
      </c>
      <c r="U30" s="46"/>
      <c r="V30" s="41" t="str">
        <f t="shared" si="7"/>
        <v/>
      </c>
      <c r="W30" s="41"/>
    </row>
    <row r="31" spans="2:23" x14ac:dyDescent="0.15">
      <c r="B31" s="11">
        <v>22</v>
      </c>
      <c r="C31" s="42" t="str">
        <f t="shared" si="3"/>
        <v/>
      </c>
      <c r="D31" s="42"/>
      <c r="E31" s="17">
        <f t="shared" si="8"/>
        <v>2010</v>
      </c>
      <c r="F31" s="2"/>
      <c r="G31" s="11"/>
      <c r="H31" s="43"/>
      <c r="I31" s="43"/>
      <c r="J31" s="43"/>
      <c r="K31" s="43"/>
      <c r="L31" s="16" t="str">
        <f t="shared" si="4"/>
        <v/>
      </c>
      <c r="M31" s="42" t="str">
        <f t="shared" si="0"/>
        <v/>
      </c>
      <c r="N31" s="42"/>
      <c r="O31" s="18" t="str">
        <f t="shared" si="1"/>
        <v/>
      </c>
      <c r="P31" s="17">
        <f t="shared" si="2"/>
        <v>2010</v>
      </c>
      <c r="Q31" s="2"/>
      <c r="R31" s="44" t="str">
        <f t="shared" si="9"/>
        <v/>
      </c>
      <c r="S31" s="44"/>
      <c r="T31" s="45" t="str">
        <f t="shared" si="6"/>
        <v/>
      </c>
      <c r="U31" s="46"/>
      <c r="V31" s="41" t="str">
        <f t="shared" si="7"/>
        <v/>
      </c>
      <c r="W31" s="41"/>
    </row>
    <row r="32" spans="2:23" x14ac:dyDescent="0.15">
      <c r="B32" s="11">
        <v>23</v>
      </c>
      <c r="C32" s="42" t="str">
        <f t="shared" si="3"/>
        <v/>
      </c>
      <c r="D32" s="42"/>
      <c r="E32" s="17">
        <f t="shared" si="8"/>
        <v>2010</v>
      </c>
      <c r="F32" s="2"/>
      <c r="G32" s="11"/>
      <c r="H32" s="43"/>
      <c r="I32" s="43"/>
      <c r="J32" s="43"/>
      <c r="K32" s="43"/>
      <c r="L32" s="16" t="str">
        <f t="shared" si="4"/>
        <v/>
      </c>
      <c r="M32" s="42" t="str">
        <f t="shared" si="0"/>
        <v/>
      </c>
      <c r="N32" s="42"/>
      <c r="O32" s="18" t="str">
        <f t="shared" si="1"/>
        <v/>
      </c>
      <c r="P32" s="17">
        <f t="shared" si="2"/>
        <v>2010</v>
      </c>
      <c r="Q32" s="2"/>
      <c r="R32" s="44" t="str">
        <f t="shared" si="9"/>
        <v/>
      </c>
      <c r="S32" s="44"/>
      <c r="T32" s="45" t="str">
        <f t="shared" si="6"/>
        <v/>
      </c>
      <c r="U32" s="46"/>
      <c r="V32" s="41" t="str">
        <f t="shared" si="7"/>
        <v/>
      </c>
      <c r="W32" s="41"/>
    </row>
    <row r="33" spans="2:23" x14ac:dyDescent="0.15">
      <c r="B33" s="11">
        <v>24</v>
      </c>
      <c r="C33" s="42" t="str">
        <f t="shared" si="3"/>
        <v/>
      </c>
      <c r="D33" s="42"/>
      <c r="E33" s="17">
        <f t="shared" si="8"/>
        <v>2010</v>
      </c>
      <c r="F33" s="2"/>
      <c r="G33" s="11"/>
      <c r="H33" s="43"/>
      <c r="I33" s="43"/>
      <c r="J33" s="43"/>
      <c r="K33" s="43"/>
      <c r="L33" s="16" t="str">
        <f t="shared" si="4"/>
        <v/>
      </c>
      <c r="M33" s="42" t="str">
        <f t="shared" si="0"/>
        <v/>
      </c>
      <c r="N33" s="42"/>
      <c r="O33" s="18" t="str">
        <f t="shared" si="1"/>
        <v/>
      </c>
      <c r="P33" s="17">
        <f t="shared" si="2"/>
        <v>2010</v>
      </c>
      <c r="Q33" s="2"/>
      <c r="R33" s="44" t="str">
        <f t="shared" si="9"/>
        <v/>
      </c>
      <c r="S33" s="44"/>
      <c r="T33" s="45" t="str">
        <f t="shared" si="6"/>
        <v/>
      </c>
      <c r="U33" s="46"/>
      <c r="V33" s="41" t="str">
        <f t="shared" si="7"/>
        <v/>
      </c>
      <c r="W33" s="41"/>
    </row>
    <row r="34" spans="2:23" x14ac:dyDescent="0.15">
      <c r="B34" s="11">
        <v>25</v>
      </c>
      <c r="C34" s="42" t="str">
        <f t="shared" si="3"/>
        <v/>
      </c>
      <c r="D34" s="42"/>
      <c r="E34" s="17">
        <f t="shared" si="8"/>
        <v>2010</v>
      </c>
      <c r="F34" s="2"/>
      <c r="G34" s="11"/>
      <c r="H34" s="43"/>
      <c r="I34" s="43"/>
      <c r="J34" s="43"/>
      <c r="K34" s="43"/>
      <c r="L34" s="16" t="str">
        <f t="shared" si="4"/>
        <v/>
      </c>
      <c r="M34" s="42" t="str">
        <f t="shared" si="0"/>
        <v/>
      </c>
      <c r="N34" s="42"/>
      <c r="O34" s="18" t="str">
        <f t="shared" si="1"/>
        <v/>
      </c>
      <c r="P34" s="17">
        <f t="shared" si="2"/>
        <v>2010</v>
      </c>
      <c r="Q34" s="2"/>
      <c r="R34" s="44" t="str">
        <f t="shared" si="9"/>
        <v/>
      </c>
      <c r="S34" s="44"/>
      <c r="T34" s="45" t="str">
        <f t="shared" si="6"/>
        <v/>
      </c>
      <c r="U34" s="46"/>
      <c r="V34" s="41" t="str">
        <f t="shared" si="7"/>
        <v/>
      </c>
      <c r="W34" s="41"/>
    </row>
    <row r="35" spans="2:23" x14ac:dyDescent="0.15">
      <c r="B35" s="11">
        <v>26</v>
      </c>
      <c r="C35" s="42" t="str">
        <f t="shared" si="3"/>
        <v/>
      </c>
      <c r="D35" s="42"/>
      <c r="E35" s="17">
        <f t="shared" si="8"/>
        <v>2010</v>
      </c>
      <c r="F35" s="2"/>
      <c r="G35" s="11"/>
      <c r="H35" s="43"/>
      <c r="I35" s="43"/>
      <c r="J35" s="43"/>
      <c r="K35" s="43"/>
      <c r="L35" s="16" t="str">
        <f t="shared" si="4"/>
        <v/>
      </c>
      <c r="M35" s="42" t="str">
        <f t="shared" si="0"/>
        <v/>
      </c>
      <c r="N35" s="42"/>
      <c r="O35" s="18" t="str">
        <f t="shared" si="1"/>
        <v/>
      </c>
      <c r="P35" s="17">
        <f t="shared" si="2"/>
        <v>2010</v>
      </c>
      <c r="Q35" s="2"/>
      <c r="R35" s="44" t="str">
        <f t="shared" si="9"/>
        <v/>
      </c>
      <c r="S35" s="44"/>
      <c r="T35" s="45" t="str">
        <f t="shared" si="6"/>
        <v/>
      </c>
      <c r="U35" s="46"/>
      <c r="V35" s="41" t="str">
        <f t="shared" si="7"/>
        <v/>
      </c>
      <c r="W35" s="41"/>
    </row>
    <row r="36" spans="2:23" x14ac:dyDescent="0.15">
      <c r="B36" s="11">
        <v>27</v>
      </c>
      <c r="C36" s="42" t="str">
        <f t="shared" si="3"/>
        <v/>
      </c>
      <c r="D36" s="42"/>
      <c r="E36" s="17">
        <f t="shared" si="8"/>
        <v>2010</v>
      </c>
      <c r="F36" s="2"/>
      <c r="G36" s="11"/>
      <c r="H36" s="43"/>
      <c r="I36" s="43"/>
      <c r="J36" s="43"/>
      <c r="K36" s="43"/>
      <c r="L36" s="16" t="str">
        <f t="shared" si="4"/>
        <v/>
      </c>
      <c r="M36" s="42" t="str">
        <f t="shared" si="0"/>
        <v/>
      </c>
      <c r="N36" s="42"/>
      <c r="O36" s="18" t="str">
        <f t="shared" si="1"/>
        <v/>
      </c>
      <c r="P36" s="17">
        <f t="shared" si="2"/>
        <v>2010</v>
      </c>
      <c r="Q36" s="2"/>
      <c r="R36" s="44" t="str">
        <f t="shared" si="9"/>
        <v/>
      </c>
      <c r="S36" s="44"/>
      <c r="T36" s="45" t="str">
        <f t="shared" si="6"/>
        <v/>
      </c>
      <c r="U36" s="46"/>
      <c r="V36" s="41" t="str">
        <f t="shared" si="7"/>
        <v/>
      </c>
      <c r="W36" s="41"/>
    </row>
    <row r="37" spans="2:23" x14ac:dyDescent="0.15">
      <c r="B37" s="11">
        <v>28</v>
      </c>
      <c r="C37" s="42" t="str">
        <f t="shared" si="3"/>
        <v/>
      </c>
      <c r="D37" s="42"/>
      <c r="E37" s="17">
        <f t="shared" si="8"/>
        <v>2010</v>
      </c>
      <c r="F37" s="2"/>
      <c r="G37" s="11"/>
      <c r="H37" s="43"/>
      <c r="I37" s="43"/>
      <c r="J37" s="43"/>
      <c r="K37" s="43"/>
      <c r="L37" s="16" t="str">
        <f t="shared" si="4"/>
        <v/>
      </c>
      <c r="M37" s="42" t="str">
        <f t="shared" si="0"/>
        <v/>
      </c>
      <c r="N37" s="42"/>
      <c r="O37" s="18" t="str">
        <f t="shared" si="1"/>
        <v/>
      </c>
      <c r="P37" s="17">
        <f t="shared" si="2"/>
        <v>2010</v>
      </c>
      <c r="Q37" s="2"/>
      <c r="R37" s="44" t="str">
        <f t="shared" si="9"/>
        <v/>
      </c>
      <c r="S37" s="44"/>
      <c r="T37" s="45" t="str">
        <f t="shared" si="6"/>
        <v/>
      </c>
      <c r="U37" s="46"/>
      <c r="V37" s="41" t="str">
        <f t="shared" si="7"/>
        <v/>
      </c>
      <c r="W37" s="41"/>
    </row>
    <row r="38" spans="2:23" s="13" customFormat="1" x14ac:dyDescent="0.15">
      <c r="B38" s="11">
        <v>29</v>
      </c>
      <c r="C38" s="42" t="str">
        <f t="shared" si="3"/>
        <v/>
      </c>
      <c r="D38" s="42"/>
      <c r="E38" s="17">
        <f t="shared" si="8"/>
        <v>2010</v>
      </c>
      <c r="F38" s="2"/>
      <c r="G38" s="11"/>
      <c r="H38" s="43"/>
      <c r="I38" s="43"/>
      <c r="J38" s="43"/>
      <c r="K38" s="43"/>
      <c r="L38" s="16" t="str">
        <f t="shared" si="4"/>
        <v/>
      </c>
      <c r="M38" s="42" t="str">
        <f t="shared" si="0"/>
        <v/>
      </c>
      <c r="N38" s="42"/>
      <c r="O38" s="18" t="str">
        <f t="shared" si="1"/>
        <v/>
      </c>
      <c r="P38" s="17">
        <f t="shared" si="2"/>
        <v>2010</v>
      </c>
      <c r="Q38" s="2"/>
      <c r="R38" s="44" t="str">
        <f t="shared" si="9"/>
        <v/>
      </c>
      <c r="S38" s="44"/>
      <c r="T38" s="45" t="str">
        <f t="shared" si="6"/>
        <v/>
      </c>
      <c r="U38" s="46"/>
      <c r="V38" s="41" t="str">
        <f t="shared" si="7"/>
        <v/>
      </c>
      <c r="W38" s="41"/>
    </row>
    <row r="39" spans="2:23" x14ac:dyDescent="0.15">
      <c r="B39" s="11">
        <v>30</v>
      </c>
      <c r="C39" s="42" t="str">
        <f t="shared" si="3"/>
        <v/>
      </c>
      <c r="D39" s="42"/>
      <c r="E39" s="17">
        <f t="shared" si="8"/>
        <v>2010</v>
      </c>
      <c r="F39" s="2"/>
      <c r="G39" s="11"/>
      <c r="H39" s="43"/>
      <c r="I39" s="43"/>
      <c r="J39" s="43"/>
      <c r="K39" s="43"/>
      <c r="L39" s="16" t="str">
        <f t="shared" si="4"/>
        <v/>
      </c>
      <c r="M39" s="42" t="str">
        <f t="shared" si="0"/>
        <v/>
      </c>
      <c r="N39" s="42"/>
      <c r="O39" s="18" t="str">
        <f t="shared" si="1"/>
        <v/>
      </c>
      <c r="P39" s="17">
        <f t="shared" si="2"/>
        <v>2010</v>
      </c>
      <c r="Q39" s="2"/>
      <c r="R39" s="44" t="str">
        <f t="shared" si="9"/>
        <v/>
      </c>
      <c r="S39" s="44"/>
      <c r="T39" s="45" t="str">
        <f t="shared" si="6"/>
        <v/>
      </c>
      <c r="U39" s="46"/>
      <c r="V39" s="41" t="str">
        <f t="shared" si="7"/>
        <v/>
      </c>
      <c r="W39" s="41"/>
    </row>
    <row r="40" spans="2:23" x14ac:dyDescent="0.15">
      <c r="B40" s="11">
        <v>31</v>
      </c>
      <c r="C40" s="42" t="str">
        <f t="shared" si="3"/>
        <v/>
      </c>
      <c r="D40" s="42"/>
      <c r="E40" s="17">
        <f t="shared" si="8"/>
        <v>2010</v>
      </c>
      <c r="F40" s="2"/>
      <c r="G40" s="11"/>
      <c r="H40" s="43"/>
      <c r="I40" s="43"/>
      <c r="J40" s="43"/>
      <c r="K40" s="43"/>
      <c r="L40" s="16" t="str">
        <f t="shared" si="4"/>
        <v/>
      </c>
      <c r="M40" s="42" t="str">
        <f t="shared" si="0"/>
        <v/>
      </c>
      <c r="N40" s="42"/>
      <c r="O40" s="18" t="str">
        <f t="shared" si="1"/>
        <v/>
      </c>
      <c r="P40" s="17">
        <f t="shared" si="2"/>
        <v>2010</v>
      </c>
      <c r="Q40" s="2"/>
      <c r="R40" s="44" t="str">
        <f t="shared" si="9"/>
        <v/>
      </c>
      <c r="S40" s="44"/>
      <c r="T40" s="45" t="str">
        <f t="shared" si="6"/>
        <v/>
      </c>
      <c r="U40" s="46"/>
      <c r="V40" s="41" t="str">
        <f t="shared" si="7"/>
        <v/>
      </c>
      <c r="W40" s="41"/>
    </row>
    <row r="41" spans="2:23" x14ac:dyDescent="0.15">
      <c r="B41" s="11">
        <v>32</v>
      </c>
      <c r="C41" s="42" t="str">
        <f t="shared" si="3"/>
        <v/>
      </c>
      <c r="D41" s="42"/>
      <c r="E41" s="17">
        <f t="shared" si="8"/>
        <v>2010</v>
      </c>
      <c r="F41" s="2"/>
      <c r="G41" s="11"/>
      <c r="H41" s="43"/>
      <c r="I41" s="43"/>
      <c r="J41" s="43"/>
      <c r="K41" s="43"/>
      <c r="L41" s="16" t="str">
        <f t="shared" si="4"/>
        <v/>
      </c>
      <c r="M41" s="42" t="str">
        <f t="shared" si="0"/>
        <v/>
      </c>
      <c r="N41" s="42"/>
      <c r="O41" s="18" t="str">
        <f t="shared" si="1"/>
        <v/>
      </c>
      <c r="P41" s="17">
        <f t="shared" si="2"/>
        <v>2010</v>
      </c>
      <c r="Q41" s="2"/>
      <c r="R41" s="44" t="str">
        <f t="shared" si="9"/>
        <v/>
      </c>
      <c r="S41" s="44"/>
      <c r="T41" s="45" t="str">
        <f t="shared" si="6"/>
        <v/>
      </c>
      <c r="U41" s="46"/>
      <c r="V41" s="41" t="str">
        <f t="shared" si="7"/>
        <v/>
      </c>
      <c r="W41" s="41"/>
    </row>
    <row r="42" spans="2:23" x14ac:dyDescent="0.15">
      <c r="B42" s="11">
        <v>33</v>
      </c>
      <c r="C42" s="42" t="str">
        <f t="shared" si="3"/>
        <v/>
      </c>
      <c r="D42" s="42"/>
      <c r="E42" s="17">
        <f t="shared" si="8"/>
        <v>2010</v>
      </c>
      <c r="F42" s="2"/>
      <c r="G42" s="11"/>
      <c r="H42" s="43"/>
      <c r="I42" s="43"/>
      <c r="J42" s="43"/>
      <c r="K42" s="43"/>
      <c r="L42" s="16" t="str">
        <f t="shared" si="4"/>
        <v/>
      </c>
      <c r="M42" s="42" t="str">
        <f t="shared" si="0"/>
        <v/>
      </c>
      <c r="N42" s="42"/>
      <c r="O42" s="18" t="str">
        <f t="shared" si="1"/>
        <v/>
      </c>
      <c r="P42" s="17">
        <f t="shared" si="2"/>
        <v>2010</v>
      </c>
      <c r="Q42" s="2"/>
      <c r="R42" s="44" t="str">
        <f t="shared" si="9"/>
        <v/>
      </c>
      <c r="S42" s="44"/>
      <c r="T42" s="45" t="str">
        <f t="shared" si="6"/>
        <v/>
      </c>
      <c r="U42" s="46"/>
      <c r="V42" s="41" t="str">
        <f t="shared" si="7"/>
        <v/>
      </c>
      <c r="W42" s="41"/>
    </row>
    <row r="43" spans="2:23" x14ac:dyDescent="0.15">
      <c r="B43" s="11">
        <v>34</v>
      </c>
      <c r="C43" s="42" t="str">
        <f t="shared" si="3"/>
        <v/>
      </c>
      <c r="D43" s="42"/>
      <c r="E43" s="17">
        <f t="shared" si="8"/>
        <v>2010</v>
      </c>
      <c r="F43" s="2"/>
      <c r="G43" s="11"/>
      <c r="H43" s="43"/>
      <c r="I43" s="43"/>
      <c r="J43" s="43"/>
      <c r="K43" s="43"/>
      <c r="L43" s="16" t="str">
        <f t="shared" si="4"/>
        <v/>
      </c>
      <c r="M43" s="42" t="str">
        <f t="shared" si="0"/>
        <v/>
      </c>
      <c r="N43" s="42"/>
      <c r="O43" s="18" t="str">
        <f t="shared" si="1"/>
        <v/>
      </c>
      <c r="P43" s="17">
        <f t="shared" si="2"/>
        <v>2010</v>
      </c>
      <c r="Q43" s="2"/>
      <c r="R43" s="44" t="str">
        <f t="shared" si="9"/>
        <v/>
      </c>
      <c r="S43" s="44"/>
      <c r="T43" s="45" t="str">
        <f t="shared" si="6"/>
        <v/>
      </c>
      <c r="U43" s="46"/>
      <c r="V43" s="41" t="str">
        <f t="shared" si="7"/>
        <v/>
      </c>
      <c r="W43" s="41"/>
    </row>
    <row r="44" spans="2:23" x14ac:dyDescent="0.15">
      <c r="B44" s="11">
        <v>35</v>
      </c>
      <c r="C44" s="42" t="str">
        <f t="shared" si="3"/>
        <v/>
      </c>
      <c r="D44" s="42"/>
      <c r="E44" s="17">
        <f t="shared" si="8"/>
        <v>2010</v>
      </c>
      <c r="F44" s="2"/>
      <c r="G44" s="11"/>
      <c r="H44" s="43"/>
      <c r="I44" s="43"/>
      <c r="J44" s="43"/>
      <c r="K44" s="43"/>
      <c r="L44" s="16" t="str">
        <f t="shared" si="4"/>
        <v/>
      </c>
      <c r="M44" s="42" t="str">
        <f t="shared" si="0"/>
        <v/>
      </c>
      <c r="N44" s="42"/>
      <c r="O44" s="18" t="str">
        <f t="shared" si="1"/>
        <v/>
      </c>
      <c r="P44" s="17">
        <f t="shared" si="2"/>
        <v>2010</v>
      </c>
      <c r="Q44" s="2"/>
      <c r="R44" s="44" t="str">
        <f t="shared" si="9"/>
        <v/>
      </c>
      <c r="S44" s="44"/>
      <c r="T44" s="45" t="str">
        <f t="shared" si="6"/>
        <v/>
      </c>
      <c r="U44" s="46"/>
      <c r="V44" s="41" t="str">
        <f t="shared" si="7"/>
        <v/>
      </c>
      <c r="W44" s="41"/>
    </row>
    <row r="45" spans="2:23" x14ac:dyDescent="0.15">
      <c r="B45" s="11">
        <v>36</v>
      </c>
      <c r="C45" s="42" t="str">
        <f t="shared" si="3"/>
        <v/>
      </c>
      <c r="D45" s="42"/>
      <c r="E45" s="17">
        <f t="shared" si="8"/>
        <v>2010</v>
      </c>
      <c r="F45" s="2"/>
      <c r="G45" s="11"/>
      <c r="H45" s="43"/>
      <c r="I45" s="43"/>
      <c r="J45" s="43"/>
      <c r="K45" s="43"/>
      <c r="L45" s="16" t="str">
        <f t="shared" si="4"/>
        <v/>
      </c>
      <c r="M45" s="42" t="str">
        <f t="shared" si="0"/>
        <v/>
      </c>
      <c r="N45" s="42"/>
      <c r="O45" s="18" t="str">
        <f t="shared" si="1"/>
        <v/>
      </c>
      <c r="P45" s="17">
        <f t="shared" si="2"/>
        <v>2010</v>
      </c>
      <c r="Q45" s="2"/>
      <c r="R45" s="44" t="str">
        <f t="shared" si="9"/>
        <v/>
      </c>
      <c r="S45" s="44"/>
      <c r="T45" s="45" t="str">
        <f t="shared" si="6"/>
        <v/>
      </c>
      <c r="U45" s="46"/>
      <c r="V45" s="41" t="str">
        <f t="shared" si="7"/>
        <v/>
      </c>
      <c r="W45" s="41"/>
    </row>
    <row r="46" spans="2:23" x14ac:dyDescent="0.15">
      <c r="B46" s="11">
        <v>37</v>
      </c>
      <c r="C46" s="42" t="str">
        <f t="shared" si="3"/>
        <v/>
      </c>
      <c r="D46" s="42"/>
      <c r="E46" s="17">
        <f t="shared" si="8"/>
        <v>2010</v>
      </c>
      <c r="F46" s="2"/>
      <c r="G46" s="11"/>
      <c r="H46" s="43"/>
      <c r="I46" s="43"/>
      <c r="J46" s="43"/>
      <c r="K46" s="43"/>
      <c r="L46" s="16" t="str">
        <f t="shared" si="4"/>
        <v/>
      </c>
      <c r="M46" s="42" t="str">
        <f t="shared" si="0"/>
        <v/>
      </c>
      <c r="N46" s="42"/>
      <c r="O46" s="18" t="str">
        <f t="shared" si="1"/>
        <v/>
      </c>
      <c r="P46" s="17">
        <f t="shared" si="2"/>
        <v>2010</v>
      </c>
      <c r="Q46" s="2"/>
      <c r="R46" s="44" t="str">
        <f t="shared" si="9"/>
        <v/>
      </c>
      <c r="S46" s="44"/>
      <c r="T46" s="45" t="str">
        <f t="shared" si="6"/>
        <v/>
      </c>
      <c r="U46" s="46"/>
      <c r="V46" s="41" t="str">
        <f t="shared" si="7"/>
        <v/>
      </c>
      <c r="W46" s="41"/>
    </row>
    <row r="47" spans="2:23" x14ac:dyDescent="0.15">
      <c r="B47" s="11">
        <v>38</v>
      </c>
      <c r="C47" s="42" t="str">
        <f t="shared" si="3"/>
        <v/>
      </c>
      <c r="D47" s="42"/>
      <c r="E47" s="17">
        <f t="shared" si="8"/>
        <v>2010</v>
      </c>
      <c r="F47" s="2"/>
      <c r="G47" s="11"/>
      <c r="H47" s="43"/>
      <c r="I47" s="43"/>
      <c r="J47" s="43"/>
      <c r="K47" s="43"/>
      <c r="L47" s="16" t="str">
        <f t="shared" si="4"/>
        <v/>
      </c>
      <c r="M47" s="42" t="str">
        <f t="shared" si="0"/>
        <v/>
      </c>
      <c r="N47" s="42"/>
      <c r="O47" s="18" t="str">
        <f t="shared" si="1"/>
        <v/>
      </c>
      <c r="P47" s="17">
        <f t="shared" si="2"/>
        <v>2010</v>
      </c>
      <c r="Q47" s="2"/>
      <c r="R47" s="44" t="str">
        <f t="shared" si="9"/>
        <v/>
      </c>
      <c r="S47" s="44"/>
      <c r="T47" s="45" t="str">
        <f t="shared" si="6"/>
        <v/>
      </c>
      <c r="U47" s="46"/>
      <c r="V47" s="41" t="str">
        <f t="shared" si="7"/>
        <v/>
      </c>
      <c r="W47" s="41"/>
    </row>
    <row r="48" spans="2:23" x14ac:dyDescent="0.15">
      <c r="B48" s="11">
        <v>39</v>
      </c>
      <c r="C48" s="42" t="str">
        <f t="shared" si="3"/>
        <v/>
      </c>
      <c r="D48" s="42"/>
      <c r="E48" s="17">
        <f t="shared" si="8"/>
        <v>2010</v>
      </c>
      <c r="F48" s="2"/>
      <c r="G48" s="11"/>
      <c r="H48" s="43"/>
      <c r="I48" s="43"/>
      <c r="J48" s="43"/>
      <c r="K48" s="43"/>
      <c r="L48" s="16" t="str">
        <f t="shared" si="4"/>
        <v/>
      </c>
      <c r="M48" s="42" t="str">
        <f t="shared" si="0"/>
        <v/>
      </c>
      <c r="N48" s="42"/>
      <c r="O48" s="18" t="str">
        <f t="shared" si="1"/>
        <v/>
      </c>
      <c r="P48" s="17">
        <f t="shared" si="2"/>
        <v>2010</v>
      </c>
      <c r="Q48" s="2"/>
      <c r="R48" s="44" t="str">
        <f t="shared" si="9"/>
        <v/>
      </c>
      <c r="S48" s="44"/>
      <c r="T48" s="45" t="str">
        <f t="shared" si="6"/>
        <v/>
      </c>
      <c r="U48" s="46"/>
      <c r="V48" s="41" t="str">
        <f t="shared" si="7"/>
        <v/>
      </c>
      <c r="W48" s="41"/>
    </row>
    <row r="49" spans="2:23" x14ac:dyDescent="0.15">
      <c r="B49" s="11">
        <v>40</v>
      </c>
      <c r="C49" s="42" t="str">
        <f t="shared" si="3"/>
        <v/>
      </c>
      <c r="D49" s="42"/>
      <c r="E49" s="17">
        <f t="shared" si="8"/>
        <v>2010</v>
      </c>
      <c r="F49" s="2"/>
      <c r="G49" s="11"/>
      <c r="H49" s="43"/>
      <c r="I49" s="43"/>
      <c r="J49" s="43"/>
      <c r="K49" s="43"/>
      <c r="L49" s="16" t="str">
        <f t="shared" si="4"/>
        <v/>
      </c>
      <c r="M49" s="42" t="str">
        <f t="shared" si="0"/>
        <v/>
      </c>
      <c r="N49" s="42"/>
      <c r="O49" s="18" t="str">
        <f t="shared" si="1"/>
        <v/>
      </c>
      <c r="P49" s="17">
        <f t="shared" si="2"/>
        <v>2010</v>
      </c>
      <c r="Q49" s="2"/>
      <c r="R49" s="44" t="str">
        <f t="shared" si="9"/>
        <v/>
      </c>
      <c r="S49" s="44"/>
      <c r="T49" s="45" t="str">
        <f t="shared" si="6"/>
        <v/>
      </c>
      <c r="U49" s="46"/>
      <c r="V49" s="41" t="str">
        <f t="shared" si="7"/>
        <v/>
      </c>
      <c r="W49" s="41"/>
    </row>
    <row r="50" spans="2:23" x14ac:dyDescent="0.15">
      <c r="B50" s="11">
        <v>41</v>
      </c>
      <c r="C50" s="42" t="str">
        <f t="shared" si="3"/>
        <v/>
      </c>
      <c r="D50" s="42"/>
      <c r="E50" s="17">
        <f t="shared" si="8"/>
        <v>2010</v>
      </c>
      <c r="F50" s="2"/>
      <c r="G50" s="11"/>
      <c r="H50" s="43"/>
      <c r="I50" s="43"/>
      <c r="J50" s="43"/>
      <c r="K50" s="43"/>
      <c r="L50" s="16" t="str">
        <f t="shared" si="4"/>
        <v/>
      </c>
      <c r="M50" s="42" t="str">
        <f t="shared" si="0"/>
        <v/>
      </c>
      <c r="N50" s="42"/>
      <c r="O50" s="18" t="str">
        <f t="shared" si="1"/>
        <v/>
      </c>
      <c r="P50" s="17">
        <f t="shared" si="2"/>
        <v>2010</v>
      </c>
      <c r="Q50" s="2"/>
      <c r="R50" s="44" t="str">
        <f t="shared" si="9"/>
        <v/>
      </c>
      <c r="S50" s="44"/>
      <c r="T50" s="45" t="str">
        <f t="shared" si="6"/>
        <v/>
      </c>
      <c r="U50" s="46"/>
      <c r="V50" s="41" t="str">
        <f t="shared" si="7"/>
        <v/>
      </c>
      <c r="W50" s="41"/>
    </row>
    <row r="51" spans="2:23" x14ac:dyDescent="0.15">
      <c r="B51" s="11">
        <v>42</v>
      </c>
      <c r="C51" s="42" t="str">
        <f t="shared" si="3"/>
        <v/>
      </c>
      <c r="D51" s="42"/>
      <c r="E51" s="17">
        <f t="shared" si="8"/>
        <v>2010</v>
      </c>
      <c r="F51" s="2"/>
      <c r="G51" s="11"/>
      <c r="H51" s="43"/>
      <c r="I51" s="43"/>
      <c r="J51" s="43"/>
      <c r="K51" s="43"/>
      <c r="L51" s="16" t="str">
        <f t="shared" si="4"/>
        <v/>
      </c>
      <c r="M51" s="42" t="str">
        <f t="shared" si="0"/>
        <v/>
      </c>
      <c r="N51" s="42"/>
      <c r="O51" s="18" t="str">
        <f t="shared" si="1"/>
        <v/>
      </c>
      <c r="P51" s="17">
        <f t="shared" si="2"/>
        <v>2010</v>
      </c>
      <c r="Q51" s="2"/>
      <c r="R51" s="44" t="str">
        <f t="shared" si="9"/>
        <v/>
      </c>
      <c r="S51" s="44"/>
      <c r="T51" s="45" t="str">
        <f t="shared" si="6"/>
        <v/>
      </c>
      <c r="U51" s="46"/>
      <c r="V51" s="41" t="str">
        <f t="shared" si="7"/>
        <v/>
      </c>
      <c r="W51" s="41"/>
    </row>
    <row r="52" spans="2:23" x14ac:dyDescent="0.15">
      <c r="B52" s="11">
        <v>43</v>
      </c>
      <c r="C52" s="42" t="str">
        <f t="shared" si="3"/>
        <v/>
      </c>
      <c r="D52" s="42"/>
      <c r="E52" s="17">
        <f t="shared" si="8"/>
        <v>2010</v>
      </c>
      <c r="F52" s="2"/>
      <c r="G52" s="11"/>
      <c r="H52" s="43"/>
      <c r="I52" s="43"/>
      <c r="J52" s="43"/>
      <c r="K52" s="43"/>
      <c r="L52" s="16" t="str">
        <f t="shared" si="4"/>
        <v/>
      </c>
      <c r="M52" s="42" t="str">
        <f t="shared" si="0"/>
        <v/>
      </c>
      <c r="N52" s="42"/>
      <c r="O52" s="18" t="str">
        <f t="shared" si="1"/>
        <v/>
      </c>
      <c r="P52" s="17">
        <f t="shared" si="2"/>
        <v>2010</v>
      </c>
      <c r="Q52" s="2"/>
      <c r="R52" s="44" t="str">
        <f t="shared" si="9"/>
        <v/>
      </c>
      <c r="S52" s="44"/>
      <c r="T52" s="45" t="str">
        <f t="shared" si="6"/>
        <v/>
      </c>
      <c r="U52" s="46"/>
      <c r="V52" s="41" t="str">
        <f t="shared" si="7"/>
        <v/>
      </c>
      <c r="W52" s="41"/>
    </row>
    <row r="53" spans="2:23" x14ac:dyDescent="0.15">
      <c r="B53" s="11">
        <v>44</v>
      </c>
      <c r="C53" s="42" t="str">
        <f t="shared" si="3"/>
        <v/>
      </c>
      <c r="D53" s="42"/>
      <c r="E53" s="17">
        <f t="shared" si="8"/>
        <v>2010</v>
      </c>
      <c r="F53" s="2"/>
      <c r="G53" s="11"/>
      <c r="H53" s="43"/>
      <c r="I53" s="43"/>
      <c r="J53" s="43"/>
      <c r="K53" s="43"/>
      <c r="L53" s="16" t="str">
        <f t="shared" si="4"/>
        <v/>
      </c>
      <c r="M53" s="42" t="str">
        <f t="shared" si="0"/>
        <v/>
      </c>
      <c r="N53" s="42"/>
      <c r="O53" s="18" t="str">
        <f t="shared" si="1"/>
        <v/>
      </c>
      <c r="P53" s="17">
        <f t="shared" si="2"/>
        <v>2010</v>
      </c>
      <c r="Q53" s="2"/>
      <c r="R53" s="44" t="str">
        <f t="shared" si="9"/>
        <v/>
      </c>
      <c r="S53" s="44"/>
      <c r="T53" s="45" t="str">
        <f t="shared" si="6"/>
        <v/>
      </c>
      <c r="U53" s="46"/>
      <c r="V53" s="41" t="str">
        <f t="shared" si="7"/>
        <v/>
      </c>
      <c r="W53" s="41"/>
    </row>
    <row r="54" spans="2:23" x14ac:dyDescent="0.15">
      <c r="B54" s="11">
        <v>45</v>
      </c>
      <c r="C54" s="42" t="str">
        <f t="shared" si="3"/>
        <v/>
      </c>
      <c r="D54" s="42"/>
      <c r="E54" s="17">
        <f t="shared" si="8"/>
        <v>2010</v>
      </c>
      <c r="F54" s="2"/>
      <c r="G54" s="11"/>
      <c r="H54" s="43"/>
      <c r="I54" s="43"/>
      <c r="J54" s="43"/>
      <c r="K54" s="43"/>
      <c r="L54" s="16" t="str">
        <f t="shared" si="4"/>
        <v/>
      </c>
      <c r="M54" s="42" t="str">
        <f t="shared" si="0"/>
        <v/>
      </c>
      <c r="N54" s="42"/>
      <c r="O54" s="18" t="str">
        <f t="shared" si="1"/>
        <v/>
      </c>
      <c r="P54" s="17">
        <f t="shared" si="2"/>
        <v>2010</v>
      </c>
      <c r="Q54" s="2"/>
      <c r="R54" s="44" t="str">
        <f t="shared" si="9"/>
        <v/>
      </c>
      <c r="S54" s="44"/>
      <c r="T54" s="45" t="str">
        <f t="shared" si="6"/>
        <v/>
      </c>
      <c r="U54" s="46"/>
      <c r="V54" s="41" t="str">
        <f t="shared" si="7"/>
        <v/>
      </c>
      <c r="W54" s="41"/>
    </row>
    <row r="55" spans="2:23" x14ac:dyDescent="0.15">
      <c r="B55" s="11">
        <v>46</v>
      </c>
      <c r="C55" s="42" t="str">
        <f t="shared" si="3"/>
        <v/>
      </c>
      <c r="D55" s="42"/>
      <c r="E55" s="17">
        <f t="shared" si="8"/>
        <v>2010</v>
      </c>
      <c r="F55" s="2"/>
      <c r="G55" s="11"/>
      <c r="H55" s="43"/>
      <c r="I55" s="43"/>
      <c r="J55" s="43"/>
      <c r="K55" s="43"/>
      <c r="L55" s="16" t="str">
        <f t="shared" si="4"/>
        <v/>
      </c>
      <c r="M55" s="42" t="str">
        <f t="shared" si="0"/>
        <v/>
      </c>
      <c r="N55" s="42"/>
      <c r="O55" s="18" t="str">
        <f t="shared" si="1"/>
        <v/>
      </c>
      <c r="P55" s="17">
        <f t="shared" si="2"/>
        <v>2010</v>
      </c>
      <c r="Q55" s="2"/>
      <c r="R55" s="44" t="str">
        <f t="shared" si="9"/>
        <v/>
      </c>
      <c r="S55" s="44"/>
      <c r="T55" s="45" t="str">
        <f t="shared" si="6"/>
        <v/>
      </c>
      <c r="U55" s="46"/>
      <c r="V55" s="41" t="str">
        <f t="shared" si="7"/>
        <v/>
      </c>
      <c r="W55" s="41"/>
    </row>
    <row r="56" spans="2:23" x14ac:dyDescent="0.15">
      <c r="B56" s="11">
        <v>47</v>
      </c>
      <c r="C56" s="42" t="str">
        <f t="shared" si="3"/>
        <v/>
      </c>
      <c r="D56" s="42"/>
      <c r="E56" s="17">
        <f t="shared" si="8"/>
        <v>2010</v>
      </c>
      <c r="F56" s="2"/>
      <c r="G56" s="11"/>
      <c r="H56" s="43"/>
      <c r="I56" s="43"/>
      <c r="J56" s="43"/>
      <c r="K56" s="43"/>
      <c r="L56" s="16" t="str">
        <f t="shared" si="4"/>
        <v/>
      </c>
      <c r="M56" s="42" t="str">
        <f t="shared" si="0"/>
        <v/>
      </c>
      <c r="N56" s="42"/>
      <c r="O56" s="18" t="str">
        <f t="shared" si="1"/>
        <v/>
      </c>
      <c r="P56" s="17">
        <f t="shared" si="2"/>
        <v>2010</v>
      </c>
      <c r="Q56" s="2"/>
      <c r="R56" s="44" t="str">
        <f t="shared" si="9"/>
        <v/>
      </c>
      <c r="S56" s="44"/>
      <c r="T56" s="45" t="str">
        <f t="shared" si="6"/>
        <v/>
      </c>
      <c r="U56" s="46"/>
      <c r="V56" s="41" t="str">
        <f t="shared" si="7"/>
        <v/>
      </c>
      <c r="W56" s="41"/>
    </row>
    <row r="57" spans="2:23" x14ac:dyDescent="0.15">
      <c r="B57" s="11">
        <v>48</v>
      </c>
      <c r="C57" s="42" t="str">
        <f t="shared" si="3"/>
        <v/>
      </c>
      <c r="D57" s="42"/>
      <c r="E57" s="17">
        <f t="shared" si="8"/>
        <v>2010</v>
      </c>
      <c r="F57" s="2"/>
      <c r="G57" s="11"/>
      <c r="H57" s="43"/>
      <c r="I57" s="43"/>
      <c r="J57" s="43"/>
      <c r="K57" s="43"/>
      <c r="L57" s="16" t="str">
        <f t="shared" si="4"/>
        <v/>
      </c>
      <c r="M57" s="42" t="str">
        <f t="shared" si="0"/>
        <v/>
      </c>
      <c r="N57" s="42"/>
      <c r="O57" s="18" t="str">
        <f t="shared" si="1"/>
        <v/>
      </c>
      <c r="P57" s="17">
        <f t="shared" si="2"/>
        <v>2010</v>
      </c>
      <c r="Q57" s="2"/>
      <c r="R57" s="44" t="str">
        <f t="shared" si="9"/>
        <v/>
      </c>
      <c r="S57" s="44"/>
      <c r="T57" s="45" t="str">
        <f t="shared" si="6"/>
        <v/>
      </c>
      <c r="U57" s="46"/>
      <c r="V57" s="41" t="str">
        <f t="shared" si="7"/>
        <v/>
      </c>
      <c r="W57" s="41"/>
    </row>
    <row r="58" spans="2:23" x14ac:dyDescent="0.15">
      <c r="B58" s="11">
        <v>49</v>
      </c>
      <c r="C58" s="42" t="str">
        <f t="shared" si="3"/>
        <v/>
      </c>
      <c r="D58" s="42"/>
      <c r="E58" s="17">
        <f t="shared" si="8"/>
        <v>2010</v>
      </c>
      <c r="F58" s="2"/>
      <c r="G58" s="11"/>
      <c r="H58" s="43"/>
      <c r="I58" s="43"/>
      <c r="J58" s="43"/>
      <c r="K58" s="43"/>
      <c r="L58" s="16" t="str">
        <f t="shared" si="4"/>
        <v/>
      </c>
      <c r="M58" s="42" t="str">
        <f t="shared" si="0"/>
        <v/>
      </c>
      <c r="N58" s="42"/>
      <c r="O58" s="18" t="str">
        <f t="shared" si="1"/>
        <v/>
      </c>
      <c r="P58" s="17">
        <f t="shared" si="2"/>
        <v>2010</v>
      </c>
      <c r="Q58" s="2"/>
      <c r="R58" s="44" t="str">
        <f t="shared" si="9"/>
        <v/>
      </c>
      <c r="S58" s="44"/>
      <c r="T58" s="45" t="str">
        <f t="shared" si="6"/>
        <v/>
      </c>
      <c r="U58" s="46"/>
      <c r="V58" s="41" t="str">
        <f t="shared" si="7"/>
        <v/>
      </c>
      <c r="W58" s="41"/>
    </row>
    <row r="59" spans="2:23" x14ac:dyDescent="0.15">
      <c r="B59" s="11">
        <v>50</v>
      </c>
      <c r="C59" s="42" t="str">
        <f t="shared" si="3"/>
        <v/>
      </c>
      <c r="D59" s="42"/>
      <c r="E59" s="17">
        <f t="shared" si="8"/>
        <v>2010</v>
      </c>
      <c r="F59" s="2"/>
      <c r="G59" s="11"/>
      <c r="H59" s="43"/>
      <c r="I59" s="43"/>
      <c r="J59" s="43"/>
      <c r="K59" s="43"/>
      <c r="L59" s="16" t="str">
        <f t="shared" si="4"/>
        <v/>
      </c>
      <c r="M59" s="42" t="str">
        <f t="shared" si="0"/>
        <v/>
      </c>
      <c r="N59" s="42"/>
      <c r="O59" s="18" t="str">
        <f t="shared" si="1"/>
        <v/>
      </c>
      <c r="P59" s="17">
        <f t="shared" si="2"/>
        <v>2010</v>
      </c>
      <c r="Q59" s="2"/>
      <c r="R59" s="44" t="str">
        <f t="shared" si="9"/>
        <v/>
      </c>
      <c r="S59" s="44"/>
      <c r="T59" s="45" t="str">
        <f t="shared" si="6"/>
        <v/>
      </c>
      <c r="U59" s="46"/>
      <c r="V59" s="41" t="str">
        <f t="shared" si="7"/>
        <v/>
      </c>
      <c r="W59" s="41"/>
    </row>
    <row r="60" spans="2:23" x14ac:dyDescent="0.15">
      <c r="B60" s="11">
        <v>51</v>
      </c>
      <c r="C60" s="42" t="str">
        <f t="shared" si="3"/>
        <v/>
      </c>
      <c r="D60" s="42"/>
      <c r="E60" s="17">
        <f t="shared" si="8"/>
        <v>2010</v>
      </c>
      <c r="F60" s="2"/>
      <c r="G60" s="11"/>
      <c r="H60" s="43"/>
      <c r="I60" s="43"/>
      <c r="J60" s="43"/>
      <c r="K60" s="43"/>
      <c r="L60" s="16" t="str">
        <f t="shared" si="4"/>
        <v/>
      </c>
      <c r="M60" s="42" t="str">
        <f t="shared" si="0"/>
        <v/>
      </c>
      <c r="N60" s="42"/>
      <c r="O60" s="18" t="str">
        <f t="shared" si="1"/>
        <v/>
      </c>
      <c r="P60" s="17">
        <f t="shared" si="2"/>
        <v>2010</v>
      </c>
      <c r="Q60" s="2"/>
      <c r="R60" s="44" t="str">
        <f t="shared" si="9"/>
        <v/>
      </c>
      <c r="S60" s="44"/>
      <c r="T60" s="45" t="str">
        <f t="shared" si="6"/>
        <v/>
      </c>
      <c r="U60" s="46"/>
      <c r="V60" s="41" t="str">
        <f t="shared" si="7"/>
        <v/>
      </c>
      <c r="W60" s="41"/>
    </row>
    <row r="61" spans="2:23" x14ac:dyDescent="0.15">
      <c r="B61" s="11">
        <v>52</v>
      </c>
      <c r="C61" s="42" t="str">
        <f t="shared" si="3"/>
        <v/>
      </c>
      <c r="D61" s="42"/>
      <c r="E61" s="17">
        <f t="shared" si="8"/>
        <v>2010</v>
      </c>
      <c r="F61" s="2"/>
      <c r="G61" s="11"/>
      <c r="H61" s="43"/>
      <c r="I61" s="43"/>
      <c r="J61" s="43"/>
      <c r="K61" s="43"/>
      <c r="L61" s="16" t="str">
        <f t="shared" si="4"/>
        <v/>
      </c>
      <c r="M61" s="42" t="str">
        <f t="shared" si="0"/>
        <v/>
      </c>
      <c r="N61" s="42"/>
      <c r="O61" s="18" t="str">
        <f t="shared" si="1"/>
        <v/>
      </c>
      <c r="P61" s="17">
        <f t="shared" si="2"/>
        <v>2010</v>
      </c>
      <c r="Q61" s="2"/>
      <c r="R61" s="44" t="str">
        <f t="shared" si="9"/>
        <v/>
      </c>
      <c r="S61" s="44"/>
      <c r="T61" s="45" t="str">
        <f t="shared" si="6"/>
        <v/>
      </c>
      <c r="U61" s="46"/>
      <c r="V61" s="41" t="str">
        <f t="shared" si="7"/>
        <v/>
      </c>
      <c r="W61" s="41"/>
    </row>
    <row r="62" spans="2:23" x14ac:dyDescent="0.15">
      <c r="B62" s="11">
        <v>53</v>
      </c>
      <c r="C62" s="42" t="str">
        <f t="shared" si="3"/>
        <v/>
      </c>
      <c r="D62" s="42"/>
      <c r="E62" s="17">
        <f t="shared" si="8"/>
        <v>2010</v>
      </c>
      <c r="F62" s="2"/>
      <c r="G62" s="11"/>
      <c r="H62" s="43"/>
      <c r="I62" s="43"/>
      <c r="J62" s="43"/>
      <c r="K62" s="43"/>
      <c r="L62" s="16" t="str">
        <f t="shared" si="4"/>
        <v/>
      </c>
      <c r="M62" s="42" t="str">
        <f t="shared" si="0"/>
        <v/>
      </c>
      <c r="N62" s="42"/>
      <c r="O62" s="18" t="str">
        <f t="shared" si="1"/>
        <v/>
      </c>
      <c r="P62" s="17">
        <f t="shared" si="2"/>
        <v>2010</v>
      </c>
      <c r="Q62" s="2"/>
      <c r="R62" s="44" t="str">
        <f t="shared" si="9"/>
        <v/>
      </c>
      <c r="S62" s="44"/>
      <c r="T62" s="45" t="str">
        <f t="shared" si="6"/>
        <v/>
      </c>
      <c r="U62" s="46"/>
      <c r="V62" s="41" t="str">
        <f t="shared" si="7"/>
        <v/>
      </c>
      <c r="W62" s="41"/>
    </row>
    <row r="63" spans="2:23" x14ac:dyDescent="0.15">
      <c r="B63" s="11">
        <v>54</v>
      </c>
      <c r="C63" s="42" t="str">
        <f t="shared" si="3"/>
        <v/>
      </c>
      <c r="D63" s="42"/>
      <c r="E63" s="17">
        <f t="shared" si="8"/>
        <v>2010</v>
      </c>
      <c r="F63" s="2"/>
      <c r="G63" s="11"/>
      <c r="H63" s="43"/>
      <c r="I63" s="43"/>
      <c r="J63" s="43"/>
      <c r="K63" s="43"/>
      <c r="L63" s="16" t="str">
        <f t="shared" si="4"/>
        <v/>
      </c>
      <c r="M63" s="42" t="str">
        <f t="shared" si="0"/>
        <v/>
      </c>
      <c r="N63" s="42"/>
      <c r="O63" s="18" t="str">
        <f t="shared" si="1"/>
        <v/>
      </c>
      <c r="P63" s="17">
        <f t="shared" si="2"/>
        <v>2010</v>
      </c>
      <c r="Q63" s="2"/>
      <c r="R63" s="44" t="str">
        <f t="shared" si="9"/>
        <v/>
      </c>
      <c r="S63" s="44"/>
      <c r="T63" s="45" t="str">
        <f t="shared" si="6"/>
        <v/>
      </c>
      <c r="U63" s="46"/>
      <c r="V63" s="41" t="str">
        <f t="shared" si="7"/>
        <v/>
      </c>
      <c r="W63" s="41"/>
    </row>
    <row r="64" spans="2:23" x14ac:dyDescent="0.15">
      <c r="B64" s="11">
        <v>55</v>
      </c>
      <c r="C64" s="42" t="str">
        <f t="shared" si="3"/>
        <v/>
      </c>
      <c r="D64" s="42"/>
      <c r="E64" s="17">
        <f t="shared" si="8"/>
        <v>2010</v>
      </c>
      <c r="F64" s="2"/>
      <c r="G64" s="11"/>
      <c r="H64" s="43"/>
      <c r="I64" s="43"/>
      <c r="J64" s="43"/>
      <c r="K64" s="43"/>
      <c r="L64" s="16" t="str">
        <f t="shared" si="4"/>
        <v/>
      </c>
      <c r="M64" s="42" t="str">
        <f t="shared" si="0"/>
        <v/>
      </c>
      <c r="N64" s="42"/>
      <c r="O64" s="18" t="str">
        <f t="shared" si="1"/>
        <v/>
      </c>
      <c r="P64" s="17">
        <f t="shared" si="2"/>
        <v>2010</v>
      </c>
      <c r="Q64" s="2"/>
      <c r="R64" s="44" t="str">
        <f t="shared" si="9"/>
        <v/>
      </c>
      <c r="S64" s="44"/>
      <c r="T64" s="45" t="str">
        <f t="shared" si="6"/>
        <v/>
      </c>
      <c r="U64" s="46"/>
      <c r="V64" s="41" t="str">
        <f t="shared" si="7"/>
        <v/>
      </c>
      <c r="W64" s="41"/>
    </row>
    <row r="65" spans="2:23" x14ac:dyDescent="0.15">
      <c r="B65" s="11">
        <v>56</v>
      </c>
      <c r="C65" s="42" t="str">
        <f t="shared" si="3"/>
        <v/>
      </c>
      <c r="D65" s="42"/>
      <c r="E65" s="17">
        <f t="shared" si="8"/>
        <v>2010</v>
      </c>
      <c r="F65" s="2"/>
      <c r="G65" s="11"/>
      <c r="H65" s="43"/>
      <c r="I65" s="43"/>
      <c r="J65" s="43"/>
      <c r="K65" s="43"/>
      <c r="L65" s="16" t="str">
        <f t="shared" si="4"/>
        <v/>
      </c>
      <c r="M65" s="42" t="str">
        <f t="shared" si="0"/>
        <v/>
      </c>
      <c r="N65" s="42"/>
      <c r="O65" s="18" t="str">
        <f t="shared" si="1"/>
        <v/>
      </c>
      <c r="P65" s="17">
        <f t="shared" si="2"/>
        <v>2010</v>
      </c>
      <c r="Q65" s="2"/>
      <c r="R65" s="44" t="str">
        <f t="shared" si="9"/>
        <v/>
      </c>
      <c r="S65" s="44"/>
      <c r="T65" s="45" t="str">
        <f t="shared" si="6"/>
        <v/>
      </c>
      <c r="U65" s="46"/>
      <c r="V65" s="41" t="str">
        <f t="shared" si="7"/>
        <v/>
      </c>
      <c r="W65" s="41"/>
    </row>
    <row r="66" spans="2:23" x14ac:dyDescent="0.15">
      <c r="B66" s="11">
        <v>57</v>
      </c>
      <c r="C66" s="42" t="str">
        <f t="shared" si="3"/>
        <v/>
      </c>
      <c r="D66" s="42"/>
      <c r="E66" s="17">
        <f t="shared" si="8"/>
        <v>2010</v>
      </c>
      <c r="F66" s="2"/>
      <c r="G66" s="11"/>
      <c r="H66" s="43"/>
      <c r="I66" s="43"/>
      <c r="J66" s="43"/>
      <c r="K66" s="43"/>
      <c r="L66" s="16" t="str">
        <f t="shared" si="4"/>
        <v/>
      </c>
      <c r="M66" s="42" t="str">
        <f t="shared" si="0"/>
        <v/>
      </c>
      <c r="N66" s="42"/>
      <c r="O66" s="18" t="str">
        <f t="shared" si="1"/>
        <v/>
      </c>
      <c r="P66" s="17">
        <f t="shared" si="2"/>
        <v>2010</v>
      </c>
      <c r="Q66" s="2"/>
      <c r="R66" s="44" t="str">
        <f t="shared" si="9"/>
        <v/>
      </c>
      <c r="S66" s="44"/>
      <c r="T66" s="45" t="str">
        <f t="shared" si="6"/>
        <v/>
      </c>
      <c r="U66" s="46"/>
      <c r="V66" s="41" t="str">
        <f t="shared" si="7"/>
        <v/>
      </c>
      <c r="W66" s="41"/>
    </row>
    <row r="67" spans="2:23" x14ac:dyDescent="0.15">
      <c r="B67" s="11">
        <v>58</v>
      </c>
      <c r="C67" s="42" t="str">
        <f t="shared" si="3"/>
        <v/>
      </c>
      <c r="D67" s="42"/>
      <c r="E67" s="17">
        <f t="shared" si="8"/>
        <v>2010</v>
      </c>
      <c r="F67" s="2"/>
      <c r="G67" s="11"/>
      <c r="H67" s="43"/>
      <c r="I67" s="43"/>
      <c r="J67" s="43"/>
      <c r="K67" s="43"/>
      <c r="L67" s="16" t="str">
        <f t="shared" si="4"/>
        <v/>
      </c>
      <c r="M67" s="42" t="str">
        <f t="shared" si="0"/>
        <v/>
      </c>
      <c r="N67" s="42"/>
      <c r="O67" s="18" t="str">
        <f t="shared" si="1"/>
        <v/>
      </c>
      <c r="P67" s="17">
        <f t="shared" si="2"/>
        <v>2010</v>
      </c>
      <c r="Q67" s="2"/>
      <c r="R67" s="44" t="str">
        <f t="shared" si="9"/>
        <v/>
      </c>
      <c r="S67" s="44"/>
      <c r="T67" s="45" t="str">
        <f t="shared" si="6"/>
        <v/>
      </c>
      <c r="U67" s="46"/>
      <c r="V67" s="41" t="str">
        <f t="shared" si="7"/>
        <v/>
      </c>
      <c r="W67" s="41"/>
    </row>
    <row r="68" spans="2:23" x14ac:dyDescent="0.15">
      <c r="B68" s="11">
        <v>59</v>
      </c>
      <c r="C68" s="42" t="str">
        <f t="shared" si="3"/>
        <v/>
      </c>
      <c r="D68" s="42"/>
      <c r="E68" s="17">
        <f t="shared" si="8"/>
        <v>2010</v>
      </c>
      <c r="F68" s="2"/>
      <c r="G68" s="11"/>
      <c r="H68" s="43"/>
      <c r="I68" s="43"/>
      <c r="J68" s="43"/>
      <c r="K68" s="43"/>
      <c r="L68" s="16" t="str">
        <f t="shared" si="4"/>
        <v/>
      </c>
      <c r="M68" s="42" t="str">
        <f t="shared" si="0"/>
        <v/>
      </c>
      <c r="N68" s="42"/>
      <c r="O68" s="18" t="str">
        <f t="shared" si="1"/>
        <v/>
      </c>
      <c r="P68" s="17">
        <f t="shared" si="2"/>
        <v>2010</v>
      </c>
      <c r="Q68" s="2"/>
      <c r="R68" s="44" t="str">
        <f t="shared" si="9"/>
        <v/>
      </c>
      <c r="S68" s="44"/>
      <c r="T68" s="45" t="str">
        <f t="shared" si="6"/>
        <v/>
      </c>
      <c r="U68" s="46"/>
      <c r="V68" s="41" t="str">
        <f t="shared" si="7"/>
        <v/>
      </c>
      <c r="W68" s="41"/>
    </row>
    <row r="69" spans="2:23" x14ac:dyDescent="0.15">
      <c r="B69" s="11">
        <v>60</v>
      </c>
      <c r="C69" s="42" t="str">
        <f t="shared" si="3"/>
        <v/>
      </c>
      <c r="D69" s="42"/>
      <c r="E69" s="17">
        <f t="shared" si="8"/>
        <v>2010</v>
      </c>
      <c r="F69" s="2"/>
      <c r="G69" s="11"/>
      <c r="H69" s="43"/>
      <c r="I69" s="43"/>
      <c r="J69" s="43"/>
      <c r="K69" s="43"/>
      <c r="L69" s="16" t="str">
        <f t="shared" si="4"/>
        <v/>
      </c>
      <c r="M69" s="42" t="str">
        <f t="shared" si="0"/>
        <v/>
      </c>
      <c r="N69" s="42"/>
      <c r="O69" s="18" t="str">
        <f t="shared" si="1"/>
        <v/>
      </c>
      <c r="P69" s="17">
        <f t="shared" si="2"/>
        <v>2010</v>
      </c>
      <c r="Q69" s="2"/>
      <c r="R69" s="44" t="str">
        <f t="shared" si="9"/>
        <v/>
      </c>
      <c r="S69" s="44"/>
      <c r="T69" s="45" t="str">
        <f t="shared" si="6"/>
        <v/>
      </c>
      <c r="U69" s="46"/>
      <c r="V69" s="41" t="str">
        <f t="shared" si="7"/>
        <v/>
      </c>
      <c r="W69" s="41"/>
    </row>
    <row r="70" spans="2:23" x14ac:dyDescent="0.15">
      <c r="B70" s="11">
        <v>61</v>
      </c>
      <c r="C70" s="42" t="str">
        <f t="shared" si="3"/>
        <v/>
      </c>
      <c r="D70" s="42"/>
      <c r="E70" s="17">
        <f t="shared" si="8"/>
        <v>2010</v>
      </c>
      <c r="F70" s="2"/>
      <c r="G70" s="11"/>
      <c r="H70" s="43"/>
      <c r="I70" s="43"/>
      <c r="J70" s="43"/>
      <c r="K70" s="43"/>
      <c r="L70" s="16" t="str">
        <f t="shared" si="4"/>
        <v/>
      </c>
      <c r="M70" s="42" t="str">
        <f t="shared" si="0"/>
        <v/>
      </c>
      <c r="N70" s="42"/>
      <c r="O70" s="18" t="str">
        <f t="shared" si="1"/>
        <v/>
      </c>
      <c r="P70" s="17">
        <f t="shared" si="2"/>
        <v>2010</v>
      </c>
      <c r="Q70" s="2"/>
      <c r="R70" s="44" t="str">
        <f t="shared" si="9"/>
        <v/>
      </c>
      <c r="S70" s="44"/>
      <c r="T70" s="45" t="str">
        <f t="shared" si="6"/>
        <v/>
      </c>
      <c r="U70" s="46"/>
      <c r="V70" s="41" t="str">
        <f t="shared" si="7"/>
        <v/>
      </c>
      <c r="W70" s="41"/>
    </row>
    <row r="71" spans="2:23" x14ac:dyDescent="0.15">
      <c r="B71" s="11">
        <v>62</v>
      </c>
      <c r="C71" s="42" t="str">
        <f t="shared" si="3"/>
        <v/>
      </c>
      <c r="D71" s="42"/>
      <c r="E71" s="17">
        <f t="shared" si="8"/>
        <v>2010</v>
      </c>
      <c r="F71" s="2"/>
      <c r="G71" s="11"/>
      <c r="H71" s="43"/>
      <c r="I71" s="43"/>
      <c r="J71" s="43"/>
      <c r="K71" s="43"/>
      <c r="L71" s="16" t="str">
        <f t="shared" si="4"/>
        <v/>
      </c>
      <c r="M71" s="42" t="str">
        <f t="shared" si="0"/>
        <v/>
      </c>
      <c r="N71" s="42"/>
      <c r="O71" s="18" t="str">
        <f t="shared" si="1"/>
        <v/>
      </c>
      <c r="P71" s="17">
        <f t="shared" si="2"/>
        <v>2010</v>
      </c>
      <c r="Q71" s="2"/>
      <c r="R71" s="44" t="str">
        <f t="shared" si="9"/>
        <v/>
      </c>
      <c r="S71" s="44"/>
      <c r="T71" s="45" t="str">
        <f t="shared" si="6"/>
        <v/>
      </c>
      <c r="U71" s="46"/>
      <c r="V71" s="41" t="str">
        <f t="shared" si="7"/>
        <v/>
      </c>
      <c r="W71" s="41"/>
    </row>
    <row r="72" spans="2:23" x14ac:dyDescent="0.15">
      <c r="B72" s="11">
        <v>63</v>
      </c>
      <c r="C72" s="42" t="str">
        <f t="shared" si="3"/>
        <v/>
      </c>
      <c r="D72" s="42"/>
      <c r="E72" s="17">
        <f t="shared" si="8"/>
        <v>2010</v>
      </c>
      <c r="F72" s="2"/>
      <c r="G72" s="11"/>
      <c r="H72" s="43"/>
      <c r="I72" s="43"/>
      <c r="J72" s="43"/>
      <c r="K72" s="43"/>
      <c r="L72" s="16" t="str">
        <f t="shared" si="4"/>
        <v/>
      </c>
      <c r="M72" s="42" t="str">
        <f t="shared" si="0"/>
        <v/>
      </c>
      <c r="N72" s="42"/>
      <c r="O72" s="18" t="str">
        <f t="shared" si="1"/>
        <v/>
      </c>
      <c r="P72" s="17">
        <f t="shared" si="2"/>
        <v>2010</v>
      </c>
      <c r="Q72" s="2"/>
      <c r="R72" s="44" t="str">
        <f t="shared" si="9"/>
        <v/>
      </c>
      <c r="S72" s="44"/>
      <c r="T72" s="45" t="str">
        <f t="shared" si="6"/>
        <v/>
      </c>
      <c r="U72" s="46"/>
      <c r="V72" s="41" t="str">
        <f t="shared" si="7"/>
        <v/>
      </c>
      <c r="W72" s="41"/>
    </row>
    <row r="73" spans="2:23" x14ac:dyDescent="0.15">
      <c r="B73" s="11">
        <v>64</v>
      </c>
      <c r="C73" s="42" t="str">
        <f t="shared" si="3"/>
        <v/>
      </c>
      <c r="D73" s="42"/>
      <c r="E73" s="17">
        <f t="shared" si="8"/>
        <v>2010</v>
      </c>
      <c r="F73" s="2"/>
      <c r="G73" s="11"/>
      <c r="H73" s="43"/>
      <c r="I73" s="43"/>
      <c r="J73" s="43"/>
      <c r="K73" s="43"/>
      <c r="L73" s="16" t="str">
        <f t="shared" si="4"/>
        <v/>
      </c>
      <c r="M73" s="42" t="str">
        <f t="shared" si="0"/>
        <v/>
      </c>
      <c r="N73" s="42"/>
      <c r="O73" s="18" t="str">
        <f t="shared" si="1"/>
        <v/>
      </c>
      <c r="P73" s="17">
        <f t="shared" si="2"/>
        <v>2010</v>
      </c>
      <c r="Q73" s="2"/>
      <c r="R73" s="44" t="str">
        <f t="shared" si="9"/>
        <v/>
      </c>
      <c r="S73" s="44"/>
      <c r="T73" s="45" t="str">
        <f t="shared" si="6"/>
        <v/>
      </c>
      <c r="U73" s="46"/>
      <c r="V73" s="41" t="str">
        <f t="shared" si="7"/>
        <v/>
      </c>
      <c r="W73" s="41"/>
    </row>
    <row r="74" spans="2:23" x14ac:dyDescent="0.15">
      <c r="B74" s="11">
        <v>65</v>
      </c>
      <c r="C74" s="42" t="str">
        <f t="shared" si="3"/>
        <v/>
      </c>
      <c r="D74" s="42"/>
      <c r="E74" s="17">
        <f t="shared" si="8"/>
        <v>2010</v>
      </c>
      <c r="F74" s="2"/>
      <c r="G74" s="11"/>
      <c r="H74" s="43"/>
      <c r="I74" s="43"/>
      <c r="J74" s="43"/>
      <c r="K74" s="43"/>
      <c r="L74" s="16" t="str">
        <f t="shared" si="4"/>
        <v/>
      </c>
      <c r="M74" s="42" t="str">
        <f t="shared" ref="M74:M109" si="10">IF(F74="","",C74*$P$2)</f>
        <v/>
      </c>
      <c r="N74" s="42"/>
      <c r="O74" s="18" t="str">
        <f t="shared" ref="O74:O109" si="11">IF(L74="","",ROUNDDOWN(M74/(L74/81)/100000,2))</f>
        <v/>
      </c>
      <c r="P74" s="17">
        <f t="shared" ref="P74:P109" si="12">E74</f>
        <v>2010</v>
      </c>
      <c r="Q74" s="2"/>
      <c r="R74" s="44" t="str">
        <f t="shared" si="9"/>
        <v/>
      </c>
      <c r="S74" s="44"/>
      <c r="T74" s="45" t="str">
        <f t="shared" si="6"/>
        <v/>
      </c>
      <c r="U74" s="46"/>
      <c r="V74" s="41" t="str">
        <f t="shared" si="7"/>
        <v/>
      </c>
      <c r="W74" s="41"/>
    </row>
    <row r="75" spans="2:23" x14ac:dyDescent="0.15">
      <c r="B75" s="11">
        <v>66</v>
      </c>
      <c r="C75" s="42" t="str">
        <f t="shared" ref="C75:C109" si="13">IF(T74="","",C74+T74)</f>
        <v/>
      </c>
      <c r="D75" s="42"/>
      <c r="E75" s="17">
        <f t="shared" si="8"/>
        <v>2010</v>
      </c>
      <c r="F75" s="2"/>
      <c r="G75" s="11"/>
      <c r="H75" s="43"/>
      <c r="I75" s="43"/>
      <c r="J75" s="43"/>
      <c r="K75" s="43"/>
      <c r="L75" s="16" t="str">
        <f t="shared" ref="L75:L109" si="14">IF(J75="","",ROUNDUP(IF(G75="買",H75-J75,J75-H75)*10000,0)+5)</f>
        <v/>
      </c>
      <c r="M75" s="42" t="str">
        <f t="shared" si="10"/>
        <v/>
      </c>
      <c r="N75" s="42"/>
      <c r="O75" s="18" t="str">
        <f t="shared" si="11"/>
        <v/>
      </c>
      <c r="P75" s="17">
        <f t="shared" si="12"/>
        <v>2010</v>
      </c>
      <c r="Q75" s="2"/>
      <c r="R75" s="44" t="str">
        <f t="shared" si="9"/>
        <v/>
      </c>
      <c r="S75" s="44"/>
      <c r="T75" s="45" t="str">
        <f t="shared" ref="T75:T109" si="15">IF(Q75="","",V75*O75*100000/81)</f>
        <v/>
      </c>
      <c r="U75" s="46"/>
      <c r="V75" s="41" t="str">
        <f t="shared" ref="V75:V109" si="16">IF(Q75="","",IF(G75="買",R75-H75,H75-R75)*10000)</f>
        <v/>
      </c>
      <c r="W75" s="41"/>
    </row>
    <row r="76" spans="2:23" x14ac:dyDescent="0.15">
      <c r="B76" s="11">
        <v>67</v>
      </c>
      <c r="C76" s="42" t="str">
        <f t="shared" si="13"/>
        <v/>
      </c>
      <c r="D76" s="42"/>
      <c r="E76" s="17">
        <f t="shared" ref="E76:E109" si="17">E75</f>
        <v>2010</v>
      </c>
      <c r="F76" s="2"/>
      <c r="G76" s="11"/>
      <c r="H76" s="43"/>
      <c r="I76" s="43"/>
      <c r="J76" s="43"/>
      <c r="K76" s="43"/>
      <c r="L76" s="16" t="str">
        <f t="shared" si="14"/>
        <v/>
      </c>
      <c r="M76" s="42" t="str">
        <f t="shared" si="10"/>
        <v/>
      </c>
      <c r="N76" s="42"/>
      <c r="O76" s="18" t="str">
        <f t="shared" si="11"/>
        <v/>
      </c>
      <c r="P76" s="17">
        <f t="shared" si="12"/>
        <v>2010</v>
      </c>
      <c r="Q76" s="2"/>
      <c r="R76" s="44" t="str">
        <f t="shared" si="9"/>
        <v/>
      </c>
      <c r="S76" s="44"/>
      <c r="T76" s="45" t="str">
        <f t="shared" si="15"/>
        <v/>
      </c>
      <c r="U76" s="46"/>
      <c r="V76" s="41" t="str">
        <f t="shared" si="16"/>
        <v/>
      </c>
      <c r="W76" s="41"/>
    </row>
    <row r="77" spans="2:23" x14ac:dyDescent="0.15">
      <c r="B77" s="11">
        <v>68</v>
      </c>
      <c r="C77" s="42" t="str">
        <f t="shared" si="13"/>
        <v/>
      </c>
      <c r="D77" s="42"/>
      <c r="E77" s="17">
        <f t="shared" si="17"/>
        <v>2010</v>
      </c>
      <c r="F77" s="2"/>
      <c r="G77" s="11"/>
      <c r="H77" s="43"/>
      <c r="I77" s="43"/>
      <c r="J77" s="43"/>
      <c r="K77" s="43"/>
      <c r="L77" s="16" t="str">
        <f t="shared" si="14"/>
        <v/>
      </c>
      <c r="M77" s="42" t="str">
        <f t="shared" si="10"/>
        <v/>
      </c>
      <c r="N77" s="42"/>
      <c r="O77" s="18" t="str">
        <f t="shared" si="11"/>
        <v/>
      </c>
      <c r="P77" s="17">
        <f t="shared" si="12"/>
        <v>2010</v>
      </c>
      <c r="Q77" s="2"/>
      <c r="R77" s="44" t="str">
        <f t="shared" si="9"/>
        <v/>
      </c>
      <c r="S77" s="44"/>
      <c r="T77" s="45" t="str">
        <f t="shared" si="15"/>
        <v/>
      </c>
      <c r="U77" s="46"/>
      <c r="V77" s="41" t="str">
        <f t="shared" si="16"/>
        <v/>
      </c>
      <c r="W77" s="41"/>
    </row>
    <row r="78" spans="2:23" x14ac:dyDescent="0.15">
      <c r="B78" s="11">
        <v>69</v>
      </c>
      <c r="C78" s="42" t="str">
        <f t="shared" si="13"/>
        <v/>
      </c>
      <c r="D78" s="42"/>
      <c r="E78" s="17">
        <f t="shared" si="17"/>
        <v>2010</v>
      </c>
      <c r="F78" s="2"/>
      <c r="G78" s="11"/>
      <c r="H78" s="43"/>
      <c r="I78" s="43"/>
      <c r="J78" s="43"/>
      <c r="K78" s="43"/>
      <c r="L78" s="16" t="str">
        <f t="shared" si="14"/>
        <v/>
      </c>
      <c r="M78" s="42" t="str">
        <f t="shared" si="10"/>
        <v/>
      </c>
      <c r="N78" s="42"/>
      <c r="O78" s="18" t="str">
        <f t="shared" si="11"/>
        <v/>
      </c>
      <c r="P78" s="17">
        <f t="shared" si="12"/>
        <v>2010</v>
      </c>
      <c r="Q78" s="2"/>
      <c r="R78" s="44" t="str">
        <f t="shared" ref="R78:R109" si="18">IF(J78="","",IF(G78="買",H78-(L78*0.0001),H78+(L78*0.0001)))</f>
        <v/>
      </c>
      <c r="S78" s="44"/>
      <c r="T78" s="45" t="str">
        <f t="shared" si="15"/>
        <v/>
      </c>
      <c r="U78" s="46"/>
      <c r="V78" s="41" t="str">
        <f t="shared" si="16"/>
        <v/>
      </c>
      <c r="W78" s="41"/>
    </row>
    <row r="79" spans="2:23" x14ac:dyDescent="0.15">
      <c r="B79" s="11">
        <v>70</v>
      </c>
      <c r="C79" s="42" t="str">
        <f t="shared" si="13"/>
        <v/>
      </c>
      <c r="D79" s="42"/>
      <c r="E79" s="17">
        <f t="shared" si="17"/>
        <v>2010</v>
      </c>
      <c r="F79" s="2"/>
      <c r="G79" s="11"/>
      <c r="H79" s="43"/>
      <c r="I79" s="43"/>
      <c r="J79" s="43"/>
      <c r="K79" s="43"/>
      <c r="L79" s="16" t="str">
        <f t="shared" si="14"/>
        <v/>
      </c>
      <c r="M79" s="42" t="str">
        <f t="shared" si="10"/>
        <v/>
      </c>
      <c r="N79" s="42"/>
      <c r="O79" s="18" t="str">
        <f t="shared" si="11"/>
        <v/>
      </c>
      <c r="P79" s="17">
        <f t="shared" si="12"/>
        <v>2010</v>
      </c>
      <c r="Q79" s="2"/>
      <c r="R79" s="44" t="str">
        <f t="shared" si="18"/>
        <v/>
      </c>
      <c r="S79" s="44"/>
      <c r="T79" s="45" t="str">
        <f t="shared" si="15"/>
        <v/>
      </c>
      <c r="U79" s="46"/>
      <c r="V79" s="41" t="str">
        <f t="shared" si="16"/>
        <v/>
      </c>
      <c r="W79" s="41"/>
    </row>
    <row r="80" spans="2:23" x14ac:dyDescent="0.15">
      <c r="B80" s="11">
        <v>71</v>
      </c>
      <c r="C80" s="42" t="str">
        <f t="shared" si="13"/>
        <v/>
      </c>
      <c r="D80" s="42"/>
      <c r="E80" s="17">
        <f t="shared" si="17"/>
        <v>2010</v>
      </c>
      <c r="F80" s="2"/>
      <c r="G80" s="11"/>
      <c r="H80" s="43"/>
      <c r="I80" s="43"/>
      <c r="J80" s="43"/>
      <c r="K80" s="43"/>
      <c r="L80" s="16" t="str">
        <f t="shared" si="14"/>
        <v/>
      </c>
      <c r="M80" s="42" t="str">
        <f t="shared" si="10"/>
        <v/>
      </c>
      <c r="N80" s="42"/>
      <c r="O80" s="18" t="str">
        <f t="shared" si="11"/>
        <v/>
      </c>
      <c r="P80" s="17">
        <f t="shared" si="12"/>
        <v>2010</v>
      </c>
      <c r="Q80" s="2"/>
      <c r="R80" s="44" t="str">
        <f t="shared" si="18"/>
        <v/>
      </c>
      <c r="S80" s="44"/>
      <c r="T80" s="45" t="str">
        <f t="shared" si="15"/>
        <v/>
      </c>
      <c r="U80" s="46"/>
      <c r="V80" s="41" t="str">
        <f t="shared" si="16"/>
        <v/>
      </c>
      <c r="W80" s="41"/>
    </row>
    <row r="81" spans="2:23" x14ac:dyDescent="0.15">
      <c r="B81" s="11">
        <v>72</v>
      </c>
      <c r="C81" s="42" t="str">
        <f t="shared" si="13"/>
        <v/>
      </c>
      <c r="D81" s="42"/>
      <c r="E81" s="17">
        <f t="shared" si="17"/>
        <v>2010</v>
      </c>
      <c r="F81" s="2"/>
      <c r="G81" s="11"/>
      <c r="H81" s="43"/>
      <c r="I81" s="43"/>
      <c r="J81" s="43"/>
      <c r="K81" s="43"/>
      <c r="L81" s="16" t="str">
        <f t="shared" si="14"/>
        <v/>
      </c>
      <c r="M81" s="42" t="str">
        <f t="shared" si="10"/>
        <v/>
      </c>
      <c r="N81" s="42"/>
      <c r="O81" s="18" t="str">
        <f t="shared" si="11"/>
        <v/>
      </c>
      <c r="P81" s="17">
        <f t="shared" si="12"/>
        <v>2010</v>
      </c>
      <c r="Q81" s="2"/>
      <c r="R81" s="44" t="str">
        <f t="shared" si="18"/>
        <v/>
      </c>
      <c r="S81" s="44"/>
      <c r="T81" s="45" t="str">
        <f t="shared" si="15"/>
        <v/>
      </c>
      <c r="U81" s="46"/>
      <c r="V81" s="41" t="str">
        <f t="shared" si="16"/>
        <v/>
      </c>
      <c r="W81" s="41"/>
    </row>
    <row r="82" spans="2:23" x14ac:dyDescent="0.15">
      <c r="B82" s="11">
        <v>73</v>
      </c>
      <c r="C82" s="42" t="str">
        <f t="shared" si="13"/>
        <v/>
      </c>
      <c r="D82" s="42"/>
      <c r="E82" s="17">
        <f t="shared" si="17"/>
        <v>2010</v>
      </c>
      <c r="F82" s="2"/>
      <c r="G82" s="11"/>
      <c r="H82" s="43"/>
      <c r="I82" s="43"/>
      <c r="J82" s="43"/>
      <c r="K82" s="43"/>
      <c r="L82" s="16" t="str">
        <f t="shared" si="14"/>
        <v/>
      </c>
      <c r="M82" s="42" t="str">
        <f t="shared" si="10"/>
        <v/>
      </c>
      <c r="N82" s="42"/>
      <c r="O82" s="18" t="str">
        <f t="shared" si="11"/>
        <v/>
      </c>
      <c r="P82" s="17">
        <f t="shared" si="12"/>
        <v>2010</v>
      </c>
      <c r="Q82" s="2"/>
      <c r="R82" s="44" t="str">
        <f t="shared" si="18"/>
        <v/>
      </c>
      <c r="S82" s="44"/>
      <c r="T82" s="45" t="str">
        <f t="shared" si="15"/>
        <v/>
      </c>
      <c r="U82" s="46"/>
      <c r="V82" s="41" t="str">
        <f t="shared" si="16"/>
        <v/>
      </c>
      <c r="W82" s="41"/>
    </row>
    <row r="83" spans="2:23" x14ac:dyDescent="0.15">
      <c r="B83" s="11">
        <v>74</v>
      </c>
      <c r="C83" s="42" t="str">
        <f t="shared" si="13"/>
        <v/>
      </c>
      <c r="D83" s="42"/>
      <c r="E83" s="17">
        <f t="shared" si="17"/>
        <v>2010</v>
      </c>
      <c r="F83" s="2"/>
      <c r="G83" s="11"/>
      <c r="H83" s="43"/>
      <c r="I83" s="43"/>
      <c r="J83" s="43"/>
      <c r="K83" s="43"/>
      <c r="L83" s="16" t="str">
        <f t="shared" si="14"/>
        <v/>
      </c>
      <c r="M83" s="42" t="str">
        <f t="shared" si="10"/>
        <v/>
      </c>
      <c r="N83" s="42"/>
      <c r="O83" s="18" t="str">
        <f t="shared" si="11"/>
        <v/>
      </c>
      <c r="P83" s="17">
        <f t="shared" si="12"/>
        <v>2010</v>
      </c>
      <c r="Q83" s="2"/>
      <c r="R83" s="44" t="str">
        <f t="shared" si="18"/>
        <v/>
      </c>
      <c r="S83" s="44"/>
      <c r="T83" s="45" t="str">
        <f t="shared" si="15"/>
        <v/>
      </c>
      <c r="U83" s="46"/>
      <c r="V83" s="41" t="str">
        <f t="shared" si="16"/>
        <v/>
      </c>
      <c r="W83" s="41"/>
    </row>
    <row r="84" spans="2:23" x14ac:dyDescent="0.15">
      <c r="B84" s="11">
        <v>75</v>
      </c>
      <c r="C84" s="42" t="str">
        <f t="shared" si="13"/>
        <v/>
      </c>
      <c r="D84" s="42"/>
      <c r="E84" s="17">
        <f t="shared" si="17"/>
        <v>2010</v>
      </c>
      <c r="F84" s="2"/>
      <c r="G84" s="11"/>
      <c r="H84" s="43"/>
      <c r="I84" s="43"/>
      <c r="J84" s="43"/>
      <c r="K84" s="43"/>
      <c r="L84" s="16" t="str">
        <f t="shared" si="14"/>
        <v/>
      </c>
      <c r="M84" s="42" t="str">
        <f t="shared" si="10"/>
        <v/>
      </c>
      <c r="N84" s="42"/>
      <c r="O84" s="18" t="str">
        <f t="shared" si="11"/>
        <v/>
      </c>
      <c r="P84" s="17">
        <f t="shared" si="12"/>
        <v>2010</v>
      </c>
      <c r="Q84" s="2"/>
      <c r="R84" s="44" t="str">
        <f t="shared" si="18"/>
        <v/>
      </c>
      <c r="S84" s="44"/>
      <c r="T84" s="45" t="str">
        <f t="shared" si="15"/>
        <v/>
      </c>
      <c r="U84" s="46"/>
      <c r="V84" s="41" t="str">
        <f t="shared" si="16"/>
        <v/>
      </c>
      <c r="W84" s="41"/>
    </row>
    <row r="85" spans="2:23" x14ac:dyDescent="0.15">
      <c r="B85" s="11">
        <v>76</v>
      </c>
      <c r="C85" s="42" t="str">
        <f t="shared" si="13"/>
        <v/>
      </c>
      <c r="D85" s="42"/>
      <c r="E85" s="17">
        <f t="shared" si="17"/>
        <v>2010</v>
      </c>
      <c r="F85" s="2"/>
      <c r="G85" s="11"/>
      <c r="H85" s="43"/>
      <c r="I85" s="43"/>
      <c r="J85" s="43"/>
      <c r="K85" s="43"/>
      <c r="L85" s="16" t="str">
        <f t="shared" si="14"/>
        <v/>
      </c>
      <c r="M85" s="42" t="str">
        <f t="shared" si="10"/>
        <v/>
      </c>
      <c r="N85" s="42"/>
      <c r="O85" s="18" t="str">
        <f t="shared" si="11"/>
        <v/>
      </c>
      <c r="P85" s="17">
        <f t="shared" si="12"/>
        <v>2010</v>
      </c>
      <c r="Q85" s="2"/>
      <c r="R85" s="44" t="str">
        <f t="shared" si="18"/>
        <v/>
      </c>
      <c r="S85" s="44"/>
      <c r="T85" s="45" t="str">
        <f t="shared" si="15"/>
        <v/>
      </c>
      <c r="U85" s="46"/>
      <c r="V85" s="41" t="str">
        <f t="shared" si="16"/>
        <v/>
      </c>
      <c r="W85" s="41"/>
    </row>
    <row r="86" spans="2:23" x14ac:dyDescent="0.15">
      <c r="B86" s="11">
        <v>77</v>
      </c>
      <c r="C86" s="42" t="str">
        <f t="shared" si="13"/>
        <v/>
      </c>
      <c r="D86" s="42"/>
      <c r="E86" s="17">
        <f t="shared" si="17"/>
        <v>2010</v>
      </c>
      <c r="F86" s="2"/>
      <c r="G86" s="11"/>
      <c r="H86" s="43"/>
      <c r="I86" s="43"/>
      <c r="J86" s="43"/>
      <c r="K86" s="43"/>
      <c r="L86" s="16" t="str">
        <f t="shared" si="14"/>
        <v/>
      </c>
      <c r="M86" s="42" t="str">
        <f t="shared" si="10"/>
        <v/>
      </c>
      <c r="N86" s="42"/>
      <c r="O86" s="18" t="str">
        <f t="shared" si="11"/>
        <v/>
      </c>
      <c r="P86" s="17">
        <f t="shared" si="12"/>
        <v>2010</v>
      </c>
      <c r="Q86" s="2"/>
      <c r="R86" s="44" t="str">
        <f t="shared" si="18"/>
        <v/>
      </c>
      <c r="S86" s="44"/>
      <c r="T86" s="45" t="str">
        <f t="shared" si="15"/>
        <v/>
      </c>
      <c r="U86" s="46"/>
      <c r="V86" s="41" t="str">
        <f t="shared" si="16"/>
        <v/>
      </c>
      <c r="W86" s="41"/>
    </row>
    <row r="87" spans="2:23" x14ac:dyDescent="0.15">
      <c r="B87" s="11">
        <v>78</v>
      </c>
      <c r="C87" s="42" t="str">
        <f t="shared" si="13"/>
        <v/>
      </c>
      <c r="D87" s="42"/>
      <c r="E87" s="17">
        <f t="shared" si="17"/>
        <v>2010</v>
      </c>
      <c r="F87" s="2"/>
      <c r="G87" s="11"/>
      <c r="H87" s="43"/>
      <c r="I87" s="43"/>
      <c r="J87" s="43"/>
      <c r="K87" s="43"/>
      <c r="L87" s="16" t="str">
        <f t="shared" si="14"/>
        <v/>
      </c>
      <c r="M87" s="42" t="str">
        <f t="shared" si="10"/>
        <v/>
      </c>
      <c r="N87" s="42"/>
      <c r="O87" s="18" t="str">
        <f t="shared" si="11"/>
        <v/>
      </c>
      <c r="P87" s="17">
        <f t="shared" si="12"/>
        <v>2010</v>
      </c>
      <c r="Q87" s="2"/>
      <c r="R87" s="44" t="str">
        <f t="shared" si="18"/>
        <v/>
      </c>
      <c r="S87" s="44"/>
      <c r="T87" s="45" t="str">
        <f t="shared" si="15"/>
        <v/>
      </c>
      <c r="U87" s="46"/>
      <c r="V87" s="41" t="str">
        <f t="shared" si="16"/>
        <v/>
      </c>
      <c r="W87" s="41"/>
    </row>
    <row r="88" spans="2:23" x14ac:dyDescent="0.15">
      <c r="B88" s="11">
        <v>79</v>
      </c>
      <c r="C88" s="42" t="str">
        <f t="shared" si="13"/>
        <v/>
      </c>
      <c r="D88" s="42"/>
      <c r="E88" s="17">
        <f t="shared" si="17"/>
        <v>2010</v>
      </c>
      <c r="F88" s="2"/>
      <c r="G88" s="11"/>
      <c r="H88" s="43"/>
      <c r="I88" s="43"/>
      <c r="J88" s="43"/>
      <c r="K88" s="43"/>
      <c r="L88" s="16" t="str">
        <f t="shared" si="14"/>
        <v/>
      </c>
      <c r="M88" s="42" t="str">
        <f t="shared" si="10"/>
        <v/>
      </c>
      <c r="N88" s="42"/>
      <c r="O88" s="18" t="str">
        <f t="shared" si="11"/>
        <v/>
      </c>
      <c r="P88" s="17">
        <f t="shared" si="12"/>
        <v>2010</v>
      </c>
      <c r="Q88" s="2"/>
      <c r="R88" s="44" t="str">
        <f t="shared" si="18"/>
        <v/>
      </c>
      <c r="S88" s="44"/>
      <c r="T88" s="45" t="str">
        <f t="shared" si="15"/>
        <v/>
      </c>
      <c r="U88" s="46"/>
      <c r="V88" s="41" t="str">
        <f t="shared" si="16"/>
        <v/>
      </c>
      <c r="W88" s="41"/>
    </row>
    <row r="89" spans="2:23" x14ac:dyDescent="0.15">
      <c r="B89" s="11">
        <v>80</v>
      </c>
      <c r="C89" s="42" t="str">
        <f t="shared" si="13"/>
        <v/>
      </c>
      <c r="D89" s="42"/>
      <c r="E89" s="17">
        <f t="shared" si="17"/>
        <v>2010</v>
      </c>
      <c r="F89" s="2"/>
      <c r="G89" s="11"/>
      <c r="H89" s="43"/>
      <c r="I89" s="43"/>
      <c r="J89" s="43"/>
      <c r="K89" s="43"/>
      <c r="L89" s="16" t="str">
        <f t="shared" si="14"/>
        <v/>
      </c>
      <c r="M89" s="42" t="str">
        <f t="shared" si="10"/>
        <v/>
      </c>
      <c r="N89" s="42"/>
      <c r="O89" s="18" t="str">
        <f t="shared" si="11"/>
        <v/>
      </c>
      <c r="P89" s="17">
        <f t="shared" si="12"/>
        <v>2010</v>
      </c>
      <c r="Q89" s="2"/>
      <c r="R89" s="44" t="str">
        <f t="shared" si="18"/>
        <v/>
      </c>
      <c r="S89" s="44"/>
      <c r="T89" s="45" t="str">
        <f t="shared" si="15"/>
        <v/>
      </c>
      <c r="U89" s="46"/>
      <c r="V89" s="41" t="str">
        <f t="shared" si="16"/>
        <v/>
      </c>
      <c r="W89" s="41"/>
    </row>
    <row r="90" spans="2:23" x14ac:dyDescent="0.15">
      <c r="B90" s="11">
        <v>81</v>
      </c>
      <c r="C90" s="42" t="str">
        <f t="shared" si="13"/>
        <v/>
      </c>
      <c r="D90" s="42"/>
      <c r="E90" s="17">
        <f t="shared" si="17"/>
        <v>2010</v>
      </c>
      <c r="F90" s="2"/>
      <c r="G90" s="11"/>
      <c r="H90" s="43"/>
      <c r="I90" s="43"/>
      <c r="J90" s="43"/>
      <c r="K90" s="43"/>
      <c r="L90" s="16" t="str">
        <f t="shared" si="14"/>
        <v/>
      </c>
      <c r="M90" s="42" t="str">
        <f t="shared" si="10"/>
        <v/>
      </c>
      <c r="N90" s="42"/>
      <c r="O90" s="18" t="str">
        <f t="shared" si="11"/>
        <v/>
      </c>
      <c r="P90" s="17">
        <f t="shared" si="12"/>
        <v>2010</v>
      </c>
      <c r="Q90" s="2"/>
      <c r="R90" s="44" t="str">
        <f t="shared" si="18"/>
        <v/>
      </c>
      <c r="S90" s="44"/>
      <c r="T90" s="45" t="str">
        <f t="shared" si="15"/>
        <v/>
      </c>
      <c r="U90" s="46"/>
      <c r="V90" s="41" t="str">
        <f t="shared" si="16"/>
        <v/>
      </c>
      <c r="W90" s="41"/>
    </row>
    <row r="91" spans="2:23" x14ac:dyDescent="0.15">
      <c r="B91" s="11">
        <v>82</v>
      </c>
      <c r="C91" s="42" t="str">
        <f t="shared" si="13"/>
        <v/>
      </c>
      <c r="D91" s="42"/>
      <c r="E91" s="17">
        <f t="shared" si="17"/>
        <v>2010</v>
      </c>
      <c r="F91" s="2"/>
      <c r="G91" s="11"/>
      <c r="H91" s="43"/>
      <c r="I91" s="43"/>
      <c r="J91" s="43"/>
      <c r="K91" s="43"/>
      <c r="L91" s="16" t="str">
        <f t="shared" si="14"/>
        <v/>
      </c>
      <c r="M91" s="42" t="str">
        <f t="shared" si="10"/>
        <v/>
      </c>
      <c r="N91" s="42"/>
      <c r="O91" s="18" t="str">
        <f t="shared" si="11"/>
        <v/>
      </c>
      <c r="P91" s="17">
        <f t="shared" si="12"/>
        <v>2010</v>
      </c>
      <c r="Q91" s="2"/>
      <c r="R91" s="44" t="str">
        <f t="shared" si="18"/>
        <v/>
      </c>
      <c r="S91" s="44"/>
      <c r="T91" s="45" t="str">
        <f t="shared" si="15"/>
        <v/>
      </c>
      <c r="U91" s="46"/>
      <c r="V91" s="41" t="str">
        <f t="shared" si="16"/>
        <v/>
      </c>
      <c r="W91" s="41"/>
    </row>
    <row r="92" spans="2:23" x14ac:dyDescent="0.15">
      <c r="B92" s="11">
        <v>83</v>
      </c>
      <c r="C92" s="42" t="str">
        <f t="shared" si="13"/>
        <v/>
      </c>
      <c r="D92" s="42"/>
      <c r="E92" s="17">
        <f t="shared" si="17"/>
        <v>2010</v>
      </c>
      <c r="F92" s="2"/>
      <c r="G92" s="11"/>
      <c r="H92" s="43"/>
      <c r="I92" s="43"/>
      <c r="J92" s="43"/>
      <c r="K92" s="43"/>
      <c r="L92" s="16" t="str">
        <f t="shared" si="14"/>
        <v/>
      </c>
      <c r="M92" s="42" t="str">
        <f t="shared" si="10"/>
        <v/>
      </c>
      <c r="N92" s="42"/>
      <c r="O92" s="18" t="str">
        <f t="shared" si="11"/>
        <v/>
      </c>
      <c r="P92" s="17">
        <f t="shared" si="12"/>
        <v>2010</v>
      </c>
      <c r="Q92" s="2"/>
      <c r="R92" s="44" t="str">
        <f t="shared" si="18"/>
        <v/>
      </c>
      <c r="S92" s="44"/>
      <c r="T92" s="45" t="str">
        <f t="shared" si="15"/>
        <v/>
      </c>
      <c r="U92" s="46"/>
      <c r="V92" s="41" t="str">
        <f t="shared" si="16"/>
        <v/>
      </c>
      <c r="W92" s="41"/>
    </row>
    <row r="93" spans="2:23" x14ac:dyDescent="0.15">
      <c r="B93" s="11">
        <v>84</v>
      </c>
      <c r="C93" s="42" t="str">
        <f t="shared" si="13"/>
        <v/>
      </c>
      <c r="D93" s="42"/>
      <c r="E93" s="17">
        <f t="shared" si="17"/>
        <v>2010</v>
      </c>
      <c r="F93" s="2"/>
      <c r="G93" s="11"/>
      <c r="H93" s="43"/>
      <c r="I93" s="43"/>
      <c r="J93" s="43"/>
      <c r="K93" s="43"/>
      <c r="L93" s="16" t="str">
        <f t="shared" si="14"/>
        <v/>
      </c>
      <c r="M93" s="42" t="str">
        <f t="shared" si="10"/>
        <v/>
      </c>
      <c r="N93" s="42"/>
      <c r="O93" s="18" t="str">
        <f t="shared" si="11"/>
        <v/>
      </c>
      <c r="P93" s="17">
        <f t="shared" si="12"/>
        <v>2010</v>
      </c>
      <c r="Q93" s="2"/>
      <c r="R93" s="44" t="str">
        <f t="shared" si="18"/>
        <v/>
      </c>
      <c r="S93" s="44"/>
      <c r="T93" s="45" t="str">
        <f t="shared" si="15"/>
        <v/>
      </c>
      <c r="U93" s="46"/>
      <c r="V93" s="41" t="str">
        <f t="shared" si="16"/>
        <v/>
      </c>
      <c r="W93" s="41"/>
    </row>
    <row r="94" spans="2:23" x14ac:dyDescent="0.15">
      <c r="B94" s="11">
        <v>85</v>
      </c>
      <c r="C94" s="42" t="str">
        <f t="shared" si="13"/>
        <v/>
      </c>
      <c r="D94" s="42"/>
      <c r="E94" s="17">
        <f t="shared" si="17"/>
        <v>2010</v>
      </c>
      <c r="F94" s="2"/>
      <c r="G94" s="11"/>
      <c r="H94" s="43"/>
      <c r="I94" s="43"/>
      <c r="J94" s="43"/>
      <c r="K94" s="43"/>
      <c r="L94" s="16" t="str">
        <f t="shared" si="14"/>
        <v/>
      </c>
      <c r="M94" s="42" t="str">
        <f t="shared" si="10"/>
        <v/>
      </c>
      <c r="N94" s="42"/>
      <c r="O94" s="18" t="str">
        <f t="shared" si="11"/>
        <v/>
      </c>
      <c r="P94" s="17">
        <f t="shared" si="12"/>
        <v>2010</v>
      </c>
      <c r="Q94" s="2"/>
      <c r="R94" s="44" t="str">
        <f t="shared" si="18"/>
        <v/>
      </c>
      <c r="S94" s="44"/>
      <c r="T94" s="45" t="str">
        <f t="shared" si="15"/>
        <v/>
      </c>
      <c r="U94" s="46"/>
      <c r="V94" s="41" t="str">
        <f t="shared" si="16"/>
        <v/>
      </c>
      <c r="W94" s="41"/>
    </row>
    <row r="95" spans="2:23" x14ac:dyDescent="0.15">
      <c r="B95" s="11">
        <v>86</v>
      </c>
      <c r="C95" s="42" t="str">
        <f t="shared" si="13"/>
        <v/>
      </c>
      <c r="D95" s="42"/>
      <c r="E95" s="17">
        <f t="shared" si="17"/>
        <v>2010</v>
      </c>
      <c r="F95" s="2"/>
      <c r="G95" s="11"/>
      <c r="H95" s="43"/>
      <c r="I95" s="43"/>
      <c r="J95" s="43"/>
      <c r="K95" s="43"/>
      <c r="L95" s="16" t="str">
        <f t="shared" si="14"/>
        <v/>
      </c>
      <c r="M95" s="42" t="str">
        <f t="shared" si="10"/>
        <v/>
      </c>
      <c r="N95" s="42"/>
      <c r="O95" s="18" t="str">
        <f t="shared" si="11"/>
        <v/>
      </c>
      <c r="P95" s="17">
        <f t="shared" si="12"/>
        <v>2010</v>
      </c>
      <c r="Q95" s="2"/>
      <c r="R95" s="44" t="str">
        <f t="shared" si="18"/>
        <v/>
      </c>
      <c r="S95" s="44"/>
      <c r="T95" s="45" t="str">
        <f t="shared" si="15"/>
        <v/>
      </c>
      <c r="U95" s="46"/>
      <c r="V95" s="41" t="str">
        <f t="shared" si="16"/>
        <v/>
      </c>
      <c r="W95" s="41"/>
    </row>
    <row r="96" spans="2:23" x14ac:dyDescent="0.15">
      <c r="B96" s="11">
        <v>87</v>
      </c>
      <c r="C96" s="42" t="str">
        <f t="shared" si="13"/>
        <v/>
      </c>
      <c r="D96" s="42"/>
      <c r="E96" s="17">
        <f t="shared" si="17"/>
        <v>2010</v>
      </c>
      <c r="F96" s="2"/>
      <c r="G96" s="11"/>
      <c r="H96" s="43"/>
      <c r="I96" s="43"/>
      <c r="J96" s="43"/>
      <c r="K96" s="43"/>
      <c r="L96" s="16" t="str">
        <f t="shared" si="14"/>
        <v/>
      </c>
      <c r="M96" s="42" t="str">
        <f t="shared" si="10"/>
        <v/>
      </c>
      <c r="N96" s="42"/>
      <c r="O96" s="18" t="str">
        <f t="shared" si="11"/>
        <v/>
      </c>
      <c r="P96" s="17">
        <f t="shared" si="12"/>
        <v>2010</v>
      </c>
      <c r="Q96" s="2"/>
      <c r="R96" s="44" t="str">
        <f t="shared" si="18"/>
        <v/>
      </c>
      <c r="S96" s="44"/>
      <c r="T96" s="45" t="str">
        <f t="shared" si="15"/>
        <v/>
      </c>
      <c r="U96" s="46"/>
      <c r="V96" s="41" t="str">
        <f t="shared" si="16"/>
        <v/>
      </c>
      <c r="W96" s="41"/>
    </row>
    <row r="97" spans="2:23" x14ac:dyDescent="0.15">
      <c r="B97" s="11">
        <v>88</v>
      </c>
      <c r="C97" s="42" t="str">
        <f t="shared" si="13"/>
        <v/>
      </c>
      <c r="D97" s="42"/>
      <c r="E97" s="17">
        <f t="shared" si="17"/>
        <v>2010</v>
      </c>
      <c r="F97" s="2"/>
      <c r="G97" s="11"/>
      <c r="H97" s="43"/>
      <c r="I97" s="43"/>
      <c r="J97" s="43"/>
      <c r="K97" s="43"/>
      <c r="L97" s="16" t="str">
        <f t="shared" si="14"/>
        <v/>
      </c>
      <c r="M97" s="42" t="str">
        <f t="shared" si="10"/>
        <v/>
      </c>
      <c r="N97" s="42"/>
      <c r="O97" s="18" t="str">
        <f t="shared" si="11"/>
        <v/>
      </c>
      <c r="P97" s="17">
        <f t="shared" si="12"/>
        <v>2010</v>
      </c>
      <c r="Q97" s="2"/>
      <c r="R97" s="44" t="str">
        <f t="shared" si="18"/>
        <v/>
      </c>
      <c r="S97" s="44"/>
      <c r="T97" s="45" t="str">
        <f t="shared" si="15"/>
        <v/>
      </c>
      <c r="U97" s="46"/>
      <c r="V97" s="41" t="str">
        <f t="shared" si="16"/>
        <v/>
      </c>
      <c r="W97" s="41"/>
    </row>
    <row r="98" spans="2:23" x14ac:dyDescent="0.15">
      <c r="B98" s="11">
        <v>89</v>
      </c>
      <c r="C98" s="42" t="str">
        <f t="shared" si="13"/>
        <v/>
      </c>
      <c r="D98" s="42"/>
      <c r="E98" s="17">
        <f t="shared" si="17"/>
        <v>2010</v>
      </c>
      <c r="F98" s="2"/>
      <c r="G98" s="11"/>
      <c r="H98" s="43"/>
      <c r="I98" s="43"/>
      <c r="J98" s="43"/>
      <c r="K98" s="43"/>
      <c r="L98" s="16" t="str">
        <f t="shared" si="14"/>
        <v/>
      </c>
      <c r="M98" s="42" t="str">
        <f t="shared" si="10"/>
        <v/>
      </c>
      <c r="N98" s="42"/>
      <c r="O98" s="18" t="str">
        <f t="shared" si="11"/>
        <v/>
      </c>
      <c r="P98" s="17">
        <f t="shared" si="12"/>
        <v>2010</v>
      </c>
      <c r="Q98" s="2"/>
      <c r="R98" s="44" t="str">
        <f t="shared" si="18"/>
        <v/>
      </c>
      <c r="S98" s="44"/>
      <c r="T98" s="45" t="str">
        <f t="shared" si="15"/>
        <v/>
      </c>
      <c r="U98" s="46"/>
      <c r="V98" s="41" t="str">
        <f t="shared" si="16"/>
        <v/>
      </c>
      <c r="W98" s="41"/>
    </row>
    <row r="99" spans="2:23" x14ac:dyDescent="0.15">
      <c r="B99" s="11">
        <v>90</v>
      </c>
      <c r="C99" s="42" t="str">
        <f t="shared" si="13"/>
        <v/>
      </c>
      <c r="D99" s="42"/>
      <c r="E99" s="17">
        <f t="shared" si="17"/>
        <v>2010</v>
      </c>
      <c r="F99" s="2"/>
      <c r="G99" s="11"/>
      <c r="H99" s="43"/>
      <c r="I99" s="43"/>
      <c r="J99" s="43"/>
      <c r="K99" s="43"/>
      <c r="L99" s="16" t="str">
        <f t="shared" si="14"/>
        <v/>
      </c>
      <c r="M99" s="42" t="str">
        <f t="shared" si="10"/>
        <v/>
      </c>
      <c r="N99" s="42"/>
      <c r="O99" s="18" t="str">
        <f t="shared" si="11"/>
        <v/>
      </c>
      <c r="P99" s="17">
        <f t="shared" si="12"/>
        <v>2010</v>
      </c>
      <c r="Q99" s="2"/>
      <c r="R99" s="44" t="str">
        <f t="shared" si="18"/>
        <v/>
      </c>
      <c r="S99" s="44"/>
      <c r="T99" s="45" t="str">
        <f t="shared" si="15"/>
        <v/>
      </c>
      <c r="U99" s="46"/>
      <c r="V99" s="41" t="str">
        <f t="shared" si="16"/>
        <v/>
      </c>
      <c r="W99" s="41"/>
    </row>
    <row r="100" spans="2:23" x14ac:dyDescent="0.15">
      <c r="B100" s="11">
        <v>91</v>
      </c>
      <c r="C100" s="42" t="str">
        <f t="shared" si="13"/>
        <v/>
      </c>
      <c r="D100" s="42"/>
      <c r="E100" s="17">
        <f t="shared" si="17"/>
        <v>2010</v>
      </c>
      <c r="F100" s="2"/>
      <c r="G100" s="11"/>
      <c r="H100" s="43"/>
      <c r="I100" s="43"/>
      <c r="J100" s="43"/>
      <c r="K100" s="43"/>
      <c r="L100" s="16" t="str">
        <f t="shared" si="14"/>
        <v/>
      </c>
      <c r="M100" s="42" t="str">
        <f t="shared" si="10"/>
        <v/>
      </c>
      <c r="N100" s="42"/>
      <c r="O100" s="18" t="str">
        <f t="shared" si="11"/>
        <v/>
      </c>
      <c r="P100" s="17">
        <f t="shared" si="12"/>
        <v>2010</v>
      </c>
      <c r="Q100" s="2"/>
      <c r="R100" s="44" t="str">
        <f t="shared" si="18"/>
        <v/>
      </c>
      <c r="S100" s="44"/>
      <c r="T100" s="45" t="str">
        <f t="shared" si="15"/>
        <v/>
      </c>
      <c r="U100" s="46"/>
      <c r="V100" s="41" t="str">
        <f t="shared" si="16"/>
        <v/>
      </c>
      <c r="W100" s="41"/>
    </row>
    <row r="101" spans="2:23" x14ac:dyDescent="0.15">
      <c r="B101" s="11">
        <v>92</v>
      </c>
      <c r="C101" s="42" t="str">
        <f t="shared" si="13"/>
        <v/>
      </c>
      <c r="D101" s="42"/>
      <c r="E101" s="17">
        <f t="shared" si="17"/>
        <v>2010</v>
      </c>
      <c r="F101" s="2"/>
      <c r="G101" s="11"/>
      <c r="H101" s="43"/>
      <c r="I101" s="43"/>
      <c r="J101" s="43"/>
      <c r="K101" s="43"/>
      <c r="L101" s="16" t="str">
        <f t="shared" si="14"/>
        <v/>
      </c>
      <c r="M101" s="42" t="str">
        <f t="shared" si="10"/>
        <v/>
      </c>
      <c r="N101" s="42"/>
      <c r="O101" s="18" t="str">
        <f t="shared" si="11"/>
        <v/>
      </c>
      <c r="P101" s="17">
        <f t="shared" si="12"/>
        <v>2010</v>
      </c>
      <c r="Q101" s="2"/>
      <c r="R101" s="44" t="str">
        <f t="shared" si="18"/>
        <v/>
      </c>
      <c r="S101" s="44"/>
      <c r="T101" s="45" t="str">
        <f t="shared" si="15"/>
        <v/>
      </c>
      <c r="U101" s="46"/>
      <c r="V101" s="41" t="str">
        <f t="shared" si="16"/>
        <v/>
      </c>
      <c r="W101" s="41"/>
    </row>
    <row r="102" spans="2:23" x14ac:dyDescent="0.15">
      <c r="B102" s="11">
        <v>93</v>
      </c>
      <c r="C102" s="42" t="str">
        <f t="shared" si="13"/>
        <v/>
      </c>
      <c r="D102" s="42"/>
      <c r="E102" s="17">
        <f t="shared" si="17"/>
        <v>2010</v>
      </c>
      <c r="F102" s="2"/>
      <c r="G102" s="11"/>
      <c r="H102" s="43"/>
      <c r="I102" s="43"/>
      <c r="J102" s="43"/>
      <c r="K102" s="43"/>
      <c r="L102" s="16" t="str">
        <f t="shared" si="14"/>
        <v/>
      </c>
      <c r="M102" s="42" t="str">
        <f t="shared" si="10"/>
        <v/>
      </c>
      <c r="N102" s="42"/>
      <c r="O102" s="18" t="str">
        <f t="shared" si="11"/>
        <v/>
      </c>
      <c r="P102" s="17">
        <f t="shared" si="12"/>
        <v>2010</v>
      </c>
      <c r="Q102" s="2"/>
      <c r="R102" s="44" t="str">
        <f t="shared" si="18"/>
        <v/>
      </c>
      <c r="S102" s="44"/>
      <c r="T102" s="45" t="str">
        <f t="shared" si="15"/>
        <v/>
      </c>
      <c r="U102" s="46"/>
      <c r="V102" s="41" t="str">
        <f t="shared" si="16"/>
        <v/>
      </c>
      <c r="W102" s="41"/>
    </row>
    <row r="103" spans="2:23" x14ac:dyDescent="0.15">
      <c r="B103" s="11">
        <v>94</v>
      </c>
      <c r="C103" s="42" t="str">
        <f t="shared" si="13"/>
        <v/>
      </c>
      <c r="D103" s="42"/>
      <c r="E103" s="17">
        <f t="shared" si="17"/>
        <v>2010</v>
      </c>
      <c r="F103" s="2"/>
      <c r="G103" s="11"/>
      <c r="H103" s="43"/>
      <c r="I103" s="43"/>
      <c r="J103" s="43"/>
      <c r="K103" s="43"/>
      <c r="L103" s="16" t="str">
        <f t="shared" si="14"/>
        <v/>
      </c>
      <c r="M103" s="42" t="str">
        <f t="shared" si="10"/>
        <v/>
      </c>
      <c r="N103" s="42"/>
      <c r="O103" s="18" t="str">
        <f t="shared" si="11"/>
        <v/>
      </c>
      <c r="P103" s="17">
        <f t="shared" si="12"/>
        <v>2010</v>
      </c>
      <c r="Q103" s="2"/>
      <c r="R103" s="44" t="str">
        <f t="shared" si="18"/>
        <v/>
      </c>
      <c r="S103" s="44"/>
      <c r="T103" s="45" t="str">
        <f t="shared" si="15"/>
        <v/>
      </c>
      <c r="U103" s="46"/>
      <c r="V103" s="41" t="str">
        <f t="shared" si="16"/>
        <v/>
      </c>
      <c r="W103" s="41"/>
    </row>
    <row r="104" spans="2:23" x14ac:dyDescent="0.15">
      <c r="B104" s="11">
        <v>95</v>
      </c>
      <c r="C104" s="42" t="str">
        <f t="shared" si="13"/>
        <v/>
      </c>
      <c r="D104" s="42"/>
      <c r="E104" s="17">
        <f t="shared" si="17"/>
        <v>2010</v>
      </c>
      <c r="F104" s="2"/>
      <c r="G104" s="11"/>
      <c r="H104" s="43"/>
      <c r="I104" s="43"/>
      <c r="J104" s="43"/>
      <c r="K104" s="43"/>
      <c r="L104" s="16" t="str">
        <f t="shared" si="14"/>
        <v/>
      </c>
      <c r="M104" s="42" t="str">
        <f t="shared" si="10"/>
        <v/>
      </c>
      <c r="N104" s="42"/>
      <c r="O104" s="18" t="str">
        <f t="shared" si="11"/>
        <v/>
      </c>
      <c r="P104" s="17">
        <f t="shared" si="12"/>
        <v>2010</v>
      </c>
      <c r="Q104" s="2"/>
      <c r="R104" s="44" t="str">
        <f t="shared" si="18"/>
        <v/>
      </c>
      <c r="S104" s="44"/>
      <c r="T104" s="45" t="str">
        <f t="shared" si="15"/>
        <v/>
      </c>
      <c r="U104" s="46"/>
      <c r="V104" s="41" t="str">
        <f t="shared" si="16"/>
        <v/>
      </c>
      <c r="W104" s="41"/>
    </row>
    <row r="105" spans="2:23" x14ac:dyDescent="0.15">
      <c r="B105" s="11">
        <v>96</v>
      </c>
      <c r="C105" s="42" t="str">
        <f t="shared" si="13"/>
        <v/>
      </c>
      <c r="D105" s="42"/>
      <c r="E105" s="17">
        <f t="shared" si="17"/>
        <v>2010</v>
      </c>
      <c r="F105" s="2"/>
      <c r="G105" s="11"/>
      <c r="H105" s="43"/>
      <c r="I105" s="43"/>
      <c r="J105" s="43"/>
      <c r="K105" s="43"/>
      <c r="L105" s="16" t="str">
        <f t="shared" si="14"/>
        <v/>
      </c>
      <c r="M105" s="42" t="str">
        <f t="shared" si="10"/>
        <v/>
      </c>
      <c r="N105" s="42"/>
      <c r="O105" s="18" t="str">
        <f t="shared" si="11"/>
        <v/>
      </c>
      <c r="P105" s="17">
        <f t="shared" si="12"/>
        <v>2010</v>
      </c>
      <c r="Q105" s="2"/>
      <c r="R105" s="44" t="str">
        <f t="shared" si="18"/>
        <v/>
      </c>
      <c r="S105" s="44"/>
      <c r="T105" s="45" t="str">
        <f t="shared" si="15"/>
        <v/>
      </c>
      <c r="U105" s="46"/>
      <c r="V105" s="41" t="str">
        <f t="shared" si="16"/>
        <v/>
      </c>
      <c r="W105" s="41"/>
    </row>
    <row r="106" spans="2:23" x14ac:dyDescent="0.15">
      <c r="B106" s="11">
        <v>97</v>
      </c>
      <c r="C106" s="42" t="str">
        <f t="shared" si="13"/>
        <v/>
      </c>
      <c r="D106" s="42"/>
      <c r="E106" s="17">
        <f t="shared" si="17"/>
        <v>2010</v>
      </c>
      <c r="F106" s="2"/>
      <c r="G106" s="11"/>
      <c r="H106" s="43"/>
      <c r="I106" s="43"/>
      <c r="J106" s="43"/>
      <c r="K106" s="43"/>
      <c r="L106" s="16" t="str">
        <f t="shared" si="14"/>
        <v/>
      </c>
      <c r="M106" s="42" t="str">
        <f t="shared" si="10"/>
        <v/>
      </c>
      <c r="N106" s="42"/>
      <c r="O106" s="18" t="str">
        <f t="shared" si="11"/>
        <v/>
      </c>
      <c r="P106" s="17">
        <f t="shared" si="12"/>
        <v>2010</v>
      </c>
      <c r="Q106" s="2"/>
      <c r="R106" s="44" t="str">
        <f t="shared" si="18"/>
        <v/>
      </c>
      <c r="S106" s="44"/>
      <c r="T106" s="45" t="str">
        <f t="shared" si="15"/>
        <v/>
      </c>
      <c r="U106" s="46"/>
      <c r="V106" s="41" t="str">
        <f t="shared" si="16"/>
        <v/>
      </c>
      <c r="W106" s="41"/>
    </row>
    <row r="107" spans="2:23" x14ac:dyDescent="0.15">
      <c r="B107" s="11">
        <v>98</v>
      </c>
      <c r="C107" s="42" t="str">
        <f t="shared" si="13"/>
        <v/>
      </c>
      <c r="D107" s="42"/>
      <c r="E107" s="17">
        <f t="shared" si="17"/>
        <v>2010</v>
      </c>
      <c r="F107" s="2"/>
      <c r="G107" s="11"/>
      <c r="H107" s="43"/>
      <c r="I107" s="43"/>
      <c r="J107" s="43"/>
      <c r="K107" s="43"/>
      <c r="L107" s="16" t="str">
        <f t="shared" si="14"/>
        <v/>
      </c>
      <c r="M107" s="42" t="str">
        <f t="shared" si="10"/>
        <v/>
      </c>
      <c r="N107" s="42"/>
      <c r="O107" s="18" t="str">
        <f t="shared" si="11"/>
        <v/>
      </c>
      <c r="P107" s="17">
        <f t="shared" si="12"/>
        <v>2010</v>
      </c>
      <c r="Q107" s="2"/>
      <c r="R107" s="44" t="str">
        <f t="shared" si="18"/>
        <v/>
      </c>
      <c r="S107" s="44"/>
      <c r="T107" s="45" t="str">
        <f t="shared" si="15"/>
        <v/>
      </c>
      <c r="U107" s="46"/>
      <c r="V107" s="41" t="str">
        <f t="shared" si="16"/>
        <v/>
      </c>
      <c r="W107" s="41"/>
    </row>
    <row r="108" spans="2:23" x14ac:dyDescent="0.15">
      <c r="B108" s="11">
        <v>99</v>
      </c>
      <c r="C108" s="42" t="str">
        <f t="shared" si="13"/>
        <v/>
      </c>
      <c r="D108" s="42"/>
      <c r="E108" s="17">
        <f t="shared" si="17"/>
        <v>2010</v>
      </c>
      <c r="F108" s="2"/>
      <c r="G108" s="11"/>
      <c r="H108" s="43"/>
      <c r="I108" s="43"/>
      <c r="J108" s="43"/>
      <c r="K108" s="43"/>
      <c r="L108" s="16" t="str">
        <f t="shared" si="14"/>
        <v/>
      </c>
      <c r="M108" s="42" t="str">
        <f t="shared" si="10"/>
        <v/>
      </c>
      <c r="N108" s="42"/>
      <c r="O108" s="18" t="str">
        <f t="shared" si="11"/>
        <v/>
      </c>
      <c r="P108" s="17">
        <f t="shared" si="12"/>
        <v>2010</v>
      </c>
      <c r="Q108" s="2"/>
      <c r="R108" s="44" t="str">
        <f t="shared" si="18"/>
        <v/>
      </c>
      <c r="S108" s="44"/>
      <c r="T108" s="45" t="str">
        <f t="shared" si="15"/>
        <v/>
      </c>
      <c r="U108" s="46"/>
      <c r="V108" s="41" t="str">
        <f t="shared" si="16"/>
        <v/>
      </c>
      <c r="W108" s="41"/>
    </row>
    <row r="109" spans="2:23" x14ac:dyDescent="0.15">
      <c r="B109" s="11">
        <v>100</v>
      </c>
      <c r="C109" s="42" t="str">
        <f t="shared" si="13"/>
        <v/>
      </c>
      <c r="D109" s="42"/>
      <c r="E109" s="17">
        <f t="shared" si="17"/>
        <v>2010</v>
      </c>
      <c r="F109" s="2"/>
      <c r="G109" s="11"/>
      <c r="H109" s="43"/>
      <c r="I109" s="43"/>
      <c r="J109" s="43"/>
      <c r="K109" s="43"/>
      <c r="L109" s="16" t="str">
        <f t="shared" si="14"/>
        <v/>
      </c>
      <c r="M109" s="42" t="str">
        <f t="shared" si="10"/>
        <v/>
      </c>
      <c r="N109" s="42"/>
      <c r="O109" s="18" t="str">
        <f t="shared" si="11"/>
        <v/>
      </c>
      <c r="P109" s="17">
        <f t="shared" si="12"/>
        <v>2010</v>
      </c>
      <c r="Q109" s="2"/>
      <c r="R109" s="44" t="str">
        <f t="shared" si="18"/>
        <v/>
      </c>
      <c r="S109" s="44"/>
      <c r="T109" s="45" t="str">
        <f t="shared" si="15"/>
        <v/>
      </c>
      <c r="U109" s="46"/>
      <c r="V109" s="41" t="str">
        <f t="shared" si="16"/>
        <v/>
      </c>
      <c r="W109" s="41"/>
    </row>
  </sheetData>
  <mergeCells count="739">
    <mergeCell ref="B2:D2"/>
    <mergeCell ref="E2:G2"/>
    <mergeCell ref="H2:J2"/>
    <mergeCell ref="K2:M2"/>
    <mergeCell ref="N2:O2"/>
    <mergeCell ref="P2:Q2"/>
    <mergeCell ref="N4:O4"/>
    <mergeCell ref="P4:Q4"/>
    <mergeCell ref="J5:K5"/>
    <mergeCell ref="L5:M5"/>
    <mergeCell ref="N5:O5"/>
    <mergeCell ref="P5:Q5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  <mergeCell ref="P8:W8"/>
    <mergeCell ref="H9:I9"/>
    <mergeCell ref="J9:K9"/>
    <mergeCell ref="M9:N9"/>
    <mergeCell ref="R9:S9"/>
    <mergeCell ref="T9:U9"/>
    <mergeCell ref="V9:W9"/>
    <mergeCell ref="B6:D6"/>
    <mergeCell ref="E6:H6"/>
    <mergeCell ref="I6:J6"/>
    <mergeCell ref="K6:M6"/>
    <mergeCell ref="N6:Q6"/>
    <mergeCell ref="B8:B9"/>
    <mergeCell ref="C8:D9"/>
    <mergeCell ref="E8:K8"/>
    <mergeCell ref="L8:N8"/>
    <mergeCell ref="O8:O9"/>
    <mergeCell ref="V10:W10"/>
    <mergeCell ref="C11:D11"/>
    <mergeCell ref="H11:I11"/>
    <mergeCell ref="J11:K11"/>
    <mergeCell ref="M11:N11"/>
    <mergeCell ref="R11:S11"/>
    <mergeCell ref="T11:U11"/>
    <mergeCell ref="V11:W11"/>
    <mergeCell ref="C10:D10"/>
    <mergeCell ref="H10:I10"/>
    <mergeCell ref="J10:K10"/>
    <mergeCell ref="M10:N10"/>
    <mergeCell ref="R10:S10"/>
    <mergeCell ref="T10:U10"/>
    <mergeCell ref="V12:W12"/>
    <mergeCell ref="C13:D13"/>
    <mergeCell ref="H13:I13"/>
    <mergeCell ref="J13:K13"/>
    <mergeCell ref="M13:N13"/>
    <mergeCell ref="R13:S13"/>
    <mergeCell ref="T13:U13"/>
    <mergeCell ref="V13:W13"/>
    <mergeCell ref="C12:D12"/>
    <mergeCell ref="H12:I12"/>
    <mergeCell ref="J12:K12"/>
    <mergeCell ref="M12:N12"/>
    <mergeCell ref="R12:S12"/>
    <mergeCell ref="T12:U12"/>
    <mergeCell ref="V14:W14"/>
    <mergeCell ref="C15:D15"/>
    <mergeCell ref="H15:I15"/>
    <mergeCell ref="J15:K15"/>
    <mergeCell ref="M15:N15"/>
    <mergeCell ref="R15:S15"/>
    <mergeCell ref="T15:U15"/>
    <mergeCell ref="V15:W15"/>
    <mergeCell ref="C14:D14"/>
    <mergeCell ref="H14:I14"/>
    <mergeCell ref="J14:K14"/>
    <mergeCell ref="M14:N14"/>
    <mergeCell ref="R14:S14"/>
    <mergeCell ref="T14:U14"/>
    <mergeCell ref="V16:W16"/>
    <mergeCell ref="C17:D17"/>
    <mergeCell ref="H17:I17"/>
    <mergeCell ref="J17:K17"/>
    <mergeCell ref="M17:N17"/>
    <mergeCell ref="R17:S17"/>
    <mergeCell ref="T17:U17"/>
    <mergeCell ref="V17:W17"/>
    <mergeCell ref="C16:D16"/>
    <mergeCell ref="H16:I16"/>
    <mergeCell ref="J16:K16"/>
    <mergeCell ref="M16:N16"/>
    <mergeCell ref="R16:S16"/>
    <mergeCell ref="T16:U16"/>
    <mergeCell ref="V18:W18"/>
    <mergeCell ref="C19:D19"/>
    <mergeCell ref="H19:I19"/>
    <mergeCell ref="J19:K19"/>
    <mergeCell ref="M19:N19"/>
    <mergeCell ref="R19:S19"/>
    <mergeCell ref="T19:U19"/>
    <mergeCell ref="V19:W19"/>
    <mergeCell ref="C18:D18"/>
    <mergeCell ref="H18:I18"/>
    <mergeCell ref="J18:K18"/>
    <mergeCell ref="M18:N18"/>
    <mergeCell ref="R18:S18"/>
    <mergeCell ref="T18:U18"/>
    <mergeCell ref="V20:W20"/>
    <mergeCell ref="C21:D21"/>
    <mergeCell ref="H21:I21"/>
    <mergeCell ref="J21:K21"/>
    <mergeCell ref="M21:N21"/>
    <mergeCell ref="R21:S21"/>
    <mergeCell ref="T21:U21"/>
    <mergeCell ref="V21:W21"/>
    <mergeCell ref="C20:D20"/>
    <mergeCell ref="H20:I20"/>
    <mergeCell ref="J20:K20"/>
    <mergeCell ref="M20:N20"/>
    <mergeCell ref="R20:S20"/>
    <mergeCell ref="T20:U20"/>
    <mergeCell ref="V22:W22"/>
    <mergeCell ref="C23:D23"/>
    <mergeCell ref="H23:I23"/>
    <mergeCell ref="J23:K23"/>
    <mergeCell ref="M23:N23"/>
    <mergeCell ref="R23:S23"/>
    <mergeCell ref="T23:U23"/>
    <mergeCell ref="V23:W23"/>
    <mergeCell ref="C22:D22"/>
    <mergeCell ref="H22:I22"/>
    <mergeCell ref="J22:K22"/>
    <mergeCell ref="M22:N22"/>
    <mergeCell ref="R22:S22"/>
    <mergeCell ref="T22:U22"/>
    <mergeCell ref="V24:W24"/>
    <mergeCell ref="C25:D25"/>
    <mergeCell ref="H25:I25"/>
    <mergeCell ref="J25:K25"/>
    <mergeCell ref="M25:N25"/>
    <mergeCell ref="R25:S25"/>
    <mergeCell ref="T25:U25"/>
    <mergeCell ref="V25:W25"/>
    <mergeCell ref="C24:D24"/>
    <mergeCell ref="H24:I24"/>
    <mergeCell ref="J24:K24"/>
    <mergeCell ref="M24:N24"/>
    <mergeCell ref="R24:S24"/>
    <mergeCell ref="T24:U24"/>
    <mergeCell ref="V26:W26"/>
    <mergeCell ref="C27:D27"/>
    <mergeCell ref="H27:I27"/>
    <mergeCell ref="J27:K27"/>
    <mergeCell ref="M27:N27"/>
    <mergeCell ref="R27:S27"/>
    <mergeCell ref="T27:U27"/>
    <mergeCell ref="V27:W27"/>
    <mergeCell ref="C26:D26"/>
    <mergeCell ref="H26:I26"/>
    <mergeCell ref="J26:K26"/>
    <mergeCell ref="M26:N26"/>
    <mergeCell ref="R26:S26"/>
    <mergeCell ref="T26:U26"/>
    <mergeCell ref="V28:W28"/>
    <mergeCell ref="C29:D29"/>
    <mergeCell ref="H29:I29"/>
    <mergeCell ref="J29:K29"/>
    <mergeCell ref="M29:N29"/>
    <mergeCell ref="R29:S29"/>
    <mergeCell ref="T29:U29"/>
    <mergeCell ref="V29:W29"/>
    <mergeCell ref="C28:D28"/>
    <mergeCell ref="H28:I28"/>
    <mergeCell ref="J28:K28"/>
    <mergeCell ref="M28:N28"/>
    <mergeCell ref="R28:S28"/>
    <mergeCell ref="T28:U28"/>
    <mergeCell ref="V30:W30"/>
    <mergeCell ref="C31:D31"/>
    <mergeCell ref="H31:I31"/>
    <mergeCell ref="J31:K31"/>
    <mergeCell ref="M31:N31"/>
    <mergeCell ref="R31:S31"/>
    <mergeCell ref="T31:U31"/>
    <mergeCell ref="V31:W31"/>
    <mergeCell ref="C30:D30"/>
    <mergeCell ref="H30:I30"/>
    <mergeCell ref="J30:K30"/>
    <mergeCell ref="M30:N30"/>
    <mergeCell ref="R30:S30"/>
    <mergeCell ref="T30:U30"/>
    <mergeCell ref="V32:W32"/>
    <mergeCell ref="C33:D33"/>
    <mergeCell ref="H33:I33"/>
    <mergeCell ref="J33:K33"/>
    <mergeCell ref="M33:N33"/>
    <mergeCell ref="R33:S33"/>
    <mergeCell ref="T33:U33"/>
    <mergeCell ref="V33:W33"/>
    <mergeCell ref="C32:D32"/>
    <mergeCell ref="H32:I32"/>
    <mergeCell ref="J32:K32"/>
    <mergeCell ref="M32:N32"/>
    <mergeCell ref="R32:S32"/>
    <mergeCell ref="T32:U32"/>
    <mergeCell ref="V34:W34"/>
    <mergeCell ref="C35:D35"/>
    <mergeCell ref="H35:I35"/>
    <mergeCell ref="J35:K35"/>
    <mergeCell ref="M35:N35"/>
    <mergeCell ref="R35:S35"/>
    <mergeCell ref="T35:U35"/>
    <mergeCell ref="V35:W35"/>
    <mergeCell ref="C34:D34"/>
    <mergeCell ref="H34:I34"/>
    <mergeCell ref="J34:K34"/>
    <mergeCell ref="M34:N34"/>
    <mergeCell ref="R34:S34"/>
    <mergeCell ref="T34:U34"/>
    <mergeCell ref="V36:W36"/>
    <mergeCell ref="C37:D37"/>
    <mergeCell ref="H37:I37"/>
    <mergeCell ref="J37:K37"/>
    <mergeCell ref="M37:N37"/>
    <mergeCell ref="R37:S37"/>
    <mergeCell ref="T37:U37"/>
    <mergeCell ref="V37:W37"/>
    <mergeCell ref="C36:D36"/>
    <mergeCell ref="H36:I36"/>
    <mergeCell ref="J36:K36"/>
    <mergeCell ref="M36:N36"/>
    <mergeCell ref="R36:S36"/>
    <mergeCell ref="T36:U36"/>
    <mergeCell ref="V38:W38"/>
    <mergeCell ref="C39:D39"/>
    <mergeCell ref="H39:I39"/>
    <mergeCell ref="J39:K39"/>
    <mergeCell ref="M39:N39"/>
    <mergeCell ref="R39:S39"/>
    <mergeCell ref="T39:U39"/>
    <mergeCell ref="V39:W39"/>
    <mergeCell ref="C38:D38"/>
    <mergeCell ref="H38:I38"/>
    <mergeCell ref="J38:K38"/>
    <mergeCell ref="M38:N38"/>
    <mergeCell ref="R38:S38"/>
    <mergeCell ref="T38:U38"/>
    <mergeCell ref="V40:W40"/>
    <mergeCell ref="C41:D41"/>
    <mergeCell ref="H41:I41"/>
    <mergeCell ref="J41:K41"/>
    <mergeCell ref="M41:N41"/>
    <mergeCell ref="R41:S41"/>
    <mergeCell ref="T41:U41"/>
    <mergeCell ref="V41:W41"/>
    <mergeCell ref="C40:D40"/>
    <mergeCell ref="H40:I40"/>
    <mergeCell ref="J40:K40"/>
    <mergeCell ref="M40:N40"/>
    <mergeCell ref="R40:S40"/>
    <mergeCell ref="T40:U40"/>
    <mergeCell ref="V42:W42"/>
    <mergeCell ref="C43:D43"/>
    <mergeCell ref="H43:I43"/>
    <mergeCell ref="J43:K43"/>
    <mergeCell ref="M43:N43"/>
    <mergeCell ref="R43:S43"/>
    <mergeCell ref="T43:U43"/>
    <mergeCell ref="V43:W43"/>
    <mergeCell ref="C42:D42"/>
    <mergeCell ref="H42:I42"/>
    <mergeCell ref="J42:K42"/>
    <mergeCell ref="M42:N42"/>
    <mergeCell ref="R42:S42"/>
    <mergeCell ref="T42:U42"/>
    <mergeCell ref="V44:W44"/>
    <mergeCell ref="C45:D45"/>
    <mergeCell ref="H45:I45"/>
    <mergeCell ref="J45:K45"/>
    <mergeCell ref="M45:N45"/>
    <mergeCell ref="R45:S45"/>
    <mergeCell ref="T45:U45"/>
    <mergeCell ref="V45:W45"/>
    <mergeCell ref="C44:D44"/>
    <mergeCell ref="H44:I44"/>
    <mergeCell ref="J44:K44"/>
    <mergeCell ref="M44:N44"/>
    <mergeCell ref="R44:S44"/>
    <mergeCell ref="T44:U44"/>
    <mergeCell ref="V46:W46"/>
    <mergeCell ref="C47:D47"/>
    <mergeCell ref="H47:I47"/>
    <mergeCell ref="J47:K47"/>
    <mergeCell ref="M47:N47"/>
    <mergeCell ref="R47:S47"/>
    <mergeCell ref="T47:U47"/>
    <mergeCell ref="V47:W47"/>
    <mergeCell ref="C46:D46"/>
    <mergeCell ref="H46:I46"/>
    <mergeCell ref="J46:K46"/>
    <mergeCell ref="M46:N46"/>
    <mergeCell ref="R46:S46"/>
    <mergeCell ref="T46:U46"/>
    <mergeCell ref="V48:W48"/>
    <mergeCell ref="C49:D49"/>
    <mergeCell ref="H49:I49"/>
    <mergeCell ref="J49:K49"/>
    <mergeCell ref="M49:N49"/>
    <mergeCell ref="R49:S49"/>
    <mergeCell ref="T49:U49"/>
    <mergeCell ref="V49:W49"/>
    <mergeCell ref="C48:D48"/>
    <mergeCell ref="H48:I48"/>
    <mergeCell ref="J48:K48"/>
    <mergeCell ref="M48:N48"/>
    <mergeCell ref="R48:S48"/>
    <mergeCell ref="T48:U48"/>
    <mergeCell ref="V50:W50"/>
    <mergeCell ref="C51:D51"/>
    <mergeCell ref="H51:I51"/>
    <mergeCell ref="J51:K51"/>
    <mergeCell ref="M51:N51"/>
    <mergeCell ref="R51:S51"/>
    <mergeCell ref="T51:U51"/>
    <mergeCell ref="V51:W51"/>
    <mergeCell ref="C50:D50"/>
    <mergeCell ref="H50:I50"/>
    <mergeCell ref="J50:K50"/>
    <mergeCell ref="M50:N50"/>
    <mergeCell ref="R50:S50"/>
    <mergeCell ref="T50:U50"/>
    <mergeCell ref="V52:W52"/>
    <mergeCell ref="C53:D53"/>
    <mergeCell ref="H53:I53"/>
    <mergeCell ref="J53:K53"/>
    <mergeCell ref="M53:N53"/>
    <mergeCell ref="R53:S53"/>
    <mergeCell ref="T53:U53"/>
    <mergeCell ref="V53:W53"/>
    <mergeCell ref="C52:D52"/>
    <mergeCell ref="H52:I52"/>
    <mergeCell ref="J52:K52"/>
    <mergeCell ref="M52:N52"/>
    <mergeCell ref="R52:S52"/>
    <mergeCell ref="T52:U52"/>
    <mergeCell ref="V54:W54"/>
    <mergeCell ref="C55:D55"/>
    <mergeCell ref="H55:I55"/>
    <mergeCell ref="J55:K55"/>
    <mergeCell ref="M55:N55"/>
    <mergeCell ref="R55:S55"/>
    <mergeCell ref="T55:U55"/>
    <mergeCell ref="V55:W55"/>
    <mergeCell ref="C54:D54"/>
    <mergeCell ref="H54:I54"/>
    <mergeCell ref="J54:K54"/>
    <mergeCell ref="M54:N54"/>
    <mergeCell ref="R54:S54"/>
    <mergeCell ref="T54:U54"/>
    <mergeCell ref="V56:W56"/>
    <mergeCell ref="C57:D57"/>
    <mergeCell ref="H57:I57"/>
    <mergeCell ref="J57:K57"/>
    <mergeCell ref="M57:N57"/>
    <mergeCell ref="R57:S57"/>
    <mergeCell ref="T57:U57"/>
    <mergeCell ref="V57:W57"/>
    <mergeCell ref="C56:D56"/>
    <mergeCell ref="H56:I56"/>
    <mergeCell ref="J56:K56"/>
    <mergeCell ref="M56:N56"/>
    <mergeCell ref="R56:S56"/>
    <mergeCell ref="T56:U56"/>
    <mergeCell ref="V58:W58"/>
    <mergeCell ref="C59:D59"/>
    <mergeCell ref="H59:I59"/>
    <mergeCell ref="J59:K59"/>
    <mergeCell ref="M59:N59"/>
    <mergeCell ref="R59:S59"/>
    <mergeCell ref="T59:U59"/>
    <mergeCell ref="V59:W59"/>
    <mergeCell ref="C58:D58"/>
    <mergeCell ref="H58:I58"/>
    <mergeCell ref="J58:K58"/>
    <mergeCell ref="M58:N58"/>
    <mergeCell ref="R58:S58"/>
    <mergeCell ref="T58:U58"/>
    <mergeCell ref="V60:W60"/>
    <mergeCell ref="C61:D61"/>
    <mergeCell ref="H61:I61"/>
    <mergeCell ref="J61:K61"/>
    <mergeCell ref="M61:N61"/>
    <mergeCell ref="R61:S61"/>
    <mergeCell ref="T61:U61"/>
    <mergeCell ref="V61:W61"/>
    <mergeCell ref="C60:D60"/>
    <mergeCell ref="H60:I60"/>
    <mergeCell ref="J60:K60"/>
    <mergeCell ref="M60:N60"/>
    <mergeCell ref="R60:S60"/>
    <mergeCell ref="T60:U60"/>
    <mergeCell ref="V62:W62"/>
    <mergeCell ref="C63:D63"/>
    <mergeCell ref="H63:I63"/>
    <mergeCell ref="J63:K63"/>
    <mergeCell ref="M63:N63"/>
    <mergeCell ref="R63:S63"/>
    <mergeCell ref="T63:U63"/>
    <mergeCell ref="V63:W63"/>
    <mergeCell ref="C62:D62"/>
    <mergeCell ref="H62:I62"/>
    <mergeCell ref="J62:K62"/>
    <mergeCell ref="M62:N62"/>
    <mergeCell ref="R62:S62"/>
    <mergeCell ref="T62:U62"/>
    <mergeCell ref="V64:W64"/>
    <mergeCell ref="C65:D65"/>
    <mergeCell ref="H65:I65"/>
    <mergeCell ref="J65:K65"/>
    <mergeCell ref="M65:N65"/>
    <mergeCell ref="R65:S65"/>
    <mergeCell ref="T65:U65"/>
    <mergeCell ref="V65:W65"/>
    <mergeCell ref="C64:D64"/>
    <mergeCell ref="H64:I64"/>
    <mergeCell ref="J64:K64"/>
    <mergeCell ref="M64:N64"/>
    <mergeCell ref="R64:S64"/>
    <mergeCell ref="T64:U64"/>
    <mergeCell ref="V66:W66"/>
    <mergeCell ref="C67:D67"/>
    <mergeCell ref="H67:I67"/>
    <mergeCell ref="J67:K67"/>
    <mergeCell ref="M67:N67"/>
    <mergeCell ref="R67:S67"/>
    <mergeCell ref="T67:U67"/>
    <mergeCell ref="V67:W67"/>
    <mergeCell ref="C66:D66"/>
    <mergeCell ref="H66:I66"/>
    <mergeCell ref="J66:K66"/>
    <mergeCell ref="M66:N66"/>
    <mergeCell ref="R66:S66"/>
    <mergeCell ref="T66:U66"/>
    <mergeCell ref="V68:W68"/>
    <mergeCell ref="C69:D69"/>
    <mergeCell ref="H69:I69"/>
    <mergeCell ref="J69:K69"/>
    <mergeCell ref="M69:N69"/>
    <mergeCell ref="R69:S69"/>
    <mergeCell ref="T69:U69"/>
    <mergeCell ref="V69:W69"/>
    <mergeCell ref="C68:D68"/>
    <mergeCell ref="H68:I68"/>
    <mergeCell ref="J68:K68"/>
    <mergeCell ref="M68:N68"/>
    <mergeCell ref="R68:S68"/>
    <mergeCell ref="T68:U68"/>
    <mergeCell ref="V70:W70"/>
    <mergeCell ref="C71:D71"/>
    <mergeCell ref="H71:I71"/>
    <mergeCell ref="J71:K71"/>
    <mergeCell ref="M71:N71"/>
    <mergeCell ref="R71:S71"/>
    <mergeCell ref="T71:U71"/>
    <mergeCell ref="V71:W71"/>
    <mergeCell ref="C70:D70"/>
    <mergeCell ref="H70:I70"/>
    <mergeCell ref="J70:K70"/>
    <mergeCell ref="M70:N70"/>
    <mergeCell ref="R70:S70"/>
    <mergeCell ref="T70:U70"/>
    <mergeCell ref="V72:W72"/>
    <mergeCell ref="C73:D73"/>
    <mergeCell ref="H73:I73"/>
    <mergeCell ref="J73:K73"/>
    <mergeCell ref="M73:N73"/>
    <mergeCell ref="R73:S73"/>
    <mergeCell ref="T73:U73"/>
    <mergeCell ref="V73:W73"/>
    <mergeCell ref="C72:D72"/>
    <mergeCell ref="H72:I72"/>
    <mergeCell ref="J72:K72"/>
    <mergeCell ref="M72:N72"/>
    <mergeCell ref="R72:S72"/>
    <mergeCell ref="T72:U72"/>
    <mergeCell ref="V74:W74"/>
    <mergeCell ref="C75:D75"/>
    <mergeCell ref="H75:I75"/>
    <mergeCell ref="J75:K75"/>
    <mergeCell ref="M75:N75"/>
    <mergeCell ref="R75:S75"/>
    <mergeCell ref="T75:U75"/>
    <mergeCell ref="V75:W75"/>
    <mergeCell ref="C74:D74"/>
    <mergeCell ref="H74:I74"/>
    <mergeCell ref="J74:K74"/>
    <mergeCell ref="M74:N74"/>
    <mergeCell ref="R74:S74"/>
    <mergeCell ref="T74:U74"/>
    <mergeCell ref="V76:W76"/>
    <mergeCell ref="C77:D77"/>
    <mergeCell ref="H77:I77"/>
    <mergeCell ref="J77:K77"/>
    <mergeCell ref="M77:N77"/>
    <mergeCell ref="R77:S77"/>
    <mergeCell ref="T77:U77"/>
    <mergeCell ref="V77:W77"/>
    <mergeCell ref="C76:D76"/>
    <mergeCell ref="H76:I76"/>
    <mergeCell ref="J76:K76"/>
    <mergeCell ref="M76:N76"/>
    <mergeCell ref="R76:S76"/>
    <mergeCell ref="T76:U76"/>
    <mergeCell ref="V78:W78"/>
    <mergeCell ref="C79:D79"/>
    <mergeCell ref="H79:I79"/>
    <mergeCell ref="J79:K79"/>
    <mergeCell ref="M79:N79"/>
    <mergeCell ref="R79:S79"/>
    <mergeCell ref="T79:U79"/>
    <mergeCell ref="V79:W79"/>
    <mergeCell ref="C78:D78"/>
    <mergeCell ref="H78:I78"/>
    <mergeCell ref="J78:K78"/>
    <mergeCell ref="M78:N78"/>
    <mergeCell ref="R78:S78"/>
    <mergeCell ref="T78:U78"/>
    <mergeCell ref="V80:W80"/>
    <mergeCell ref="C81:D81"/>
    <mergeCell ref="H81:I81"/>
    <mergeCell ref="J81:K81"/>
    <mergeCell ref="M81:N81"/>
    <mergeCell ref="R81:S81"/>
    <mergeCell ref="T81:U81"/>
    <mergeCell ref="V81:W81"/>
    <mergeCell ref="C80:D80"/>
    <mergeCell ref="H80:I80"/>
    <mergeCell ref="J80:K80"/>
    <mergeCell ref="M80:N80"/>
    <mergeCell ref="R80:S80"/>
    <mergeCell ref="T80:U80"/>
    <mergeCell ref="V82:W82"/>
    <mergeCell ref="C83:D83"/>
    <mergeCell ref="H83:I83"/>
    <mergeCell ref="J83:K83"/>
    <mergeCell ref="M83:N83"/>
    <mergeCell ref="R83:S83"/>
    <mergeCell ref="T83:U83"/>
    <mergeCell ref="V83:W83"/>
    <mergeCell ref="C82:D82"/>
    <mergeCell ref="H82:I82"/>
    <mergeCell ref="J82:K82"/>
    <mergeCell ref="M82:N82"/>
    <mergeCell ref="R82:S82"/>
    <mergeCell ref="T82:U82"/>
    <mergeCell ref="V84:W84"/>
    <mergeCell ref="C85:D85"/>
    <mergeCell ref="H85:I85"/>
    <mergeCell ref="J85:K85"/>
    <mergeCell ref="M85:N85"/>
    <mergeCell ref="R85:S85"/>
    <mergeCell ref="T85:U85"/>
    <mergeCell ref="V85:W85"/>
    <mergeCell ref="C84:D84"/>
    <mergeCell ref="H84:I84"/>
    <mergeCell ref="J84:K84"/>
    <mergeCell ref="M84:N84"/>
    <mergeCell ref="R84:S84"/>
    <mergeCell ref="T84:U84"/>
    <mergeCell ref="V86:W86"/>
    <mergeCell ref="C87:D87"/>
    <mergeCell ref="H87:I87"/>
    <mergeCell ref="J87:K87"/>
    <mergeCell ref="M87:N87"/>
    <mergeCell ref="R87:S87"/>
    <mergeCell ref="T87:U87"/>
    <mergeCell ref="V87:W87"/>
    <mergeCell ref="C86:D86"/>
    <mergeCell ref="H86:I86"/>
    <mergeCell ref="J86:K86"/>
    <mergeCell ref="M86:N86"/>
    <mergeCell ref="R86:S86"/>
    <mergeCell ref="T86:U86"/>
    <mergeCell ref="V88:W88"/>
    <mergeCell ref="C89:D89"/>
    <mergeCell ref="H89:I89"/>
    <mergeCell ref="J89:K89"/>
    <mergeCell ref="M89:N89"/>
    <mergeCell ref="R89:S89"/>
    <mergeCell ref="T89:U89"/>
    <mergeCell ref="V89:W89"/>
    <mergeCell ref="C88:D88"/>
    <mergeCell ref="H88:I88"/>
    <mergeCell ref="J88:K88"/>
    <mergeCell ref="M88:N88"/>
    <mergeCell ref="R88:S88"/>
    <mergeCell ref="T88:U88"/>
    <mergeCell ref="V90:W90"/>
    <mergeCell ref="C91:D91"/>
    <mergeCell ref="H91:I91"/>
    <mergeCell ref="J91:K91"/>
    <mergeCell ref="M91:N91"/>
    <mergeCell ref="R91:S91"/>
    <mergeCell ref="T91:U91"/>
    <mergeCell ref="V91:W91"/>
    <mergeCell ref="C90:D90"/>
    <mergeCell ref="H90:I90"/>
    <mergeCell ref="J90:K90"/>
    <mergeCell ref="M90:N90"/>
    <mergeCell ref="R90:S90"/>
    <mergeCell ref="T90:U90"/>
    <mergeCell ref="V92:W92"/>
    <mergeCell ref="C93:D93"/>
    <mergeCell ref="H93:I93"/>
    <mergeCell ref="J93:K93"/>
    <mergeCell ref="M93:N93"/>
    <mergeCell ref="R93:S93"/>
    <mergeCell ref="T93:U93"/>
    <mergeCell ref="V93:W93"/>
    <mergeCell ref="C92:D92"/>
    <mergeCell ref="H92:I92"/>
    <mergeCell ref="J92:K92"/>
    <mergeCell ref="M92:N92"/>
    <mergeCell ref="R92:S92"/>
    <mergeCell ref="T92:U92"/>
    <mergeCell ref="V94:W94"/>
    <mergeCell ref="C95:D95"/>
    <mergeCell ref="H95:I95"/>
    <mergeCell ref="J95:K95"/>
    <mergeCell ref="M95:N95"/>
    <mergeCell ref="R95:S95"/>
    <mergeCell ref="T95:U95"/>
    <mergeCell ref="V95:W95"/>
    <mergeCell ref="C94:D94"/>
    <mergeCell ref="H94:I94"/>
    <mergeCell ref="J94:K94"/>
    <mergeCell ref="M94:N94"/>
    <mergeCell ref="R94:S94"/>
    <mergeCell ref="T94:U94"/>
    <mergeCell ref="V96:W96"/>
    <mergeCell ref="C97:D97"/>
    <mergeCell ref="H97:I97"/>
    <mergeCell ref="J97:K97"/>
    <mergeCell ref="M97:N97"/>
    <mergeCell ref="R97:S97"/>
    <mergeCell ref="T97:U97"/>
    <mergeCell ref="V97:W97"/>
    <mergeCell ref="C96:D96"/>
    <mergeCell ref="H96:I96"/>
    <mergeCell ref="J96:K96"/>
    <mergeCell ref="M96:N96"/>
    <mergeCell ref="R96:S96"/>
    <mergeCell ref="T96:U96"/>
    <mergeCell ref="V98:W98"/>
    <mergeCell ref="C99:D99"/>
    <mergeCell ref="H99:I99"/>
    <mergeCell ref="J99:K99"/>
    <mergeCell ref="M99:N99"/>
    <mergeCell ref="R99:S99"/>
    <mergeCell ref="T99:U99"/>
    <mergeCell ref="V99:W99"/>
    <mergeCell ref="C98:D98"/>
    <mergeCell ref="H98:I98"/>
    <mergeCell ref="J98:K98"/>
    <mergeCell ref="M98:N98"/>
    <mergeCell ref="R98:S98"/>
    <mergeCell ref="T98:U98"/>
    <mergeCell ref="V100:W100"/>
    <mergeCell ref="C101:D101"/>
    <mergeCell ref="H101:I101"/>
    <mergeCell ref="J101:K101"/>
    <mergeCell ref="M101:N101"/>
    <mergeCell ref="R101:S101"/>
    <mergeCell ref="T101:U101"/>
    <mergeCell ref="V101:W101"/>
    <mergeCell ref="C100:D100"/>
    <mergeCell ref="H100:I100"/>
    <mergeCell ref="J100:K100"/>
    <mergeCell ref="M100:N100"/>
    <mergeCell ref="R100:S100"/>
    <mergeCell ref="T100:U100"/>
    <mergeCell ref="V102:W102"/>
    <mergeCell ref="C103:D103"/>
    <mergeCell ref="H103:I103"/>
    <mergeCell ref="J103:K103"/>
    <mergeCell ref="M103:N103"/>
    <mergeCell ref="R103:S103"/>
    <mergeCell ref="T103:U103"/>
    <mergeCell ref="V103:W103"/>
    <mergeCell ref="C102:D102"/>
    <mergeCell ref="H102:I102"/>
    <mergeCell ref="J102:K102"/>
    <mergeCell ref="M102:N102"/>
    <mergeCell ref="R102:S102"/>
    <mergeCell ref="T102:U102"/>
    <mergeCell ref="V104:W104"/>
    <mergeCell ref="C105:D105"/>
    <mergeCell ref="H105:I105"/>
    <mergeCell ref="J105:K105"/>
    <mergeCell ref="M105:N105"/>
    <mergeCell ref="R105:S105"/>
    <mergeCell ref="T105:U105"/>
    <mergeCell ref="V105:W105"/>
    <mergeCell ref="C104:D104"/>
    <mergeCell ref="H104:I104"/>
    <mergeCell ref="J104:K104"/>
    <mergeCell ref="M104:N104"/>
    <mergeCell ref="R104:S104"/>
    <mergeCell ref="T104:U104"/>
    <mergeCell ref="V106:W106"/>
    <mergeCell ref="C107:D107"/>
    <mergeCell ref="H107:I107"/>
    <mergeCell ref="J107:K107"/>
    <mergeCell ref="M107:N107"/>
    <mergeCell ref="R107:S107"/>
    <mergeCell ref="T107:U107"/>
    <mergeCell ref="V107:W107"/>
    <mergeCell ref="C106:D106"/>
    <mergeCell ref="H106:I106"/>
    <mergeCell ref="J106:K106"/>
    <mergeCell ref="M106:N106"/>
    <mergeCell ref="R106:S106"/>
    <mergeCell ref="T106:U106"/>
    <mergeCell ref="V108:W108"/>
    <mergeCell ref="C109:D109"/>
    <mergeCell ref="H109:I109"/>
    <mergeCell ref="J109:K109"/>
    <mergeCell ref="M109:N109"/>
    <mergeCell ref="R109:S109"/>
    <mergeCell ref="T109:U109"/>
    <mergeCell ref="V109:W109"/>
    <mergeCell ref="C108:D108"/>
    <mergeCell ref="H108:I108"/>
    <mergeCell ref="J108:K108"/>
    <mergeCell ref="M108:N108"/>
    <mergeCell ref="R108:S108"/>
    <mergeCell ref="T108:U108"/>
  </mergeCells>
  <phoneticPr fontId="1"/>
  <conditionalFormatting sqref="G39:G69 G15:G37 G10:G12">
    <cfRule type="cellIs" dxfId="15" priority="11" operator="equal">
      <formula>"買"</formula>
    </cfRule>
    <cfRule type="cellIs" dxfId="14" priority="12" operator="equal">
      <formula>"売"</formula>
    </cfRule>
  </conditionalFormatting>
  <conditionalFormatting sqref="G13">
    <cfRule type="cellIs" dxfId="13" priority="15" operator="equal">
      <formula>"買"</formula>
    </cfRule>
    <cfRule type="cellIs" dxfId="12" priority="16" operator="equal">
      <formula>"売"</formula>
    </cfRule>
  </conditionalFormatting>
  <conditionalFormatting sqref="G14">
    <cfRule type="cellIs" dxfId="11" priority="13" operator="equal">
      <formula>"買"</formula>
    </cfRule>
    <cfRule type="cellIs" dxfId="10" priority="14" operator="equal">
      <formula>"売"</formula>
    </cfRule>
  </conditionalFormatting>
  <conditionalFormatting sqref="G38">
    <cfRule type="cellIs" dxfId="9" priority="9" operator="equal">
      <formula>"買"</formula>
    </cfRule>
    <cfRule type="cellIs" dxfId="8" priority="10" operator="equal">
      <formula>"売"</formula>
    </cfRule>
  </conditionalFormatting>
  <conditionalFormatting sqref="G93:G94">
    <cfRule type="cellIs" dxfId="7" priority="1" operator="equal">
      <formula>"買"</formula>
    </cfRule>
    <cfRule type="cellIs" dxfId="6" priority="2" operator="equal">
      <formula>"売"</formula>
    </cfRule>
  </conditionalFormatting>
  <conditionalFormatting sqref="G70:G78">
    <cfRule type="cellIs" dxfId="5" priority="7" operator="equal">
      <formula>"買"</formula>
    </cfRule>
    <cfRule type="cellIs" dxfId="4" priority="8" operator="equal">
      <formula>"売"</formula>
    </cfRule>
  </conditionalFormatting>
  <conditionalFormatting sqref="G79:G92">
    <cfRule type="cellIs" dxfId="3" priority="5" operator="equal">
      <formula>"買"</formula>
    </cfRule>
    <cfRule type="cellIs" dxfId="2" priority="6" operator="equal">
      <formula>"売"</formula>
    </cfRule>
  </conditionalFormatting>
  <conditionalFormatting sqref="G95:G109">
    <cfRule type="cellIs" dxfId="1" priority="3" operator="equal">
      <formula>"買"</formula>
    </cfRule>
    <cfRule type="cellIs" dxfId="0" priority="4" operator="equal">
      <formula>"売"</formula>
    </cfRule>
  </conditionalFormatting>
  <dataValidations count="1">
    <dataValidation type="list" allowBlank="1" showInputMessage="1" showErrorMessage="1" sqref="G10:G109">
      <formula1>"買,売"</formula1>
    </dataValidation>
  </dataValidations>
  <pageMargins left="0.7" right="0.7" top="0.75" bottom="0.75" header="0.3" footer="0.3"/>
  <pageSetup paperSize="9" orientation="portrait" horizontalDpi="4294967292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X109"/>
  <sheetViews>
    <sheetView zoomScale="115" zoomScaleNormal="115" workbookViewId="0">
      <pane ySplit="9" topLeftCell="A10" activePane="bottomLeft" state="frozen"/>
      <selection activeCell="B1" sqref="B1"/>
      <selection pane="bottomLeft" activeCell="H14" sqref="H14:I14"/>
    </sheetView>
  </sheetViews>
  <sheetFormatPr defaultRowHeight="13.5" x14ac:dyDescent="0.15"/>
  <cols>
    <col min="1" max="1" width="2.875" customWidth="1"/>
    <col min="2" max="23" width="6.625" style="40" customWidth="1"/>
    <col min="24" max="24" width="9" style="35"/>
  </cols>
  <sheetData>
    <row r="2" spans="2:24" x14ac:dyDescent="0.15">
      <c r="B2" s="76" t="s">
        <v>21</v>
      </c>
      <c r="C2" s="76"/>
      <c r="D2" s="76"/>
      <c r="E2" s="77" t="s">
        <v>33</v>
      </c>
      <c r="F2" s="77"/>
      <c r="G2" s="77"/>
      <c r="H2" s="76" t="s">
        <v>22</v>
      </c>
      <c r="I2" s="76"/>
      <c r="J2" s="76"/>
      <c r="K2" s="77" t="s">
        <v>29</v>
      </c>
      <c r="L2" s="77"/>
      <c r="M2" s="77"/>
      <c r="N2" s="76" t="s">
        <v>30</v>
      </c>
      <c r="O2" s="76"/>
      <c r="P2" s="78">
        <v>0.03</v>
      </c>
      <c r="Q2" s="77"/>
    </row>
    <row r="3" spans="2:24" ht="85.5" customHeight="1" x14ac:dyDescent="0.15">
      <c r="B3" s="76" t="s">
        <v>17</v>
      </c>
      <c r="C3" s="76"/>
      <c r="D3" s="85" t="s">
        <v>54</v>
      </c>
      <c r="E3" s="86"/>
      <c r="F3" s="86"/>
      <c r="G3" s="86"/>
      <c r="H3" s="86"/>
      <c r="I3" s="86"/>
      <c r="J3" s="76" t="s">
        <v>18</v>
      </c>
      <c r="K3" s="76"/>
      <c r="L3" s="87" t="s">
        <v>58</v>
      </c>
      <c r="M3" s="88"/>
      <c r="N3" s="88"/>
      <c r="O3" s="88"/>
      <c r="P3" s="88"/>
      <c r="Q3" s="89"/>
    </row>
    <row r="4" spans="2:24" x14ac:dyDescent="0.15">
      <c r="B4" s="76" t="s">
        <v>15</v>
      </c>
      <c r="C4" s="76"/>
      <c r="D4" s="80">
        <f>SUM($T$10:$U$947)</f>
        <v>142871.60493827198</v>
      </c>
      <c r="E4" s="80"/>
      <c r="F4" s="76" t="s">
        <v>14</v>
      </c>
      <c r="G4" s="76"/>
      <c r="H4" s="90">
        <f>SUM($V$10:$W$71)</f>
        <v>75.700000000000756</v>
      </c>
      <c r="I4" s="91"/>
      <c r="J4" s="79" t="s">
        <v>25</v>
      </c>
      <c r="K4" s="79"/>
      <c r="L4" s="92">
        <f>MAX($C$10:$D$944)-E6</f>
        <v>142871.60493827192</v>
      </c>
      <c r="M4" s="92"/>
      <c r="N4" s="79" t="s">
        <v>19</v>
      </c>
      <c r="O4" s="79"/>
      <c r="P4" s="80">
        <f>MIN($C$10:$D$944)-E6</f>
        <v>-29777.777777777519</v>
      </c>
      <c r="Q4" s="80"/>
      <c r="S4"/>
      <c r="T4"/>
      <c r="U4"/>
      <c r="V4"/>
      <c r="W4"/>
    </row>
    <row r="5" spans="2:24" ht="14.25" thickBot="1" x14ac:dyDescent="0.2">
      <c r="B5" s="38" t="s">
        <v>23</v>
      </c>
      <c r="C5" s="15">
        <f>COUNTIF($T$10:$T$944,"&gt;0")</f>
        <v>1</v>
      </c>
      <c r="D5" s="38" t="s">
        <v>24</v>
      </c>
      <c r="E5" s="15">
        <f>COUNTIF($T$10:$T$944,"&lt;0")</f>
        <v>1</v>
      </c>
      <c r="F5" s="38" t="s">
        <v>26</v>
      </c>
      <c r="G5" s="15">
        <f>COUNTIF($T$10:$T$944,"=0")</f>
        <v>2</v>
      </c>
      <c r="H5" s="38" t="s">
        <v>12</v>
      </c>
      <c r="I5" s="14">
        <f>IF(C5=0,"0",C5/SUM(C5,E5))</f>
        <v>0.5</v>
      </c>
      <c r="J5" s="76" t="s">
        <v>27</v>
      </c>
      <c r="K5" s="81"/>
      <c r="L5" s="82"/>
      <c r="M5" s="82"/>
      <c r="N5" s="83" t="s">
        <v>28</v>
      </c>
      <c r="O5" s="84"/>
      <c r="P5" s="82"/>
      <c r="Q5" s="82"/>
      <c r="S5"/>
      <c r="T5"/>
      <c r="U5"/>
      <c r="V5"/>
      <c r="W5"/>
    </row>
    <row r="6" spans="2:24" ht="21.75" thickBot="1" x14ac:dyDescent="0.2">
      <c r="B6" s="57" t="s">
        <v>16</v>
      </c>
      <c r="C6" s="58"/>
      <c r="D6" s="59"/>
      <c r="E6" s="60">
        <v>1000000</v>
      </c>
      <c r="F6" s="60"/>
      <c r="G6" s="60"/>
      <c r="H6" s="61"/>
      <c r="I6" s="62" t="s">
        <v>31</v>
      </c>
      <c r="J6" s="62"/>
      <c r="K6" s="57" t="s">
        <v>13</v>
      </c>
      <c r="L6" s="58"/>
      <c r="M6" s="59"/>
      <c r="N6" s="63">
        <f>E6+D4</f>
        <v>1142871.6049382719</v>
      </c>
      <c r="O6" s="64"/>
      <c r="P6" s="64"/>
      <c r="Q6" s="65"/>
    </row>
    <row r="7" spans="2:24" x14ac:dyDescent="0.15">
      <c r="P7" s="3"/>
    </row>
    <row r="8" spans="2:24" x14ac:dyDescent="0.15">
      <c r="B8" s="66" t="s">
        <v>20</v>
      </c>
      <c r="C8" s="67" t="s">
        <v>6</v>
      </c>
      <c r="D8" s="68"/>
      <c r="E8" s="71" t="s">
        <v>2</v>
      </c>
      <c r="F8" s="72"/>
      <c r="G8" s="72"/>
      <c r="H8" s="72"/>
      <c r="I8" s="72"/>
      <c r="J8" s="72"/>
      <c r="K8" s="73"/>
      <c r="L8" s="54" t="s">
        <v>8</v>
      </c>
      <c r="M8" s="74"/>
      <c r="N8" s="55"/>
      <c r="O8" s="75" t="s">
        <v>9</v>
      </c>
      <c r="P8" s="47" t="s">
        <v>5</v>
      </c>
      <c r="Q8" s="48"/>
      <c r="R8" s="48"/>
      <c r="S8" s="48"/>
      <c r="T8" s="48"/>
      <c r="U8" s="48"/>
      <c r="V8" s="48"/>
      <c r="W8" s="49"/>
    </row>
    <row r="9" spans="2:24" x14ac:dyDescent="0.15">
      <c r="B9" s="66"/>
      <c r="C9" s="69"/>
      <c r="D9" s="70"/>
      <c r="E9" s="37" t="s">
        <v>1</v>
      </c>
      <c r="F9" s="37" t="s">
        <v>0</v>
      </c>
      <c r="G9" s="37" t="s">
        <v>3</v>
      </c>
      <c r="H9" s="50" t="s">
        <v>35</v>
      </c>
      <c r="I9" s="51"/>
      <c r="J9" s="52" t="s">
        <v>34</v>
      </c>
      <c r="K9" s="53"/>
      <c r="L9" s="4" t="s">
        <v>7</v>
      </c>
      <c r="M9" s="54" t="s">
        <v>11</v>
      </c>
      <c r="N9" s="55"/>
      <c r="O9" s="75"/>
      <c r="P9" s="39" t="s">
        <v>1</v>
      </c>
      <c r="Q9" s="39" t="s">
        <v>0</v>
      </c>
      <c r="R9" s="47" t="s">
        <v>4</v>
      </c>
      <c r="S9" s="49"/>
      <c r="T9" s="56" t="s">
        <v>15</v>
      </c>
      <c r="U9" s="56"/>
      <c r="V9" s="56" t="s">
        <v>14</v>
      </c>
      <c r="W9" s="56"/>
    </row>
    <row r="10" spans="2:24" x14ac:dyDescent="0.15">
      <c r="B10" s="21">
        <v>1</v>
      </c>
      <c r="C10" s="42">
        <f>E6</f>
        <v>1000000</v>
      </c>
      <c r="D10" s="42"/>
      <c r="E10" s="17">
        <v>2001</v>
      </c>
      <c r="F10" s="2">
        <v>42195</v>
      </c>
      <c r="G10" s="21" t="s">
        <v>10</v>
      </c>
      <c r="H10" s="43">
        <v>0.85231000000000001</v>
      </c>
      <c r="I10" s="43"/>
      <c r="J10" s="43">
        <v>0.84885999999999995</v>
      </c>
      <c r="K10" s="43"/>
      <c r="L10" s="16">
        <f>IF(J10="","",ROUNDUP(IF(G10="買",H10-J10,J10-H10)*10000,0)+5)</f>
        <v>40</v>
      </c>
      <c r="M10" s="42">
        <f t="shared" ref="M10:M73" si="0">IF(F10="","",C10*$P$2)</f>
        <v>30000</v>
      </c>
      <c r="N10" s="42"/>
      <c r="O10" s="18">
        <f t="shared" ref="O10:O73" si="1">IF(L10="","",ROUNDDOWN(M10/(L10/81)/100000,2))</f>
        <v>0.6</v>
      </c>
      <c r="P10" s="17">
        <f t="shared" ref="P10:P73" si="2">E10</f>
        <v>2001</v>
      </c>
      <c r="Q10" s="2">
        <v>42195</v>
      </c>
      <c r="R10" s="44">
        <v>0.85231000000000001</v>
      </c>
      <c r="S10" s="44"/>
      <c r="T10" s="45">
        <f>IF(Q10="","",V10*O10*100000/81)</f>
        <v>0</v>
      </c>
      <c r="U10" s="46"/>
      <c r="V10" s="41">
        <f>IF(Q10="","",IF(G10="買",R10-H10,H10-R10)*10000)</f>
        <v>0</v>
      </c>
      <c r="W10" s="41"/>
      <c r="X10" s="35" t="s">
        <v>57</v>
      </c>
    </row>
    <row r="11" spans="2:24" x14ac:dyDescent="0.15">
      <c r="B11" s="21">
        <v>2</v>
      </c>
      <c r="C11" s="42">
        <f t="shared" ref="C11:C74" si="3">IF(T10="","",C10+T10)</f>
        <v>1000000</v>
      </c>
      <c r="D11" s="42"/>
      <c r="E11" s="17">
        <v>2012</v>
      </c>
      <c r="F11" s="2">
        <v>42014</v>
      </c>
      <c r="G11" s="21" t="s">
        <v>10</v>
      </c>
      <c r="H11" s="43">
        <v>1.2803</v>
      </c>
      <c r="I11" s="43"/>
      <c r="J11" s="43">
        <v>1.2741100000000001</v>
      </c>
      <c r="K11" s="43"/>
      <c r="L11" s="16">
        <f t="shared" ref="L11:L74" si="4">IF(J11="","",ROUNDUP(IF(G11="買",H11-J11,J11-H11)*10000,0)+5)</f>
        <v>67</v>
      </c>
      <c r="M11" s="42">
        <f t="shared" si="0"/>
        <v>30000</v>
      </c>
      <c r="N11" s="42"/>
      <c r="O11" s="18">
        <f t="shared" si="1"/>
        <v>0.36</v>
      </c>
      <c r="P11" s="17">
        <f t="shared" si="2"/>
        <v>2012</v>
      </c>
      <c r="Q11" s="2">
        <v>42015</v>
      </c>
      <c r="R11" s="44">
        <f t="shared" ref="R11" si="5">IF(J11="","",IF(G11="買",H11-(L11*0.0001),H11+(L11*0.0001)))</f>
        <v>1.2736000000000001</v>
      </c>
      <c r="S11" s="44"/>
      <c r="T11" s="45">
        <f t="shared" ref="T11:T74" si="6">IF(Q11="","",V11*O11*100000/81)</f>
        <v>-29777.777777777461</v>
      </c>
      <c r="U11" s="46"/>
      <c r="V11" s="41">
        <f t="shared" ref="V11:V74" si="7">IF(Q11="","",IF(G11="買",R11-H11,H11-R11)*10000)</f>
        <v>-66.999999999999289</v>
      </c>
      <c r="W11" s="41"/>
      <c r="X11" s="35" t="s">
        <v>33</v>
      </c>
    </row>
    <row r="12" spans="2:24" x14ac:dyDescent="0.15">
      <c r="B12" s="21">
        <v>3</v>
      </c>
      <c r="C12" s="42">
        <f t="shared" si="3"/>
        <v>970222.22222222248</v>
      </c>
      <c r="D12" s="42"/>
      <c r="E12" s="17">
        <v>2013</v>
      </c>
      <c r="F12" s="2">
        <v>42245</v>
      </c>
      <c r="G12" s="21" t="s">
        <v>51</v>
      </c>
      <c r="H12" s="43">
        <v>1.33212</v>
      </c>
      <c r="I12" s="43"/>
      <c r="J12" s="43">
        <v>1.3339399999999999</v>
      </c>
      <c r="K12" s="43"/>
      <c r="L12" s="16">
        <f t="shared" si="4"/>
        <v>24</v>
      </c>
      <c r="M12" s="42">
        <f t="shared" si="0"/>
        <v>29106.666666666675</v>
      </c>
      <c r="N12" s="42"/>
      <c r="O12" s="18">
        <f t="shared" si="1"/>
        <v>0.98</v>
      </c>
      <c r="P12" s="17">
        <f t="shared" si="2"/>
        <v>2013</v>
      </c>
      <c r="Q12" s="2">
        <v>42251</v>
      </c>
      <c r="R12" s="44">
        <v>1.31785</v>
      </c>
      <c r="S12" s="44"/>
      <c r="T12" s="45">
        <f t="shared" si="6"/>
        <v>172649.38271604944</v>
      </c>
      <c r="U12" s="46"/>
      <c r="V12" s="41">
        <f t="shared" si="7"/>
        <v>142.70000000000005</v>
      </c>
      <c r="W12" s="41"/>
      <c r="X12" s="35" t="s">
        <v>33</v>
      </c>
    </row>
    <row r="13" spans="2:24" x14ac:dyDescent="0.15">
      <c r="B13" s="21">
        <v>4</v>
      </c>
      <c r="C13" s="42">
        <f t="shared" si="3"/>
        <v>1142871.6049382719</v>
      </c>
      <c r="D13" s="42"/>
      <c r="E13" s="17">
        <v>2001</v>
      </c>
      <c r="F13" s="2">
        <v>42286</v>
      </c>
      <c r="G13" s="21" t="s">
        <v>51</v>
      </c>
      <c r="H13" s="43">
        <v>1.4708600000000001</v>
      </c>
      <c r="I13" s="43"/>
      <c r="J13" s="43">
        <v>1.47593</v>
      </c>
      <c r="K13" s="43"/>
      <c r="L13" s="16">
        <f t="shared" si="4"/>
        <v>56</v>
      </c>
      <c r="M13" s="42">
        <f t="shared" si="0"/>
        <v>34286.148148148153</v>
      </c>
      <c r="N13" s="42"/>
      <c r="O13" s="18">
        <f t="shared" si="1"/>
        <v>0.49</v>
      </c>
      <c r="P13" s="17">
        <f t="shared" si="2"/>
        <v>2001</v>
      </c>
      <c r="Q13" s="2">
        <v>42286</v>
      </c>
      <c r="R13" s="44">
        <v>1.4708600000000001</v>
      </c>
      <c r="S13" s="44"/>
      <c r="T13" s="45">
        <f t="shared" si="6"/>
        <v>0</v>
      </c>
      <c r="U13" s="46"/>
      <c r="V13" s="41">
        <f t="shared" si="7"/>
        <v>0</v>
      </c>
      <c r="W13" s="41"/>
      <c r="X13" s="35" t="s">
        <v>63</v>
      </c>
    </row>
    <row r="14" spans="2:24" x14ac:dyDescent="0.15">
      <c r="B14" s="21">
        <v>5</v>
      </c>
      <c r="C14" s="42">
        <f t="shared" si="3"/>
        <v>1142871.6049382719</v>
      </c>
      <c r="D14" s="42"/>
      <c r="E14" s="17">
        <f t="shared" ref="E14:E75" si="8">E13</f>
        <v>2001</v>
      </c>
      <c r="F14" s="2"/>
      <c r="G14" s="21"/>
      <c r="H14" s="43"/>
      <c r="I14" s="43"/>
      <c r="J14" s="43"/>
      <c r="K14" s="43"/>
      <c r="L14" s="16" t="str">
        <f t="shared" si="4"/>
        <v/>
      </c>
      <c r="M14" s="42" t="str">
        <f t="shared" si="0"/>
        <v/>
      </c>
      <c r="N14" s="42"/>
      <c r="O14" s="18" t="str">
        <f t="shared" si="1"/>
        <v/>
      </c>
      <c r="P14" s="17">
        <f t="shared" si="2"/>
        <v>2001</v>
      </c>
      <c r="Q14" s="2"/>
      <c r="R14" s="44" t="str">
        <f t="shared" ref="R14:R77" si="9">IF(J14="","",IF(G14="買",H14-(L14*0.0001),H14+(L14*0.0001)))</f>
        <v/>
      </c>
      <c r="S14" s="44"/>
      <c r="T14" s="45" t="str">
        <f t="shared" si="6"/>
        <v/>
      </c>
      <c r="U14" s="46"/>
      <c r="V14" s="41" t="str">
        <f t="shared" si="7"/>
        <v/>
      </c>
      <c r="W14" s="41"/>
    </row>
    <row r="15" spans="2:24" x14ac:dyDescent="0.15">
      <c r="B15" s="21">
        <v>6</v>
      </c>
      <c r="C15" s="42" t="str">
        <f t="shared" si="3"/>
        <v/>
      </c>
      <c r="D15" s="42"/>
      <c r="E15" s="17">
        <f t="shared" si="8"/>
        <v>2001</v>
      </c>
      <c r="F15" s="2"/>
      <c r="G15" s="21"/>
      <c r="H15" s="43"/>
      <c r="I15" s="43"/>
      <c r="J15" s="43"/>
      <c r="K15" s="43"/>
      <c r="L15" s="16" t="str">
        <f t="shared" si="4"/>
        <v/>
      </c>
      <c r="M15" s="42" t="str">
        <f t="shared" si="0"/>
        <v/>
      </c>
      <c r="N15" s="42"/>
      <c r="O15" s="18" t="str">
        <f t="shared" si="1"/>
        <v/>
      </c>
      <c r="P15" s="17">
        <f t="shared" si="2"/>
        <v>2001</v>
      </c>
      <c r="Q15" s="2"/>
      <c r="R15" s="44" t="str">
        <f t="shared" si="9"/>
        <v/>
      </c>
      <c r="S15" s="44"/>
      <c r="T15" s="45" t="str">
        <f t="shared" si="6"/>
        <v/>
      </c>
      <c r="U15" s="46"/>
      <c r="V15" s="41" t="str">
        <f t="shared" si="7"/>
        <v/>
      </c>
      <c r="W15" s="41"/>
    </row>
    <row r="16" spans="2:24" x14ac:dyDescent="0.15">
      <c r="B16" s="21">
        <v>7</v>
      </c>
      <c r="C16" s="42" t="str">
        <f t="shared" si="3"/>
        <v/>
      </c>
      <c r="D16" s="42"/>
      <c r="E16" s="17">
        <f t="shared" si="8"/>
        <v>2001</v>
      </c>
      <c r="F16" s="2"/>
      <c r="G16" s="21"/>
      <c r="H16" s="43"/>
      <c r="I16" s="43"/>
      <c r="J16" s="43"/>
      <c r="K16" s="43"/>
      <c r="L16" s="16" t="str">
        <f t="shared" si="4"/>
        <v/>
      </c>
      <c r="M16" s="42" t="str">
        <f t="shared" si="0"/>
        <v/>
      </c>
      <c r="N16" s="42"/>
      <c r="O16" s="18" t="str">
        <f t="shared" si="1"/>
        <v/>
      </c>
      <c r="P16" s="17">
        <f t="shared" si="2"/>
        <v>2001</v>
      </c>
      <c r="Q16" s="2"/>
      <c r="R16" s="44" t="str">
        <f t="shared" si="9"/>
        <v/>
      </c>
      <c r="S16" s="44"/>
      <c r="T16" s="45" t="str">
        <f t="shared" si="6"/>
        <v/>
      </c>
      <c r="U16" s="46"/>
      <c r="V16" s="41" t="str">
        <f t="shared" si="7"/>
        <v/>
      </c>
      <c r="W16" s="41"/>
    </row>
    <row r="17" spans="2:23" x14ac:dyDescent="0.15">
      <c r="B17" s="21">
        <v>8</v>
      </c>
      <c r="C17" s="42" t="str">
        <f t="shared" si="3"/>
        <v/>
      </c>
      <c r="D17" s="42"/>
      <c r="E17" s="17">
        <f t="shared" si="8"/>
        <v>2001</v>
      </c>
      <c r="F17" s="2"/>
      <c r="G17" s="21"/>
      <c r="H17" s="43"/>
      <c r="I17" s="43"/>
      <c r="J17" s="43"/>
      <c r="K17" s="43"/>
      <c r="L17" s="16" t="str">
        <f t="shared" si="4"/>
        <v/>
      </c>
      <c r="M17" s="42" t="str">
        <f t="shared" si="0"/>
        <v/>
      </c>
      <c r="N17" s="42"/>
      <c r="O17" s="18" t="str">
        <f t="shared" si="1"/>
        <v/>
      </c>
      <c r="P17" s="17">
        <f t="shared" si="2"/>
        <v>2001</v>
      </c>
      <c r="Q17" s="2"/>
      <c r="R17" s="44" t="str">
        <f t="shared" si="9"/>
        <v/>
      </c>
      <c r="S17" s="44"/>
      <c r="T17" s="45" t="str">
        <f t="shared" si="6"/>
        <v/>
      </c>
      <c r="U17" s="46"/>
      <c r="V17" s="41" t="str">
        <f t="shared" si="7"/>
        <v/>
      </c>
      <c r="W17" s="41"/>
    </row>
    <row r="18" spans="2:23" x14ac:dyDescent="0.15">
      <c r="B18" s="21">
        <v>9</v>
      </c>
      <c r="C18" s="42" t="str">
        <f t="shared" si="3"/>
        <v/>
      </c>
      <c r="D18" s="42"/>
      <c r="E18" s="17">
        <f t="shared" si="8"/>
        <v>2001</v>
      </c>
      <c r="F18" s="2"/>
      <c r="G18" s="21"/>
      <c r="H18" s="43"/>
      <c r="I18" s="43"/>
      <c r="J18" s="43"/>
      <c r="K18" s="43"/>
      <c r="L18" s="16" t="str">
        <f t="shared" si="4"/>
        <v/>
      </c>
      <c r="M18" s="42" t="str">
        <f t="shared" si="0"/>
        <v/>
      </c>
      <c r="N18" s="42"/>
      <c r="O18" s="18" t="str">
        <f t="shared" si="1"/>
        <v/>
      </c>
      <c r="P18" s="17">
        <f t="shared" si="2"/>
        <v>2001</v>
      </c>
      <c r="Q18" s="2"/>
      <c r="R18" s="44" t="str">
        <f t="shared" si="9"/>
        <v/>
      </c>
      <c r="S18" s="44"/>
      <c r="T18" s="45" t="str">
        <f t="shared" si="6"/>
        <v/>
      </c>
      <c r="U18" s="46"/>
      <c r="V18" s="41" t="str">
        <f t="shared" si="7"/>
        <v/>
      </c>
      <c r="W18" s="41"/>
    </row>
    <row r="19" spans="2:23" x14ac:dyDescent="0.15">
      <c r="B19" s="21">
        <v>10</v>
      </c>
      <c r="C19" s="42" t="str">
        <f t="shared" si="3"/>
        <v/>
      </c>
      <c r="D19" s="42"/>
      <c r="E19" s="17">
        <f t="shared" si="8"/>
        <v>2001</v>
      </c>
      <c r="F19" s="2"/>
      <c r="G19" s="21"/>
      <c r="H19" s="43"/>
      <c r="I19" s="43"/>
      <c r="J19" s="43"/>
      <c r="K19" s="43"/>
      <c r="L19" s="16" t="str">
        <f t="shared" si="4"/>
        <v/>
      </c>
      <c r="M19" s="42" t="str">
        <f t="shared" si="0"/>
        <v/>
      </c>
      <c r="N19" s="42"/>
      <c r="O19" s="18" t="str">
        <f t="shared" si="1"/>
        <v/>
      </c>
      <c r="P19" s="17">
        <f t="shared" si="2"/>
        <v>2001</v>
      </c>
      <c r="Q19" s="2"/>
      <c r="R19" s="44" t="str">
        <f t="shared" si="9"/>
        <v/>
      </c>
      <c r="S19" s="44"/>
      <c r="T19" s="45" t="str">
        <f t="shared" si="6"/>
        <v/>
      </c>
      <c r="U19" s="46"/>
      <c r="V19" s="41" t="str">
        <f t="shared" si="7"/>
        <v/>
      </c>
      <c r="W19" s="41"/>
    </row>
    <row r="20" spans="2:23" x14ac:dyDescent="0.15">
      <c r="B20" s="21">
        <v>11</v>
      </c>
      <c r="C20" s="42" t="str">
        <f t="shared" si="3"/>
        <v/>
      </c>
      <c r="D20" s="42"/>
      <c r="E20" s="17">
        <f t="shared" si="8"/>
        <v>2001</v>
      </c>
      <c r="F20" s="2"/>
      <c r="G20" s="21"/>
      <c r="H20" s="43"/>
      <c r="I20" s="43"/>
      <c r="J20" s="43"/>
      <c r="K20" s="43"/>
      <c r="L20" s="16" t="str">
        <f t="shared" si="4"/>
        <v/>
      </c>
      <c r="M20" s="42" t="str">
        <f t="shared" si="0"/>
        <v/>
      </c>
      <c r="N20" s="42"/>
      <c r="O20" s="18" t="str">
        <f t="shared" si="1"/>
        <v/>
      </c>
      <c r="P20" s="17">
        <f t="shared" si="2"/>
        <v>2001</v>
      </c>
      <c r="Q20" s="2"/>
      <c r="R20" s="44" t="str">
        <f t="shared" si="9"/>
        <v/>
      </c>
      <c r="S20" s="44"/>
      <c r="T20" s="45" t="str">
        <f t="shared" si="6"/>
        <v/>
      </c>
      <c r="U20" s="46"/>
      <c r="V20" s="41" t="str">
        <f t="shared" si="7"/>
        <v/>
      </c>
      <c r="W20" s="41"/>
    </row>
    <row r="21" spans="2:23" x14ac:dyDescent="0.15">
      <c r="B21" s="21">
        <v>12</v>
      </c>
      <c r="C21" s="42" t="str">
        <f t="shared" si="3"/>
        <v/>
      </c>
      <c r="D21" s="42"/>
      <c r="E21" s="17">
        <f t="shared" si="8"/>
        <v>2001</v>
      </c>
      <c r="F21" s="2"/>
      <c r="G21" s="21"/>
      <c r="H21" s="43"/>
      <c r="I21" s="43"/>
      <c r="J21" s="43"/>
      <c r="K21" s="43"/>
      <c r="L21" s="16" t="str">
        <f t="shared" si="4"/>
        <v/>
      </c>
      <c r="M21" s="42" t="str">
        <f t="shared" si="0"/>
        <v/>
      </c>
      <c r="N21" s="42"/>
      <c r="O21" s="18" t="str">
        <f t="shared" si="1"/>
        <v/>
      </c>
      <c r="P21" s="17">
        <f t="shared" si="2"/>
        <v>2001</v>
      </c>
      <c r="Q21" s="2"/>
      <c r="R21" s="44" t="str">
        <f t="shared" si="9"/>
        <v/>
      </c>
      <c r="S21" s="44"/>
      <c r="T21" s="45" t="str">
        <f t="shared" si="6"/>
        <v/>
      </c>
      <c r="U21" s="46"/>
      <c r="V21" s="41" t="str">
        <f t="shared" si="7"/>
        <v/>
      </c>
      <c r="W21" s="41"/>
    </row>
    <row r="22" spans="2:23" x14ac:dyDescent="0.15">
      <c r="B22" s="21">
        <v>13</v>
      </c>
      <c r="C22" s="42" t="str">
        <f t="shared" si="3"/>
        <v/>
      </c>
      <c r="D22" s="42"/>
      <c r="E22" s="17">
        <f t="shared" si="8"/>
        <v>2001</v>
      </c>
      <c r="F22" s="2"/>
      <c r="G22" s="21"/>
      <c r="H22" s="43"/>
      <c r="I22" s="43"/>
      <c r="J22" s="43"/>
      <c r="K22" s="43"/>
      <c r="L22" s="16" t="str">
        <f t="shared" si="4"/>
        <v/>
      </c>
      <c r="M22" s="42" t="str">
        <f t="shared" si="0"/>
        <v/>
      </c>
      <c r="N22" s="42"/>
      <c r="O22" s="18" t="str">
        <f t="shared" si="1"/>
        <v/>
      </c>
      <c r="P22" s="17">
        <f t="shared" si="2"/>
        <v>2001</v>
      </c>
      <c r="Q22" s="2"/>
      <c r="R22" s="44" t="str">
        <f t="shared" si="9"/>
        <v/>
      </c>
      <c r="S22" s="44"/>
      <c r="T22" s="45" t="str">
        <f t="shared" si="6"/>
        <v/>
      </c>
      <c r="U22" s="46"/>
      <c r="V22" s="41" t="str">
        <f t="shared" si="7"/>
        <v/>
      </c>
      <c r="W22" s="41"/>
    </row>
    <row r="23" spans="2:23" x14ac:dyDescent="0.15">
      <c r="B23" s="21">
        <v>14</v>
      </c>
      <c r="C23" s="42" t="str">
        <f t="shared" si="3"/>
        <v/>
      </c>
      <c r="D23" s="42"/>
      <c r="E23" s="17">
        <f t="shared" si="8"/>
        <v>2001</v>
      </c>
      <c r="F23" s="2"/>
      <c r="G23" s="21"/>
      <c r="H23" s="43"/>
      <c r="I23" s="43"/>
      <c r="J23" s="43"/>
      <c r="K23" s="43"/>
      <c r="L23" s="16" t="str">
        <f t="shared" si="4"/>
        <v/>
      </c>
      <c r="M23" s="42" t="str">
        <f t="shared" si="0"/>
        <v/>
      </c>
      <c r="N23" s="42"/>
      <c r="O23" s="18" t="str">
        <f t="shared" si="1"/>
        <v/>
      </c>
      <c r="P23" s="17">
        <f t="shared" si="2"/>
        <v>2001</v>
      </c>
      <c r="Q23" s="2"/>
      <c r="R23" s="44" t="str">
        <f t="shared" si="9"/>
        <v/>
      </c>
      <c r="S23" s="44"/>
      <c r="T23" s="45" t="str">
        <f t="shared" si="6"/>
        <v/>
      </c>
      <c r="U23" s="46"/>
      <c r="V23" s="41" t="str">
        <f t="shared" si="7"/>
        <v/>
      </c>
      <c r="W23" s="41"/>
    </row>
    <row r="24" spans="2:23" x14ac:dyDescent="0.15">
      <c r="B24" s="21">
        <v>15</v>
      </c>
      <c r="C24" s="42" t="str">
        <f t="shared" si="3"/>
        <v/>
      </c>
      <c r="D24" s="42"/>
      <c r="E24" s="17">
        <f t="shared" si="8"/>
        <v>2001</v>
      </c>
      <c r="F24" s="2"/>
      <c r="G24" s="21"/>
      <c r="H24" s="43"/>
      <c r="I24" s="43"/>
      <c r="J24" s="43"/>
      <c r="K24" s="43"/>
      <c r="L24" s="16" t="str">
        <f t="shared" si="4"/>
        <v/>
      </c>
      <c r="M24" s="42" t="str">
        <f t="shared" si="0"/>
        <v/>
      </c>
      <c r="N24" s="42"/>
      <c r="O24" s="18" t="str">
        <f t="shared" si="1"/>
        <v/>
      </c>
      <c r="P24" s="17">
        <f t="shared" si="2"/>
        <v>2001</v>
      </c>
      <c r="Q24" s="2"/>
      <c r="R24" s="44" t="str">
        <f t="shared" si="9"/>
        <v/>
      </c>
      <c r="S24" s="44"/>
      <c r="T24" s="45" t="str">
        <f t="shared" si="6"/>
        <v/>
      </c>
      <c r="U24" s="46"/>
      <c r="V24" s="41" t="str">
        <f t="shared" si="7"/>
        <v/>
      </c>
      <c r="W24" s="41"/>
    </row>
    <row r="25" spans="2:23" x14ac:dyDescent="0.15">
      <c r="B25" s="21">
        <v>16</v>
      </c>
      <c r="C25" s="42" t="str">
        <f t="shared" si="3"/>
        <v/>
      </c>
      <c r="D25" s="42"/>
      <c r="E25" s="17">
        <f t="shared" si="8"/>
        <v>2001</v>
      </c>
      <c r="F25" s="2"/>
      <c r="G25" s="21"/>
      <c r="H25" s="43"/>
      <c r="I25" s="43"/>
      <c r="J25" s="43"/>
      <c r="K25" s="43"/>
      <c r="L25" s="16" t="str">
        <f t="shared" si="4"/>
        <v/>
      </c>
      <c r="M25" s="42" t="str">
        <f t="shared" si="0"/>
        <v/>
      </c>
      <c r="N25" s="42"/>
      <c r="O25" s="18" t="str">
        <f t="shared" si="1"/>
        <v/>
      </c>
      <c r="P25" s="17">
        <f t="shared" si="2"/>
        <v>2001</v>
      </c>
      <c r="Q25" s="2"/>
      <c r="R25" s="44" t="str">
        <f t="shared" si="9"/>
        <v/>
      </c>
      <c r="S25" s="44"/>
      <c r="T25" s="45" t="str">
        <f t="shared" si="6"/>
        <v/>
      </c>
      <c r="U25" s="46"/>
      <c r="V25" s="41" t="str">
        <f t="shared" si="7"/>
        <v/>
      </c>
      <c r="W25" s="41"/>
    </row>
    <row r="26" spans="2:23" x14ac:dyDescent="0.15">
      <c r="B26" s="21">
        <v>17</v>
      </c>
      <c r="C26" s="42" t="str">
        <f t="shared" si="3"/>
        <v/>
      </c>
      <c r="D26" s="42"/>
      <c r="E26" s="17">
        <f t="shared" si="8"/>
        <v>2001</v>
      </c>
      <c r="F26" s="2"/>
      <c r="G26" s="21"/>
      <c r="H26" s="43"/>
      <c r="I26" s="43"/>
      <c r="J26" s="43"/>
      <c r="K26" s="43"/>
      <c r="L26" s="16" t="str">
        <f t="shared" si="4"/>
        <v/>
      </c>
      <c r="M26" s="42" t="str">
        <f t="shared" si="0"/>
        <v/>
      </c>
      <c r="N26" s="42"/>
      <c r="O26" s="18" t="str">
        <f t="shared" si="1"/>
        <v/>
      </c>
      <c r="P26" s="17">
        <f t="shared" si="2"/>
        <v>2001</v>
      </c>
      <c r="Q26" s="2"/>
      <c r="R26" s="44" t="str">
        <f t="shared" si="9"/>
        <v/>
      </c>
      <c r="S26" s="44"/>
      <c r="T26" s="45" t="str">
        <f t="shared" si="6"/>
        <v/>
      </c>
      <c r="U26" s="46"/>
      <c r="V26" s="41" t="str">
        <f t="shared" si="7"/>
        <v/>
      </c>
      <c r="W26" s="41"/>
    </row>
    <row r="27" spans="2:23" x14ac:dyDescent="0.15">
      <c r="B27" s="21">
        <v>18</v>
      </c>
      <c r="C27" s="42" t="str">
        <f t="shared" si="3"/>
        <v/>
      </c>
      <c r="D27" s="42"/>
      <c r="E27" s="17">
        <f t="shared" si="8"/>
        <v>2001</v>
      </c>
      <c r="F27" s="2"/>
      <c r="G27" s="21"/>
      <c r="H27" s="43"/>
      <c r="I27" s="43"/>
      <c r="J27" s="43"/>
      <c r="K27" s="43"/>
      <c r="L27" s="16" t="str">
        <f t="shared" si="4"/>
        <v/>
      </c>
      <c r="M27" s="42" t="str">
        <f t="shared" si="0"/>
        <v/>
      </c>
      <c r="N27" s="42"/>
      <c r="O27" s="18" t="str">
        <f t="shared" si="1"/>
        <v/>
      </c>
      <c r="P27" s="17">
        <f t="shared" si="2"/>
        <v>2001</v>
      </c>
      <c r="Q27" s="2"/>
      <c r="R27" s="44" t="str">
        <f t="shared" si="9"/>
        <v/>
      </c>
      <c r="S27" s="44"/>
      <c r="T27" s="45" t="str">
        <f t="shared" si="6"/>
        <v/>
      </c>
      <c r="U27" s="46"/>
      <c r="V27" s="41" t="str">
        <f t="shared" si="7"/>
        <v/>
      </c>
      <c r="W27" s="41"/>
    </row>
    <row r="28" spans="2:23" x14ac:dyDescent="0.15">
      <c r="B28" s="21">
        <v>19</v>
      </c>
      <c r="C28" s="42" t="str">
        <f t="shared" si="3"/>
        <v/>
      </c>
      <c r="D28" s="42"/>
      <c r="E28" s="17">
        <f t="shared" si="8"/>
        <v>2001</v>
      </c>
      <c r="F28" s="2"/>
      <c r="G28" s="21"/>
      <c r="H28" s="43"/>
      <c r="I28" s="43"/>
      <c r="J28" s="43"/>
      <c r="K28" s="43"/>
      <c r="L28" s="16" t="str">
        <f t="shared" si="4"/>
        <v/>
      </c>
      <c r="M28" s="42" t="str">
        <f t="shared" si="0"/>
        <v/>
      </c>
      <c r="N28" s="42"/>
      <c r="O28" s="18" t="str">
        <f t="shared" si="1"/>
        <v/>
      </c>
      <c r="P28" s="17">
        <f t="shared" si="2"/>
        <v>2001</v>
      </c>
      <c r="Q28" s="2"/>
      <c r="R28" s="44" t="str">
        <f t="shared" si="9"/>
        <v/>
      </c>
      <c r="S28" s="44"/>
      <c r="T28" s="45" t="str">
        <f t="shared" si="6"/>
        <v/>
      </c>
      <c r="U28" s="46"/>
      <c r="V28" s="41" t="str">
        <f t="shared" si="7"/>
        <v/>
      </c>
      <c r="W28" s="41"/>
    </row>
    <row r="29" spans="2:23" x14ac:dyDescent="0.15">
      <c r="B29" s="21">
        <v>20</v>
      </c>
      <c r="C29" s="42" t="str">
        <f t="shared" si="3"/>
        <v/>
      </c>
      <c r="D29" s="42"/>
      <c r="E29" s="17">
        <f t="shared" si="8"/>
        <v>2001</v>
      </c>
      <c r="F29" s="2"/>
      <c r="G29" s="21"/>
      <c r="H29" s="43"/>
      <c r="I29" s="43"/>
      <c r="J29" s="43"/>
      <c r="K29" s="43"/>
      <c r="L29" s="16" t="str">
        <f t="shared" si="4"/>
        <v/>
      </c>
      <c r="M29" s="42" t="str">
        <f t="shared" si="0"/>
        <v/>
      </c>
      <c r="N29" s="42"/>
      <c r="O29" s="18" t="str">
        <f t="shared" si="1"/>
        <v/>
      </c>
      <c r="P29" s="17">
        <f t="shared" si="2"/>
        <v>2001</v>
      </c>
      <c r="Q29" s="2"/>
      <c r="R29" s="44" t="str">
        <f t="shared" si="9"/>
        <v/>
      </c>
      <c r="S29" s="44"/>
      <c r="T29" s="45" t="str">
        <f t="shared" si="6"/>
        <v/>
      </c>
      <c r="U29" s="46"/>
      <c r="V29" s="41" t="str">
        <f t="shared" si="7"/>
        <v/>
      </c>
      <c r="W29" s="41"/>
    </row>
    <row r="30" spans="2:23" x14ac:dyDescent="0.15">
      <c r="B30" s="21">
        <v>21</v>
      </c>
      <c r="C30" s="42" t="str">
        <f t="shared" si="3"/>
        <v/>
      </c>
      <c r="D30" s="42"/>
      <c r="E30" s="17">
        <f t="shared" si="8"/>
        <v>2001</v>
      </c>
      <c r="F30" s="2"/>
      <c r="G30" s="21"/>
      <c r="H30" s="43"/>
      <c r="I30" s="43"/>
      <c r="J30" s="43"/>
      <c r="K30" s="43"/>
      <c r="L30" s="16" t="str">
        <f t="shared" si="4"/>
        <v/>
      </c>
      <c r="M30" s="42" t="str">
        <f t="shared" si="0"/>
        <v/>
      </c>
      <c r="N30" s="42"/>
      <c r="O30" s="18" t="str">
        <f t="shared" si="1"/>
        <v/>
      </c>
      <c r="P30" s="17">
        <f t="shared" si="2"/>
        <v>2001</v>
      </c>
      <c r="Q30" s="2"/>
      <c r="R30" s="44" t="str">
        <f t="shared" si="9"/>
        <v/>
      </c>
      <c r="S30" s="44"/>
      <c r="T30" s="45" t="str">
        <f t="shared" si="6"/>
        <v/>
      </c>
      <c r="U30" s="46"/>
      <c r="V30" s="41" t="str">
        <f t="shared" si="7"/>
        <v/>
      </c>
      <c r="W30" s="41"/>
    </row>
    <row r="31" spans="2:23" x14ac:dyDescent="0.15">
      <c r="B31" s="21">
        <v>22</v>
      </c>
      <c r="C31" s="42" t="str">
        <f t="shared" si="3"/>
        <v/>
      </c>
      <c r="D31" s="42"/>
      <c r="E31" s="17">
        <f t="shared" si="8"/>
        <v>2001</v>
      </c>
      <c r="F31" s="2"/>
      <c r="G31" s="21"/>
      <c r="H31" s="43"/>
      <c r="I31" s="43"/>
      <c r="J31" s="43"/>
      <c r="K31" s="43"/>
      <c r="L31" s="16" t="str">
        <f t="shared" si="4"/>
        <v/>
      </c>
      <c r="M31" s="42" t="str">
        <f t="shared" si="0"/>
        <v/>
      </c>
      <c r="N31" s="42"/>
      <c r="O31" s="18" t="str">
        <f t="shared" si="1"/>
        <v/>
      </c>
      <c r="P31" s="17">
        <f t="shared" si="2"/>
        <v>2001</v>
      </c>
      <c r="Q31" s="2"/>
      <c r="R31" s="44" t="str">
        <f t="shared" si="9"/>
        <v/>
      </c>
      <c r="S31" s="44"/>
      <c r="T31" s="45" t="str">
        <f t="shared" si="6"/>
        <v/>
      </c>
      <c r="U31" s="46"/>
      <c r="V31" s="41" t="str">
        <f t="shared" si="7"/>
        <v/>
      </c>
      <c r="W31" s="41"/>
    </row>
    <row r="32" spans="2:23" x14ac:dyDescent="0.15">
      <c r="B32" s="21">
        <v>23</v>
      </c>
      <c r="C32" s="42" t="str">
        <f t="shared" si="3"/>
        <v/>
      </c>
      <c r="D32" s="42"/>
      <c r="E32" s="17">
        <f t="shared" si="8"/>
        <v>2001</v>
      </c>
      <c r="F32" s="2"/>
      <c r="G32" s="21"/>
      <c r="H32" s="43"/>
      <c r="I32" s="43"/>
      <c r="J32" s="43"/>
      <c r="K32" s="43"/>
      <c r="L32" s="16" t="str">
        <f t="shared" si="4"/>
        <v/>
      </c>
      <c r="M32" s="42" t="str">
        <f t="shared" si="0"/>
        <v/>
      </c>
      <c r="N32" s="42"/>
      <c r="O32" s="18" t="str">
        <f t="shared" si="1"/>
        <v/>
      </c>
      <c r="P32" s="17">
        <f t="shared" si="2"/>
        <v>2001</v>
      </c>
      <c r="Q32" s="2"/>
      <c r="R32" s="44" t="str">
        <f t="shared" si="9"/>
        <v/>
      </c>
      <c r="S32" s="44"/>
      <c r="T32" s="45" t="str">
        <f t="shared" si="6"/>
        <v/>
      </c>
      <c r="U32" s="46"/>
      <c r="V32" s="41" t="str">
        <f t="shared" si="7"/>
        <v/>
      </c>
      <c r="W32" s="41"/>
    </row>
    <row r="33" spans="2:24" x14ac:dyDescent="0.15">
      <c r="B33" s="21">
        <v>24</v>
      </c>
      <c r="C33" s="42" t="str">
        <f t="shared" si="3"/>
        <v/>
      </c>
      <c r="D33" s="42"/>
      <c r="E33" s="17">
        <f t="shared" si="8"/>
        <v>2001</v>
      </c>
      <c r="F33" s="2"/>
      <c r="G33" s="21"/>
      <c r="H33" s="43"/>
      <c r="I33" s="43"/>
      <c r="J33" s="43"/>
      <c r="K33" s="43"/>
      <c r="L33" s="16" t="str">
        <f t="shared" si="4"/>
        <v/>
      </c>
      <c r="M33" s="42" t="str">
        <f t="shared" si="0"/>
        <v/>
      </c>
      <c r="N33" s="42"/>
      <c r="O33" s="18" t="str">
        <f t="shared" si="1"/>
        <v/>
      </c>
      <c r="P33" s="17">
        <f t="shared" si="2"/>
        <v>2001</v>
      </c>
      <c r="Q33" s="2"/>
      <c r="R33" s="44" t="str">
        <f t="shared" si="9"/>
        <v/>
      </c>
      <c r="S33" s="44"/>
      <c r="T33" s="45" t="str">
        <f t="shared" si="6"/>
        <v/>
      </c>
      <c r="U33" s="46"/>
      <c r="V33" s="41" t="str">
        <f t="shared" si="7"/>
        <v/>
      </c>
      <c r="W33" s="41"/>
    </row>
    <row r="34" spans="2:24" x14ac:dyDescent="0.15">
      <c r="B34" s="21">
        <v>25</v>
      </c>
      <c r="C34" s="42" t="str">
        <f t="shared" si="3"/>
        <v/>
      </c>
      <c r="D34" s="42"/>
      <c r="E34" s="17">
        <f t="shared" si="8"/>
        <v>2001</v>
      </c>
      <c r="F34" s="2"/>
      <c r="G34" s="21"/>
      <c r="H34" s="43"/>
      <c r="I34" s="43"/>
      <c r="J34" s="43"/>
      <c r="K34" s="43"/>
      <c r="L34" s="16" t="str">
        <f t="shared" si="4"/>
        <v/>
      </c>
      <c r="M34" s="42" t="str">
        <f t="shared" si="0"/>
        <v/>
      </c>
      <c r="N34" s="42"/>
      <c r="O34" s="18" t="str">
        <f t="shared" si="1"/>
        <v/>
      </c>
      <c r="P34" s="17">
        <f t="shared" si="2"/>
        <v>2001</v>
      </c>
      <c r="Q34" s="2"/>
      <c r="R34" s="44" t="str">
        <f t="shared" si="9"/>
        <v/>
      </c>
      <c r="S34" s="44"/>
      <c r="T34" s="45" t="str">
        <f t="shared" si="6"/>
        <v/>
      </c>
      <c r="U34" s="46"/>
      <c r="V34" s="41" t="str">
        <f t="shared" si="7"/>
        <v/>
      </c>
      <c r="W34" s="41"/>
    </row>
    <row r="35" spans="2:24" x14ac:dyDescent="0.15">
      <c r="B35" s="21">
        <v>26</v>
      </c>
      <c r="C35" s="42" t="str">
        <f t="shared" si="3"/>
        <v/>
      </c>
      <c r="D35" s="42"/>
      <c r="E35" s="17">
        <f t="shared" si="8"/>
        <v>2001</v>
      </c>
      <c r="F35" s="2"/>
      <c r="G35" s="21"/>
      <c r="H35" s="43"/>
      <c r="I35" s="43"/>
      <c r="J35" s="43"/>
      <c r="K35" s="43"/>
      <c r="L35" s="16" t="str">
        <f t="shared" si="4"/>
        <v/>
      </c>
      <c r="M35" s="42" t="str">
        <f t="shared" si="0"/>
        <v/>
      </c>
      <c r="N35" s="42"/>
      <c r="O35" s="18" t="str">
        <f t="shared" si="1"/>
        <v/>
      </c>
      <c r="P35" s="17">
        <f t="shared" si="2"/>
        <v>2001</v>
      </c>
      <c r="Q35" s="2"/>
      <c r="R35" s="44" t="str">
        <f t="shared" si="9"/>
        <v/>
      </c>
      <c r="S35" s="44"/>
      <c r="T35" s="45" t="str">
        <f t="shared" si="6"/>
        <v/>
      </c>
      <c r="U35" s="46"/>
      <c r="V35" s="41" t="str">
        <f t="shared" si="7"/>
        <v/>
      </c>
      <c r="W35" s="41"/>
    </row>
    <row r="36" spans="2:24" x14ac:dyDescent="0.15">
      <c r="B36" s="21">
        <v>27</v>
      </c>
      <c r="C36" s="42" t="str">
        <f t="shared" si="3"/>
        <v/>
      </c>
      <c r="D36" s="42"/>
      <c r="E36" s="17">
        <f t="shared" si="8"/>
        <v>2001</v>
      </c>
      <c r="F36" s="2"/>
      <c r="G36" s="21"/>
      <c r="H36" s="43"/>
      <c r="I36" s="43"/>
      <c r="J36" s="43"/>
      <c r="K36" s="43"/>
      <c r="L36" s="16" t="str">
        <f t="shared" si="4"/>
        <v/>
      </c>
      <c r="M36" s="42" t="str">
        <f t="shared" si="0"/>
        <v/>
      </c>
      <c r="N36" s="42"/>
      <c r="O36" s="18" t="str">
        <f t="shared" si="1"/>
        <v/>
      </c>
      <c r="P36" s="17">
        <f t="shared" si="2"/>
        <v>2001</v>
      </c>
      <c r="Q36" s="2"/>
      <c r="R36" s="44" t="str">
        <f t="shared" si="9"/>
        <v/>
      </c>
      <c r="S36" s="44"/>
      <c r="T36" s="45" t="str">
        <f t="shared" si="6"/>
        <v/>
      </c>
      <c r="U36" s="46"/>
      <c r="V36" s="41" t="str">
        <f t="shared" si="7"/>
        <v/>
      </c>
      <c r="W36" s="41"/>
    </row>
    <row r="37" spans="2:24" x14ac:dyDescent="0.15">
      <c r="B37" s="21">
        <v>28</v>
      </c>
      <c r="C37" s="42" t="str">
        <f t="shared" si="3"/>
        <v/>
      </c>
      <c r="D37" s="42"/>
      <c r="E37" s="17">
        <f t="shared" si="8"/>
        <v>2001</v>
      </c>
      <c r="F37" s="2"/>
      <c r="G37" s="21"/>
      <c r="H37" s="43"/>
      <c r="I37" s="43"/>
      <c r="J37" s="43"/>
      <c r="K37" s="43"/>
      <c r="L37" s="16" t="str">
        <f t="shared" si="4"/>
        <v/>
      </c>
      <c r="M37" s="42" t="str">
        <f t="shared" si="0"/>
        <v/>
      </c>
      <c r="N37" s="42"/>
      <c r="O37" s="18" t="str">
        <f t="shared" si="1"/>
        <v/>
      </c>
      <c r="P37" s="17">
        <f t="shared" si="2"/>
        <v>2001</v>
      </c>
      <c r="Q37" s="2"/>
      <c r="R37" s="44" t="str">
        <f t="shared" si="9"/>
        <v/>
      </c>
      <c r="S37" s="44"/>
      <c r="T37" s="45" t="str">
        <f t="shared" si="6"/>
        <v/>
      </c>
      <c r="U37" s="46"/>
      <c r="V37" s="41" t="str">
        <f t="shared" si="7"/>
        <v/>
      </c>
      <c r="W37" s="41"/>
    </row>
    <row r="38" spans="2:24" s="13" customFormat="1" x14ac:dyDescent="0.15">
      <c r="B38" s="21">
        <v>29</v>
      </c>
      <c r="C38" s="42" t="str">
        <f t="shared" si="3"/>
        <v/>
      </c>
      <c r="D38" s="42"/>
      <c r="E38" s="17">
        <f t="shared" si="8"/>
        <v>2001</v>
      </c>
      <c r="F38" s="2"/>
      <c r="G38" s="21"/>
      <c r="H38" s="43"/>
      <c r="I38" s="43"/>
      <c r="J38" s="43"/>
      <c r="K38" s="43"/>
      <c r="L38" s="16" t="str">
        <f t="shared" si="4"/>
        <v/>
      </c>
      <c r="M38" s="42" t="str">
        <f t="shared" si="0"/>
        <v/>
      </c>
      <c r="N38" s="42"/>
      <c r="O38" s="18" t="str">
        <f t="shared" si="1"/>
        <v/>
      </c>
      <c r="P38" s="17">
        <f t="shared" si="2"/>
        <v>2001</v>
      </c>
      <c r="Q38" s="2"/>
      <c r="R38" s="44" t="str">
        <f t="shared" si="9"/>
        <v/>
      </c>
      <c r="S38" s="44"/>
      <c r="T38" s="45" t="str">
        <f t="shared" si="6"/>
        <v/>
      </c>
      <c r="U38" s="46"/>
      <c r="V38" s="41" t="str">
        <f t="shared" si="7"/>
        <v/>
      </c>
      <c r="W38" s="41"/>
      <c r="X38" s="36"/>
    </row>
    <row r="39" spans="2:24" x14ac:dyDescent="0.15">
      <c r="B39" s="21">
        <v>30</v>
      </c>
      <c r="C39" s="42" t="str">
        <f t="shared" si="3"/>
        <v/>
      </c>
      <c r="D39" s="42"/>
      <c r="E39" s="17">
        <f t="shared" si="8"/>
        <v>2001</v>
      </c>
      <c r="F39" s="2"/>
      <c r="G39" s="21"/>
      <c r="H39" s="43"/>
      <c r="I39" s="43"/>
      <c r="J39" s="43"/>
      <c r="K39" s="43"/>
      <c r="L39" s="16" t="str">
        <f t="shared" si="4"/>
        <v/>
      </c>
      <c r="M39" s="42" t="str">
        <f t="shared" si="0"/>
        <v/>
      </c>
      <c r="N39" s="42"/>
      <c r="O39" s="18" t="str">
        <f t="shared" si="1"/>
        <v/>
      </c>
      <c r="P39" s="17">
        <f t="shared" si="2"/>
        <v>2001</v>
      </c>
      <c r="Q39" s="2"/>
      <c r="R39" s="44" t="str">
        <f t="shared" si="9"/>
        <v/>
      </c>
      <c r="S39" s="44"/>
      <c r="T39" s="45" t="str">
        <f t="shared" si="6"/>
        <v/>
      </c>
      <c r="U39" s="46"/>
      <c r="V39" s="41" t="str">
        <f t="shared" si="7"/>
        <v/>
      </c>
      <c r="W39" s="41"/>
    </row>
    <row r="40" spans="2:24" x14ac:dyDescent="0.15">
      <c r="B40" s="21">
        <v>31</v>
      </c>
      <c r="C40" s="42" t="str">
        <f t="shared" si="3"/>
        <v/>
      </c>
      <c r="D40" s="42"/>
      <c r="E40" s="17">
        <f t="shared" si="8"/>
        <v>2001</v>
      </c>
      <c r="F40" s="2"/>
      <c r="G40" s="21"/>
      <c r="H40" s="43"/>
      <c r="I40" s="43"/>
      <c r="J40" s="43"/>
      <c r="K40" s="43"/>
      <c r="L40" s="16" t="str">
        <f t="shared" si="4"/>
        <v/>
      </c>
      <c r="M40" s="42" t="str">
        <f t="shared" si="0"/>
        <v/>
      </c>
      <c r="N40" s="42"/>
      <c r="O40" s="18" t="str">
        <f t="shared" si="1"/>
        <v/>
      </c>
      <c r="P40" s="17">
        <f t="shared" si="2"/>
        <v>2001</v>
      </c>
      <c r="Q40" s="2"/>
      <c r="R40" s="44" t="str">
        <f t="shared" si="9"/>
        <v/>
      </c>
      <c r="S40" s="44"/>
      <c r="T40" s="45" t="str">
        <f t="shared" si="6"/>
        <v/>
      </c>
      <c r="U40" s="46"/>
      <c r="V40" s="41" t="str">
        <f t="shared" si="7"/>
        <v/>
      </c>
      <c r="W40" s="41"/>
    </row>
    <row r="41" spans="2:24" x14ac:dyDescent="0.15">
      <c r="B41" s="21">
        <v>32</v>
      </c>
      <c r="C41" s="42" t="str">
        <f t="shared" si="3"/>
        <v/>
      </c>
      <c r="D41" s="42"/>
      <c r="E41" s="17">
        <f t="shared" si="8"/>
        <v>2001</v>
      </c>
      <c r="F41" s="2"/>
      <c r="G41" s="21"/>
      <c r="H41" s="43"/>
      <c r="I41" s="43"/>
      <c r="J41" s="43"/>
      <c r="K41" s="43"/>
      <c r="L41" s="16" t="str">
        <f t="shared" si="4"/>
        <v/>
      </c>
      <c r="M41" s="42" t="str">
        <f t="shared" si="0"/>
        <v/>
      </c>
      <c r="N41" s="42"/>
      <c r="O41" s="18" t="str">
        <f t="shared" si="1"/>
        <v/>
      </c>
      <c r="P41" s="17">
        <f t="shared" si="2"/>
        <v>2001</v>
      </c>
      <c r="Q41" s="2"/>
      <c r="R41" s="44" t="str">
        <f t="shared" si="9"/>
        <v/>
      </c>
      <c r="S41" s="44"/>
      <c r="T41" s="45" t="str">
        <f t="shared" si="6"/>
        <v/>
      </c>
      <c r="U41" s="46"/>
      <c r="V41" s="41" t="str">
        <f t="shared" si="7"/>
        <v/>
      </c>
      <c r="W41" s="41"/>
    </row>
    <row r="42" spans="2:24" x14ac:dyDescent="0.15">
      <c r="B42" s="21">
        <v>33</v>
      </c>
      <c r="C42" s="42" t="str">
        <f t="shared" si="3"/>
        <v/>
      </c>
      <c r="D42" s="42"/>
      <c r="E42" s="17">
        <f t="shared" si="8"/>
        <v>2001</v>
      </c>
      <c r="F42" s="2"/>
      <c r="G42" s="21"/>
      <c r="H42" s="43"/>
      <c r="I42" s="43"/>
      <c r="J42" s="43"/>
      <c r="K42" s="43"/>
      <c r="L42" s="16" t="str">
        <f t="shared" si="4"/>
        <v/>
      </c>
      <c r="M42" s="42" t="str">
        <f t="shared" si="0"/>
        <v/>
      </c>
      <c r="N42" s="42"/>
      <c r="O42" s="18" t="str">
        <f t="shared" si="1"/>
        <v/>
      </c>
      <c r="P42" s="17">
        <f t="shared" si="2"/>
        <v>2001</v>
      </c>
      <c r="Q42" s="2"/>
      <c r="R42" s="44" t="str">
        <f t="shared" si="9"/>
        <v/>
      </c>
      <c r="S42" s="44"/>
      <c r="T42" s="45" t="str">
        <f t="shared" si="6"/>
        <v/>
      </c>
      <c r="U42" s="46"/>
      <c r="V42" s="41" t="str">
        <f t="shared" si="7"/>
        <v/>
      </c>
      <c r="W42" s="41"/>
    </row>
    <row r="43" spans="2:24" x14ac:dyDescent="0.15">
      <c r="B43" s="21">
        <v>34</v>
      </c>
      <c r="C43" s="42" t="str">
        <f t="shared" si="3"/>
        <v/>
      </c>
      <c r="D43" s="42"/>
      <c r="E43" s="17">
        <f t="shared" si="8"/>
        <v>2001</v>
      </c>
      <c r="F43" s="2"/>
      <c r="G43" s="21"/>
      <c r="H43" s="43"/>
      <c r="I43" s="43"/>
      <c r="J43" s="43"/>
      <c r="K43" s="43"/>
      <c r="L43" s="16" t="str">
        <f t="shared" si="4"/>
        <v/>
      </c>
      <c r="M43" s="42" t="str">
        <f t="shared" si="0"/>
        <v/>
      </c>
      <c r="N43" s="42"/>
      <c r="O43" s="18" t="str">
        <f t="shared" si="1"/>
        <v/>
      </c>
      <c r="P43" s="17">
        <f t="shared" si="2"/>
        <v>2001</v>
      </c>
      <c r="Q43" s="2"/>
      <c r="R43" s="44" t="str">
        <f t="shared" si="9"/>
        <v/>
      </c>
      <c r="S43" s="44"/>
      <c r="T43" s="45" t="str">
        <f t="shared" si="6"/>
        <v/>
      </c>
      <c r="U43" s="46"/>
      <c r="V43" s="41" t="str">
        <f t="shared" si="7"/>
        <v/>
      </c>
      <c r="W43" s="41"/>
    </row>
    <row r="44" spans="2:24" x14ac:dyDescent="0.15">
      <c r="B44" s="21">
        <v>35</v>
      </c>
      <c r="C44" s="42" t="str">
        <f t="shared" si="3"/>
        <v/>
      </c>
      <c r="D44" s="42"/>
      <c r="E44" s="17">
        <f t="shared" si="8"/>
        <v>2001</v>
      </c>
      <c r="F44" s="2"/>
      <c r="G44" s="21"/>
      <c r="H44" s="43"/>
      <c r="I44" s="43"/>
      <c r="J44" s="43"/>
      <c r="K44" s="43"/>
      <c r="L44" s="16" t="str">
        <f t="shared" si="4"/>
        <v/>
      </c>
      <c r="M44" s="42" t="str">
        <f t="shared" si="0"/>
        <v/>
      </c>
      <c r="N44" s="42"/>
      <c r="O44" s="18" t="str">
        <f t="shared" si="1"/>
        <v/>
      </c>
      <c r="P44" s="17">
        <f t="shared" si="2"/>
        <v>2001</v>
      </c>
      <c r="Q44" s="2"/>
      <c r="R44" s="44" t="str">
        <f t="shared" si="9"/>
        <v/>
      </c>
      <c r="S44" s="44"/>
      <c r="T44" s="45" t="str">
        <f t="shared" si="6"/>
        <v/>
      </c>
      <c r="U44" s="46"/>
      <c r="V44" s="41" t="str">
        <f t="shared" si="7"/>
        <v/>
      </c>
      <c r="W44" s="41"/>
    </row>
    <row r="45" spans="2:24" x14ac:dyDescent="0.15">
      <c r="B45" s="21">
        <v>36</v>
      </c>
      <c r="C45" s="42" t="str">
        <f t="shared" si="3"/>
        <v/>
      </c>
      <c r="D45" s="42"/>
      <c r="E45" s="17">
        <f t="shared" si="8"/>
        <v>2001</v>
      </c>
      <c r="F45" s="2"/>
      <c r="G45" s="21"/>
      <c r="H45" s="43"/>
      <c r="I45" s="43"/>
      <c r="J45" s="43"/>
      <c r="K45" s="43"/>
      <c r="L45" s="16" t="str">
        <f t="shared" si="4"/>
        <v/>
      </c>
      <c r="M45" s="42" t="str">
        <f t="shared" si="0"/>
        <v/>
      </c>
      <c r="N45" s="42"/>
      <c r="O45" s="18" t="str">
        <f t="shared" si="1"/>
        <v/>
      </c>
      <c r="P45" s="17">
        <f t="shared" si="2"/>
        <v>2001</v>
      </c>
      <c r="Q45" s="2"/>
      <c r="R45" s="44" t="str">
        <f t="shared" si="9"/>
        <v/>
      </c>
      <c r="S45" s="44"/>
      <c r="T45" s="45" t="str">
        <f t="shared" si="6"/>
        <v/>
      </c>
      <c r="U45" s="46"/>
      <c r="V45" s="41" t="str">
        <f t="shared" si="7"/>
        <v/>
      </c>
      <c r="W45" s="41"/>
    </row>
    <row r="46" spans="2:24" x14ac:dyDescent="0.15">
      <c r="B46" s="21">
        <v>37</v>
      </c>
      <c r="C46" s="42" t="str">
        <f t="shared" si="3"/>
        <v/>
      </c>
      <c r="D46" s="42"/>
      <c r="E46" s="17">
        <f t="shared" si="8"/>
        <v>2001</v>
      </c>
      <c r="F46" s="2"/>
      <c r="G46" s="21"/>
      <c r="H46" s="43"/>
      <c r="I46" s="43"/>
      <c r="J46" s="43"/>
      <c r="K46" s="43"/>
      <c r="L46" s="16" t="str">
        <f t="shared" si="4"/>
        <v/>
      </c>
      <c r="M46" s="42" t="str">
        <f t="shared" si="0"/>
        <v/>
      </c>
      <c r="N46" s="42"/>
      <c r="O46" s="18" t="str">
        <f t="shared" si="1"/>
        <v/>
      </c>
      <c r="P46" s="17">
        <f t="shared" si="2"/>
        <v>2001</v>
      </c>
      <c r="Q46" s="2"/>
      <c r="R46" s="44" t="str">
        <f t="shared" si="9"/>
        <v/>
      </c>
      <c r="S46" s="44"/>
      <c r="T46" s="45" t="str">
        <f t="shared" si="6"/>
        <v/>
      </c>
      <c r="U46" s="46"/>
      <c r="V46" s="41" t="str">
        <f t="shared" si="7"/>
        <v/>
      </c>
      <c r="W46" s="41"/>
    </row>
    <row r="47" spans="2:24" x14ac:dyDescent="0.15">
      <c r="B47" s="21">
        <v>38</v>
      </c>
      <c r="C47" s="42" t="str">
        <f t="shared" si="3"/>
        <v/>
      </c>
      <c r="D47" s="42"/>
      <c r="E47" s="17">
        <f t="shared" si="8"/>
        <v>2001</v>
      </c>
      <c r="F47" s="2"/>
      <c r="G47" s="21"/>
      <c r="H47" s="43"/>
      <c r="I47" s="43"/>
      <c r="J47" s="43"/>
      <c r="K47" s="43"/>
      <c r="L47" s="16" t="str">
        <f t="shared" si="4"/>
        <v/>
      </c>
      <c r="M47" s="42" t="str">
        <f t="shared" si="0"/>
        <v/>
      </c>
      <c r="N47" s="42"/>
      <c r="O47" s="18" t="str">
        <f t="shared" si="1"/>
        <v/>
      </c>
      <c r="P47" s="17">
        <f t="shared" si="2"/>
        <v>2001</v>
      </c>
      <c r="Q47" s="2"/>
      <c r="R47" s="44" t="str">
        <f t="shared" si="9"/>
        <v/>
      </c>
      <c r="S47" s="44"/>
      <c r="T47" s="45" t="str">
        <f t="shared" si="6"/>
        <v/>
      </c>
      <c r="U47" s="46"/>
      <c r="V47" s="41" t="str">
        <f t="shared" si="7"/>
        <v/>
      </c>
      <c r="W47" s="41"/>
    </row>
    <row r="48" spans="2:24" x14ac:dyDescent="0.15">
      <c r="B48" s="21">
        <v>39</v>
      </c>
      <c r="C48" s="42" t="str">
        <f t="shared" si="3"/>
        <v/>
      </c>
      <c r="D48" s="42"/>
      <c r="E48" s="17">
        <f t="shared" si="8"/>
        <v>2001</v>
      </c>
      <c r="F48" s="2"/>
      <c r="G48" s="21"/>
      <c r="H48" s="43"/>
      <c r="I48" s="43"/>
      <c r="J48" s="43"/>
      <c r="K48" s="43"/>
      <c r="L48" s="16" t="str">
        <f t="shared" si="4"/>
        <v/>
      </c>
      <c r="M48" s="42" t="str">
        <f t="shared" si="0"/>
        <v/>
      </c>
      <c r="N48" s="42"/>
      <c r="O48" s="18" t="str">
        <f t="shared" si="1"/>
        <v/>
      </c>
      <c r="P48" s="17">
        <f t="shared" si="2"/>
        <v>2001</v>
      </c>
      <c r="Q48" s="2"/>
      <c r="R48" s="44" t="str">
        <f t="shared" si="9"/>
        <v/>
      </c>
      <c r="S48" s="44"/>
      <c r="T48" s="45" t="str">
        <f t="shared" si="6"/>
        <v/>
      </c>
      <c r="U48" s="46"/>
      <c r="V48" s="41" t="str">
        <f t="shared" si="7"/>
        <v/>
      </c>
      <c r="W48" s="41"/>
    </row>
    <row r="49" spans="2:23" x14ac:dyDescent="0.15">
      <c r="B49" s="21">
        <v>40</v>
      </c>
      <c r="C49" s="42" t="str">
        <f t="shared" si="3"/>
        <v/>
      </c>
      <c r="D49" s="42"/>
      <c r="E49" s="17">
        <f t="shared" si="8"/>
        <v>2001</v>
      </c>
      <c r="F49" s="2"/>
      <c r="G49" s="21"/>
      <c r="H49" s="43"/>
      <c r="I49" s="43"/>
      <c r="J49" s="43"/>
      <c r="K49" s="43"/>
      <c r="L49" s="16" t="str">
        <f t="shared" si="4"/>
        <v/>
      </c>
      <c r="M49" s="42" t="str">
        <f t="shared" si="0"/>
        <v/>
      </c>
      <c r="N49" s="42"/>
      <c r="O49" s="18" t="str">
        <f t="shared" si="1"/>
        <v/>
      </c>
      <c r="P49" s="17">
        <f t="shared" si="2"/>
        <v>2001</v>
      </c>
      <c r="Q49" s="2"/>
      <c r="R49" s="44" t="str">
        <f t="shared" si="9"/>
        <v/>
      </c>
      <c r="S49" s="44"/>
      <c r="T49" s="45" t="str">
        <f t="shared" si="6"/>
        <v/>
      </c>
      <c r="U49" s="46"/>
      <c r="V49" s="41" t="str">
        <f t="shared" si="7"/>
        <v/>
      </c>
      <c r="W49" s="41"/>
    </row>
    <row r="50" spans="2:23" x14ac:dyDescent="0.15">
      <c r="B50" s="21">
        <v>41</v>
      </c>
      <c r="C50" s="42" t="str">
        <f t="shared" si="3"/>
        <v/>
      </c>
      <c r="D50" s="42"/>
      <c r="E50" s="17">
        <f t="shared" si="8"/>
        <v>2001</v>
      </c>
      <c r="F50" s="2"/>
      <c r="G50" s="21"/>
      <c r="H50" s="43"/>
      <c r="I50" s="43"/>
      <c r="J50" s="43"/>
      <c r="K50" s="43"/>
      <c r="L50" s="16" t="str">
        <f t="shared" si="4"/>
        <v/>
      </c>
      <c r="M50" s="42" t="str">
        <f t="shared" si="0"/>
        <v/>
      </c>
      <c r="N50" s="42"/>
      <c r="O50" s="18" t="str">
        <f t="shared" si="1"/>
        <v/>
      </c>
      <c r="P50" s="17">
        <f t="shared" si="2"/>
        <v>2001</v>
      </c>
      <c r="Q50" s="2"/>
      <c r="R50" s="44" t="str">
        <f t="shared" si="9"/>
        <v/>
      </c>
      <c r="S50" s="44"/>
      <c r="T50" s="45" t="str">
        <f t="shared" si="6"/>
        <v/>
      </c>
      <c r="U50" s="46"/>
      <c r="V50" s="41" t="str">
        <f t="shared" si="7"/>
        <v/>
      </c>
      <c r="W50" s="41"/>
    </row>
    <row r="51" spans="2:23" x14ac:dyDescent="0.15">
      <c r="B51" s="21">
        <v>42</v>
      </c>
      <c r="C51" s="42" t="str">
        <f t="shared" si="3"/>
        <v/>
      </c>
      <c r="D51" s="42"/>
      <c r="E51" s="17">
        <f t="shared" si="8"/>
        <v>2001</v>
      </c>
      <c r="F51" s="2"/>
      <c r="G51" s="21"/>
      <c r="H51" s="43"/>
      <c r="I51" s="43"/>
      <c r="J51" s="43"/>
      <c r="K51" s="43"/>
      <c r="L51" s="16" t="str">
        <f t="shared" si="4"/>
        <v/>
      </c>
      <c r="M51" s="42" t="str">
        <f t="shared" si="0"/>
        <v/>
      </c>
      <c r="N51" s="42"/>
      <c r="O51" s="18" t="str">
        <f t="shared" si="1"/>
        <v/>
      </c>
      <c r="P51" s="17">
        <f t="shared" si="2"/>
        <v>2001</v>
      </c>
      <c r="Q51" s="2"/>
      <c r="R51" s="44" t="str">
        <f t="shared" si="9"/>
        <v/>
      </c>
      <c r="S51" s="44"/>
      <c r="T51" s="45" t="str">
        <f t="shared" si="6"/>
        <v/>
      </c>
      <c r="U51" s="46"/>
      <c r="V51" s="41" t="str">
        <f t="shared" si="7"/>
        <v/>
      </c>
      <c r="W51" s="41"/>
    </row>
    <row r="52" spans="2:23" x14ac:dyDescent="0.15">
      <c r="B52" s="21">
        <v>43</v>
      </c>
      <c r="C52" s="42" t="str">
        <f t="shared" si="3"/>
        <v/>
      </c>
      <c r="D52" s="42"/>
      <c r="E52" s="17">
        <f t="shared" si="8"/>
        <v>2001</v>
      </c>
      <c r="F52" s="2"/>
      <c r="G52" s="21"/>
      <c r="H52" s="43"/>
      <c r="I52" s="43"/>
      <c r="J52" s="43"/>
      <c r="K52" s="43"/>
      <c r="L52" s="16" t="str">
        <f t="shared" si="4"/>
        <v/>
      </c>
      <c r="M52" s="42" t="str">
        <f t="shared" si="0"/>
        <v/>
      </c>
      <c r="N52" s="42"/>
      <c r="O52" s="18" t="str">
        <f t="shared" si="1"/>
        <v/>
      </c>
      <c r="P52" s="17">
        <f t="shared" si="2"/>
        <v>2001</v>
      </c>
      <c r="Q52" s="2"/>
      <c r="R52" s="44" t="str">
        <f t="shared" si="9"/>
        <v/>
      </c>
      <c r="S52" s="44"/>
      <c r="T52" s="45" t="str">
        <f t="shared" si="6"/>
        <v/>
      </c>
      <c r="U52" s="46"/>
      <c r="V52" s="41" t="str">
        <f t="shared" si="7"/>
        <v/>
      </c>
      <c r="W52" s="41"/>
    </row>
    <row r="53" spans="2:23" x14ac:dyDescent="0.15">
      <c r="B53" s="21">
        <v>44</v>
      </c>
      <c r="C53" s="42" t="str">
        <f t="shared" si="3"/>
        <v/>
      </c>
      <c r="D53" s="42"/>
      <c r="E53" s="17">
        <f t="shared" si="8"/>
        <v>2001</v>
      </c>
      <c r="F53" s="2"/>
      <c r="G53" s="21"/>
      <c r="H53" s="43"/>
      <c r="I53" s="43"/>
      <c r="J53" s="43"/>
      <c r="K53" s="43"/>
      <c r="L53" s="16" t="str">
        <f t="shared" si="4"/>
        <v/>
      </c>
      <c r="M53" s="42" t="str">
        <f t="shared" si="0"/>
        <v/>
      </c>
      <c r="N53" s="42"/>
      <c r="O53" s="18" t="str">
        <f t="shared" si="1"/>
        <v/>
      </c>
      <c r="P53" s="17">
        <f t="shared" si="2"/>
        <v>2001</v>
      </c>
      <c r="Q53" s="2"/>
      <c r="R53" s="44" t="str">
        <f t="shared" si="9"/>
        <v/>
      </c>
      <c r="S53" s="44"/>
      <c r="T53" s="45" t="str">
        <f t="shared" si="6"/>
        <v/>
      </c>
      <c r="U53" s="46"/>
      <c r="V53" s="41" t="str">
        <f t="shared" si="7"/>
        <v/>
      </c>
      <c r="W53" s="41"/>
    </row>
    <row r="54" spans="2:23" x14ac:dyDescent="0.15">
      <c r="B54" s="21">
        <v>45</v>
      </c>
      <c r="C54" s="42" t="str">
        <f t="shared" si="3"/>
        <v/>
      </c>
      <c r="D54" s="42"/>
      <c r="E54" s="17">
        <f t="shared" si="8"/>
        <v>2001</v>
      </c>
      <c r="F54" s="2"/>
      <c r="G54" s="21"/>
      <c r="H54" s="43"/>
      <c r="I54" s="43"/>
      <c r="J54" s="43"/>
      <c r="K54" s="43"/>
      <c r="L54" s="16" t="str">
        <f t="shared" si="4"/>
        <v/>
      </c>
      <c r="M54" s="42" t="str">
        <f t="shared" si="0"/>
        <v/>
      </c>
      <c r="N54" s="42"/>
      <c r="O54" s="18" t="str">
        <f t="shared" si="1"/>
        <v/>
      </c>
      <c r="P54" s="17">
        <f t="shared" si="2"/>
        <v>2001</v>
      </c>
      <c r="Q54" s="2"/>
      <c r="R54" s="44" t="str">
        <f t="shared" si="9"/>
        <v/>
      </c>
      <c r="S54" s="44"/>
      <c r="T54" s="45" t="str">
        <f t="shared" si="6"/>
        <v/>
      </c>
      <c r="U54" s="46"/>
      <c r="V54" s="41" t="str">
        <f t="shared" si="7"/>
        <v/>
      </c>
      <c r="W54" s="41"/>
    </row>
    <row r="55" spans="2:23" x14ac:dyDescent="0.15">
      <c r="B55" s="21">
        <v>46</v>
      </c>
      <c r="C55" s="42" t="str">
        <f t="shared" si="3"/>
        <v/>
      </c>
      <c r="D55" s="42"/>
      <c r="E55" s="17">
        <f t="shared" si="8"/>
        <v>2001</v>
      </c>
      <c r="F55" s="2"/>
      <c r="G55" s="21"/>
      <c r="H55" s="43"/>
      <c r="I55" s="43"/>
      <c r="J55" s="43"/>
      <c r="K55" s="43"/>
      <c r="L55" s="16" t="str">
        <f t="shared" si="4"/>
        <v/>
      </c>
      <c r="M55" s="42" t="str">
        <f t="shared" si="0"/>
        <v/>
      </c>
      <c r="N55" s="42"/>
      <c r="O55" s="18" t="str">
        <f t="shared" si="1"/>
        <v/>
      </c>
      <c r="P55" s="17">
        <f t="shared" si="2"/>
        <v>2001</v>
      </c>
      <c r="Q55" s="2"/>
      <c r="R55" s="44" t="str">
        <f t="shared" si="9"/>
        <v/>
      </c>
      <c r="S55" s="44"/>
      <c r="T55" s="45" t="str">
        <f t="shared" si="6"/>
        <v/>
      </c>
      <c r="U55" s="46"/>
      <c r="V55" s="41" t="str">
        <f t="shared" si="7"/>
        <v/>
      </c>
      <c r="W55" s="41"/>
    </row>
    <row r="56" spans="2:23" x14ac:dyDescent="0.15">
      <c r="B56" s="21">
        <v>47</v>
      </c>
      <c r="C56" s="42" t="str">
        <f t="shared" si="3"/>
        <v/>
      </c>
      <c r="D56" s="42"/>
      <c r="E56" s="17">
        <f t="shared" si="8"/>
        <v>2001</v>
      </c>
      <c r="F56" s="2"/>
      <c r="G56" s="21"/>
      <c r="H56" s="43"/>
      <c r="I56" s="43"/>
      <c r="J56" s="43"/>
      <c r="K56" s="43"/>
      <c r="L56" s="16" t="str">
        <f t="shared" si="4"/>
        <v/>
      </c>
      <c r="M56" s="42" t="str">
        <f t="shared" si="0"/>
        <v/>
      </c>
      <c r="N56" s="42"/>
      <c r="O56" s="18" t="str">
        <f t="shared" si="1"/>
        <v/>
      </c>
      <c r="P56" s="17">
        <f t="shared" si="2"/>
        <v>2001</v>
      </c>
      <c r="Q56" s="2"/>
      <c r="R56" s="44" t="str">
        <f t="shared" si="9"/>
        <v/>
      </c>
      <c r="S56" s="44"/>
      <c r="T56" s="45" t="str">
        <f t="shared" si="6"/>
        <v/>
      </c>
      <c r="U56" s="46"/>
      <c r="V56" s="41" t="str">
        <f t="shared" si="7"/>
        <v/>
      </c>
      <c r="W56" s="41"/>
    </row>
    <row r="57" spans="2:23" x14ac:dyDescent="0.15">
      <c r="B57" s="21">
        <v>48</v>
      </c>
      <c r="C57" s="42" t="str">
        <f t="shared" si="3"/>
        <v/>
      </c>
      <c r="D57" s="42"/>
      <c r="E57" s="17">
        <f t="shared" si="8"/>
        <v>2001</v>
      </c>
      <c r="F57" s="2"/>
      <c r="G57" s="21"/>
      <c r="H57" s="43"/>
      <c r="I57" s="43"/>
      <c r="J57" s="43"/>
      <c r="K57" s="43"/>
      <c r="L57" s="16" t="str">
        <f t="shared" si="4"/>
        <v/>
      </c>
      <c r="M57" s="42" t="str">
        <f t="shared" si="0"/>
        <v/>
      </c>
      <c r="N57" s="42"/>
      <c r="O57" s="18" t="str">
        <f t="shared" si="1"/>
        <v/>
      </c>
      <c r="P57" s="17">
        <f t="shared" si="2"/>
        <v>2001</v>
      </c>
      <c r="Q57" s="2"/>
      <c r="R57" s="44" t="str">
        <f t="shared" si="9"/>
        <v/>
      </c>
      <c r="S57" s="44"/>
      <c r="T57" s="45" t="str">
        <f t="shared" si="6"/>
        <v/>
      </c>
      <c r="U57" s="46"/>
      <c r="V57" s="41" t="str">
        <f t="shared" si="7"/>
        <v/>
      </c>
      <c r="W57" s="41"/>
    </row>
    <row r="58" spans="2:23" x14ac:dyDescent="0.15">
      <c r="B58" s="21">
        <v>49</v>
      </c>
      <c r="C58" s="42" t="str">
        <f t="shared" si="3"/>
        <v/>
      </c>
      <c r="D58" s="42"/>
      <c r="E58" s="17">
        <f t="shared" si="8"/>
        <v>2001</v>
      </c>
      <c r="F58" s="2"/>
      <c r="G58" s="21"/>
      <c r="H58" s="43"/>
      <c r="I58" s="43"/>
      <c r="J58" s="43"/>
      <c r="K58" s="43"/>
      <c r="L58" s="16" t="str">
        <f t="shared" si="4"/>
        <v/>
      </c>
      <c r="M58" s="42" t="str">
        <f t="shared" si="0"/>
        <v/>
      </c>
      <c r="N58" s="42"/>
      <c r="O58" s="18" t="str">
        <f t="shared" si="1"/>
        <v/>
      </c>
      <c r="P58" s="17">
        <f t="shared" si="2"/>
        <v>2001</v>
      </c>
      <c r="Q58" s="2"/>
      <c r="R58" s="44" t="str">
        <f t="shared" si="9"/>
        <v/>
      </c>
      <c r="S58" s="44"/>
      <c r="T58" s="45" t="str">
        <f t="shared" si="6"/>
        <v/>
      </c>
      <c r="U58" s="46"/>
      <c r="V58" s="41" t="str">
        <f t="shared" si="7"/>
        <v/>
      </c>
      <c r="W58" s="41"/>
    </row>
    <row r="59" spans="2:23" x14ac:dyDescent="0.15">
      <c r="B59" s="21">
        <v>50</v>
      </c>
      <c r="C59" s="42" t="str">
        <f t="shared" si="3"/>
        <v/>
      </c>
      <c r="D59" s="42"/>
      <c r="E59" s="17">
        <f t="shared" si="8"/>
        <v>2001</v>
      </c>
      <c r="F59" s="2"/>
      <c r="G59" s="21"/>
      <c r="H59" s="43"/>
      <c r="I59" s="43"/>
      <c r="J59" s="43"/>
      <c r="K59" s="43"/>
      <c r="L59" s="16" t="str">
        <f t="shared" si="4"/>
        <v/>
      </c>
      <c r="M59" s="42" t="str">
        <f t="shared" si="0"/>
        <v/>
      </c>
      <c r="N59" s="42"/>
      <c r="O59" s="18" t="str">
        <f t="shared" si="1"/>
        <v/>
      </c>
      <c r="P59" s="17">
        <f t="shared" si="2"/>
        <v>2001</v>
      </c>
      <c r="Q59" s="2"/>
      <c r="R59" s="44" t="str">
        <f t="shared" si="9"/>
        <v/>
      </c>
      <c r="S59" s="44"/>
      <c r="T59" s="45" t="str">
        <f t="shared" si="6"/>
        <v/>
      </c>
      <c r="U59" s="46"/>
      <c r="V59" s="41" t="str">
        <f t="shared" si="7"/>
        <v/>
      </c>
      <c r="W59" s="41"/>
    </row>
    <row r="60" spans="2:23" x14ac:dyDescent="0.15">
      <c r="B60" s="21">
        <v>51</v>
      </c>
      <c r="C60" s="42" t="str">
        <f t="shared" si="3"/>
        <v/>
      </c>
      <c r="D60" s="42"/>
      <c r="E60" s="17">
        <f t="shared" si="8"/>
        <v>2001</v>
      </c>
      <c r="F60" s="2"/>
      <c r="G60" s="21"/>
      <c r="H60" s="43"/>
      <c r="I60" s="43"/>
      <c r="J60" s="43"/>
      <c r="K60" s="43"/>
      <c r="L60" s="16" t="str">
        <f t="shared" si="4"/>
        <v/>
      </c>
      <c r="M60" s="42" t="str">
        <f t="shared" si="0"/>
        <v/>
      </c>
      <c r="N60" s="42"/>
      <c r="O60" s="18" t="str">
        <f t="shared" si="1"/>
        <v/>
      </c>
      <c r="P60" s="17">
        <f t="shared" si="2"/>
        <v>2001</v>
      </c>
      <c r="Q60" s="2"/>
      <c r="R60" s="44" t="str">
        <f t="shared" si="9"/>
        <v/>
      </c>
      <c r="S60" s="44"/>
      <c r="T60" s="45" t="str">
        <f t="shared" si="6"/>
        <v/>
      </c>
      <c r="U60" s="46"/>
      <c r="V60" s="41" t="str">
        <f t="shared" si="7"/>
        <v/>
      </c>
      <c r="W60" s="41"/>
    </row>
    <row r="61" spans="2:23" x14ac:dyDescent="0.15">
      <c r="B61" s="21">
        <v>52</v>
      </c>
      <c r="C61" s="42" t="str">
        <f t="shared" si="3"/>
        <v/>
      </c>
      <c r="D61" s="42"/>
      <c r="E61" s="17">
        <f t="shared" si="8"/>
        <v>2001</v>
      </c>
      <c r="F61" s="2"/>
      <c r="G61" s="21"/>
      <c r="H61" s="43"/>
      <c r="I61" s="43"/>
      <c r="J61" s="43"/>
      <c r="K61" s="43"/>
      <c r="L61" s="16" t="str">
        <f t="shared" si="4"/>
        <v/>
      </c>
      <c r="M61" s="42" t="str">
        <f t="shared" si="0"/>
        <v/>
      </c>
      <c r="N61" s="42"/>
      <c r="O61" s="18" t="str">
        <f t="shared" si="1"/>
        <v/>
      </c>
      <c r="P61" s="17">
        <f t="shared" si="2"/>
        <v>2001</v>
      </c>
      <c r="Q61" s="2"/>
      <c r="R61" s="44" t="str">
        <f t="shared" si="9"/>
        <v/>
      </c>
      <c r="S61" s="44"/>
      <c r="T61" s="45" t="str">
        <f t="shared" si="6"/>
        <v/>
      </c>
      <c r="U61" s="46"/>
      <c r="V61" s="41" t="str">
        <f t="shared" si="7"/>
        <v/>
      </c>
      <c r="W61" s="41"/>
    </row>
    <row r="62" spans="2:23" x14ac:dyDescent="0.15">
      <c r="B62" s="21">
        <v>53</v>
      </c>
      <c r="C62" s="42" t="str">
        <f t="shared" si="3"/>
        <v/>
      </c>
      <c r="D62" s="42"/>
      <c r="E62" s="17">
        <f t="shared" si="8"/>
        <v>2001</v>
      </c>
      <c r="F62" s="2"/>
      <c r="G62" s="21"/>
      <c r="H62" s="43"/>
      <c r="I62" s="43"/>
      <c r="J62" s="43"/>
      <c r="K62" s="43"/>
      <c r="L62" s="16" t="str">
        <f t="shared" si="4"/>
        <v/>
      </c>
      <c r="M62" s="42" t="str">
        <f t="shared" si="0"/>
        <v/>
      </c>
      <c r="N62" s="42"/>
      <c r="O62" s="18" t="str">
        <f t="shared" si="1"/>
        <v/>
      </c>
      <c r="P62" s="17">
        <f t="shared" si="2"/>
        <v>2001</v>
      </c>
      <c r="Q62" s="2"/>
      <c r="R62" s="44" t="str">
        <f t="shared" si="9"/>
        <v/>
      </c>
      <c r="S62" s="44"/>
      <c r="T62" s="45" t="str">
        <f t="shared" si="6"/>
        <v/>
      </c>
      <c r="U62" s="46"/>
      <c r="V62" s="41" t="str">
        <f t="shared" si="7"/>
        <v/>
      </c>
      <c r="W62" s="41"/>
    </row>
    <row r="63" spans="2:23" x14ac:dyDescent="0.15">
      <c r="B63" s="21">
        <v>54</v>
      </c>
      <c r="C63" s="42" t="str">
        <f t="shared" si="3"/>
        <v/>
      </c>
      <c r="D63" s="42"/>
      <c r="E63" s="17">
        <f t="shared" si="8"/>
        <v>2001</v>
      </c>
      <c r="F63" s="2"/>
      <c r="G63" s="21"/>
      <c r="H63" s="43"/>
      <c r="I63" s="43"/>
      <c r="J63" s="43"/>
      <c r="K63" s="43"/>
      <c r="L63" s="16" t="str">
        <f t="shared" si="4"/>
        <v/>
      </c>
      <c r="M63" s="42" t="str">
        <f t="shared" si="0"/>
        <v/>
      </c>
      <c r="N63" s="42"/>
      <c r="O63" s="18" t="str">
        <f t="shared" si="1"/>
        <v/>
      </c>
      <c r="P63" s="17">
        <f t="shared" si="2"/>
        <v>2001</v>
      </c>
      <c r="Q63" s="2"/>
      <c r="R63" s="44" t="str">
        <f t="shared" si="9"/>
        <v/>
      </c>
      <c r="S63" s="44"/>
      <c r="T63" s="45" t="str">
        <f t="shared" si="6"/>
        <v/>
      </c>
      <c r="U63" s="46"/>
      <c r="V63" s="41" t="str">
        <f t="shared" si="7"/>
        <v/>
      </c>
      <c r="W63" s="41"/>
    </row>
    <row r="64" spans="2:23" x14ac:dyDescent="0.15">
      <c r="B64" s="21">
        <v>55</v>
      </c>
      <c r="C64" s="42" t="str">
        <f t="shared" si="3"/>
        <v/>
      </c>
      <c r="D64" s="42"/>
      <c r="E64" s="17">
        <f t="shared" si="8"/>
        <v>2001</v>
      </c>
      <c r="F64" s="2"/>
      <c r="G64" s="21"/>
      <c r="H64" s="43"/>
      <c r="I64" s="43"/>
      <c r="J64" s="43"/>
      <c r="K64" s="43"/>
      <c r="L64" s="16" t="str">
        <f t="shared" si="4"/>
        <v/>
      </c>
      <c r="M64" s="42" t="str">
        <f t="shared" si="0"/>
        <v/>
      </c>
      <c r="N64" s="42"/>
      <c r="O64" s="18" t="str">
        <f t="shared" si="1"/>
        <v/>
      </c>
      <c r="P64" s="17">
        <f t="shared" si="2"/>
        <v>2001</v>
      </c>
      <c r="Q64" s="2"/>
      <c r="R64" s="44" t="str">
        <f t="shared" si="9"/>
        <v/>
      </c>
      <c r="S64" s="44"/>
      <c r="T64" s="45" t="str">
        <f t="shared" si="6"/>
        <v/>
      </c>
      <c r="U64" s="46"/>
      <c r="V64" s="41" t="str">
        <f t="shared" si="7"/>
        <v/>
      </c>
      <c r="W64" s="41"/>
    </row>
    <row r="65" spans="2:23" x14ac:dyDescent="0.15">
      <c r="B65" s="21">
        <v>56</v>
      </c>
      <c r="C65" s="42" t="str">
        <f t="shared" si="3"/>
        <v/>
      </c>
      <c r="D65" s="42"/>
      <c r="E65" s="17">
        <f t="shared" si="8"/>
        <v>2001</v>
      </c>
      <c r="F65" s="2"/>
      <c r="G65" s="21"/>
      <c r="H65" s="43"/>
      <c r="I65" s="43"/>
      <c r="J65" s="43"/>
      <c r="K65" s="43"/>
      <c r="L65" s="16" t="str">
        <f t="shared" si="4"/>
        <v/>
      </c>
      <c r="M65" s="42" t="str">
        <f t="shared" si="0"/>
        <v/>
      </c>
      <c r="N65" s="42"/>
      <c r="O65" s="18" t="str">
        <f t="shared" si="1"/>
        <v/>
      </c>
      <c r="P65" s="17">
        <f t="shared" si="2"/>
        <v>2001</v>
      </c>
      <c r="Q65" s="2"/>
      <c r="R65" s="44" t="str">
        <f t="shared" si="9"/>
        <v/>
      </c>
      <c r="S65" s="44"/>
      <c r="T65" s="45" t="str">
        <f t="shared" si="6"/>
        <v/>
      </c>
      <c r="U65" s="46"/>
      <c r="V65" s="41" t="str">
        <f t="shared" si="7"/>
        <v/>
      </c>
      <c r="W65" s="41"/>
    </row>
    <row r="66" spans="2:23" x14ac:dyDescent="0.15">
      <c r="B66" s="21">
        <v>57</v>
      </c>
      <c r="C66" s="42" t="str">
        <f t="shared" si="3"/>
        <v/>
      </c>
      <c r="D66" s="42"/>
      <c r="E66" s="17">
        <f t="shared" si="8"/>
        <v>2001</v>
      </c>
      <c r="F66" s="2"/>
      <c r="G66" s="21"/>
      <c r="H66" s="43"/>
      <c r="I66" s="43"/>
      <c r="J66" s="43"/>
      <c r="K66" s="43"/>
      <c r="L66" s="16" t="str">
        <f t="shared" si="4"/>
        <v/>
      </c>
      <c r="M66" s="42" t="str">
        <f t="shared" si="0"/>
        <v/>
      </c>
      <c r="N66" s="42"/>
      <c r="O66" s="18" t="str">
        <f t="shared" si="1"/>
        <v/>
      </c>
      <c r="P66" s="17">
        <f t="shared" si="2"/>
        <v>2001</v>
      </c>
      <c r="Q66" s="2"/>
      <c r="R66" s="44" t="str">
        <f t="shared" si="9"/>
        <v/>
      </c>
      <c r="S66" s="44"/>
      <c r="T66" s="45" t="str">
        <f t="shared" si="6"/>
        <v/>
      </c>
      <c r="U66" s="46"/>
      <c r="V66" s="41" t="str">
        <f t="shared" si="7"/>
        <v/>
      </c>
      <c r="W66" s="41"/>
    </row>
    <row r="67" spans="2:23" x14ac:dyDescent="0.15">
      <c r="B67" s="21">
        <v>58</v>
      </c>
      <c r="C67" s="42" t="str">
        <f t="shared" si="3"/>
        <v/>
      </c>
      <c r="D67" s="42"/>
      <c r="E67" s="17">
        <f t="shared" si="8"/>
        <v>2001</v>
      </c>
      <c r="F67" s="2"/>
      <c r="G67" s="21"/>
      <c r="H67" s="43"/>
      <c r="I67" s="43"/>
      <c r="J67" s="43"/>
      <c r="K67" s="43"/>
      <c r="L67" s="16" t="str">
        <f t="shared" si="4"/>
        <v/>
      </c>
      <c r="M67" s="42" t="str">
        <f t="shared" si="0"/>
        <v/>
      </c>
      <c r="N67" s="42"/>
      <c r="O67" s="18" t="str">
        <f t="shared" si="1"/>
        <v/>
      </c>
      <c r="P67" s="17">
        <f t="shared" si="2"/>
        <v>2001</v>
      </c>
      <c r="Q67" s="2"/>
      <c r="R67" s="44" t="str">
        <f t="shared" si="9"/>
        <v/>
      </c>
      <c r="S67" s="44"/>
      <c r="T67" s="45" t="str">
        <f t="shared" si="6"/>
        <v/>
      </c>
      <c r="U67" s="46"/>
      <c r="V67" s="41" t="str">
        <f t="shared" si="7"/>
        <v/>
      </c>
      <c r="W67" s="41"/>
    </row>
    <row r="68" spans="2:23" x14ac:dyDescent="0.15">
      <c r="B68" s="21">
        <v>59</v>
      </c>
      <c r="C68" s="42" t="str">
        <f t="shared" si="3"/>
        <v/>
      </c>
      <c r="D68" s="42"/>
      <c r="E68" s="17">
        <f t="shared" si="8"/>
        <v>2001</v>
      </c>
      <c r="F68" s="2"/>
      <c r="G68" s="21"/>
      <c r="H68" s="43"/>
      <c r="I68" s="43"/>
      <c r="J68" s="43"/>
      <c r="K68" s="43"/>
      <c r="L68" s="16" t="str">
        <f t="shared" si="4"/>
        <v/>
      </c>
      <c r="M68" s="42" t="str">
        <f t="shared" si="0"/>
        <v/>
      </c>
      <c r="N68" s="42"/>
      <c r="O68" s="18" t="str">
        <f t="shared" si="1"/>
        <v/>
      </c>
      <c r="P68" s="17">
        <f t="shared" si="2"/>
        <v>2001</v>
      </c>
      <c r="Q68" s="2"/>
      <c r="R68" s="44" t="str">
        <f t="shared" si="9"/>
        <v/>
      </c>
      <c r="S68" s="44"/>
      <c r="T68" s="45" t="str">
        <f t="shared" si="6"/>
        <v/>
      </c>
      <c r="U68" s="46"/>
      <c r="V68" s="41" t="str">
        <f t="shared" si="7"/>
        <v/>
      </c>
      <c r="W68" s="41"/>
    </row>
    <row r="69" spans="2:23" x14ac:dyDescent="0.15">
      <c r="B69" s="21">
        <v>60</v>
      </c>
      <c r="C69" s="42" t="str">
        <f t="shared" si="3"/>
        <v/>
      </c>
      <c r="D69" s="42"/>
      <c r="E69" s="17">
        <f t="shared" si="8"/>
        <v>2001</v>
      </c>
      <c r="F69" s="2"/>
      <c r="G69" s="21"/>
      <c r="H69" s="43"/>
      <c r="I69" s="43"/>
      <c r="J69" s="43"/>
      <c r="K69" s="43"/>
      <c r="L69" s="16" t="str">
        <f t="shared" si="4"/>
        <v/>
      </c>
      <c r="M69" s="42" t="str">
        <f t="shared" si="0"/>
        <v/>
      </c>
      <c r="N69" s="42"/>
      <c r="O69" s="18" t="str">
        <f t="shared" si="1"/>
        <v/>
      </c>
      <c r="P69" s="17">
        <f t="shared" si="2"/>
        <v>2001</v>
      </c>
      <c r="Q69" s="2"/>
      <c r="R69" s="44" t="str">
        <f t="shared" si="9"/>
        <v/>
      </c>
      <c r="S69" s="44"/>
      <c r="T69" s="45" t="str">
        <f t="shared" si="6"/>
        <v/>
      </c>
      <c r="U69" s="46"/>
      <c r="V69" s="41" t="str">
        <f t="shared" si="7"/>
        <v/>
      </c>
      <c r="W69" s="41"/>
    </row>
    <row r="70" spans="2:23" x14ac:dyDescent="0.15">
      <c r="B70" s="21">
        <v>61</v>
      </c>
      <c r="C70" s="42" t="str">
        <f t="shared" si="3"/>
        <v/>
      </c>
      <c r="D70" s="42"/>
      <c r="E70" s="17">
        <f t="shared" si="8"/>
        <v>2001</v>
      </c>
      <c r="F70" s="2"/>
      <c r="G70" s="21"/>
      <c r="H70" s="43"/>
      <c r="I70" s="43"/>
      <c r="J70" s="43"/>
      <c r="K70" s="43"/>
      <c r="L70" s="16" t="str">
        <f t="shared" si="4"/>
        <v/>
      </c>
      <c r="M70" s="42" t="str">
        <f t="shared" si="0"/>
        <v/>
      </c>
      <c r="N70" s="42"/>
      <c r="O70" s="18" t="str">
        <f t="shared" si="1"/>
        <v/>
      </c>
      <c r="P70" s="17">
        <f t="shared" si="2"/>
        <v>2001</v>
      </c>
      <c r="Q70" s="2"/>
      <c r="R70" s="44" t="str">
        <f t="shared" si="9"/>
        <v/>
      </c>
      <c r="S70" s="44"/>
      <c r="T70" s="45" t="str">
        <f t="shared" si="6"/>
        <v/>
      </c>
      <c r="U70" s="46"/>
      <c r="V70" s="41" t="str">
        <f t="shared" si="7"/>
        <v/>
      </c>
      <c r="W70" s="41"/>
    </row>
    <row r="71" spans="2:23" x14ac:dyDescent="0.15">
      <c r="B71" s="21">
        <v>62</v>
      </c>
      <c r="C71" s="42" t="str">
        <f t="shared" si="3"/>
        <v/>
      </c>
      <c r="D71" s="42"/>
      <c r="E71" s="17">
        <f t="shared" si="8"/>
        <v>2001</v>
      </c>
      <c r="F71" s="2"/>
      <c r="G71" s="21"/>
      <c r="H71" s="43"/>
      <c r="I71" s="43"/>
      <c r="J71" s="43"/>
      <c r="K71" s="43"/>
      <c r="L71" s="16" t="str">
        <f t="shared" si="4"/>
        <v/>
      </c>
      <c r="M71" s="42" t="str">
        <f t="shared" si="0"/>
        <v/>
      </c>
      <c r="N71" s="42"/>
      <c r="O71" s="18" t="str">
        <f t="shared" si="1"/>
        <v/>
      </c>
      <c r="P71" s="17">
        <f t="shared" si="2"/>
        <v>2001</v>
      </c>
      <c r="Q71" s="2"/>
      <c r="R71" s="44" t="str">
        <f t="shared" si="9"/>
        <v/>
      </c>
      <c r="S71" s="44"/>
      <c r="T71" s="45" t="str">
        <f t="shared" si="6"/>
        <v/>
      </c>
      <c r="U71" s="46"/>
      <c r="V71" s="41" t="str">
        <f t="shared" si="7"/>
        <v/>
      </c>
      <c r="W71" s="41"/>
    </row>
    <row r="72" spans="2:23" x14ac:dyDescent="0.15">
      <c r="B72" s="21">
        <v>63</v>
      </c>
      <c r="C72" s="42" t="str">
        <f t="shared" si="3"/>
        <v/>
      </c>
      <c r="D72" s="42"/>
      <c r="E72" s="17">
        <f t="shared" si="8"/>
        <v>2001</v>
      </c>
      <c r="F72" s="2"/>
      <c r="G72" s="21"/>
      <c r="H72" s="43"/>
      <c r="I72" s="43"/>
      <c r="J72" s="43"/>
      <c r="K72" s="43"/>
      <c r="L72" s="16" t="str">
        <f t="shared" si="4"/>
        <v/>
      </c>
      <c r="M72" s="42" t="str">
        <f t="shared" si="0"/>
        <v/>
      </c>
      <c r="N72" s="42"/>
      <c r="O72" s="18" t="str">
        <f t="shared" si="1"/>
        <v/>
      </c>
      <c r="P72" s="17">
        <f t="shared" si="2"/>
        <v>2001</v>
      </c>
      <c r="Q72" s="2"/>
      <c r="R72" s="44" t="str">
        <f t="shared" si="9"/>
        <v/>
      </c>
      <c r="S72" s="44"/>
      <c r="T72" s="45" t="str">
        <f t="shared" si="6"/>
        <v/>
      </c>
      <c r="U72" s="46"/>
      <c r="V72" s="41" t="str">
        <f t="shared" si="7"/>
        <v/>
      </c>
      <c r="W72" s="41"/>
    </row>
    <row r="73" spans="2:23" x14ac:dyDescent="0.15">
      <c r="B73" s="21">
        <v>64</v>
      </c>
      <c r="C73" s="42" t="str">
        <f t="shared" si="3"/>
        <v/>
      </c>
      <c r="D73" s="42"/>
      <c r="E73" s="17">
        <f t="shared" si="8"/>
        <v>2001</v>
      </c>
      <c r="F73" s="2"/>
      <c r="G73" s="21"/>
      <c r="H73" s="43"/>
      <c r="I73" s="43"/>
      <c r="J73" s="43"/>
      <c r="K73" s="43"/>
      <c r="L73" s="16" t="str">
        <f t="shared" si="4"/>
        <v/>
      </c>
      <c r="M73" s="42" t="str">
        <f t="shared" si="0"/>
        <v/>
      </c>
      <c r="N73" s="42"/>
      <c r="O73" s="18" t="str">
        <f t="shared" si="1"/>
        <v/>
      </c>
      <c r="P73" s="17">
        <f t="shared" si="2"/>
        <v>2001</v>
      </c>
      <c r="Q73" s="2"/>
      <c r="R73" s="44" t="str">
        <f t="shared" si="9"/>
        <v/>
      </c>
      <c r="S73" s="44"/>
      <c r="T73" s="45" t="str">
        <f t="shared" si="6"/>
        <v/>
      </c>
      <c r="U73" s="46"/>
      <c r="V73" s="41" t="str">
        <f t="shared" si="7"/>
        <v/>
      </c>
      <c r="W73" s="41"/>
    </row>
    <row r="74" spans="2:23" x14ac:dyDescent="0.15">
      <c r="B74" s="21">
        <v>65</v>
      </c>
      <c r="C74" s="42" t="str">
        <f t="shared" si="3"/>
        <v/>
      </c>
      <c r="D74" s="42"/>
      <c r="E74" s="17">
        <f t="shared" si="8"/>
        <v>2001</v>
      </c>
      <c r="F74" s="2"/>
      <c r="G74" s="21"/>
      <c r="H74" s="43"/>
      <c r="I74" s="43"/>
      <c r="J74" s="43"/>
      <c r="K74" s="43"/>
      <c r="L74" s="16" t="str">
        <f t="shared" si="4"/>
        <v/>
      </c>
      <c r="M74" s="42" t="str">
        <f t="shared" ref="M74:M109" si="10">IF(F74="","",C74*$P$2)</f>
        <v/>
      </c>
      <c r="N74" s="42"/>
      <c r="O74" s="18" t="str">
        <f t="shared" ref="O74:O109" si="11">IF(L74="","",ROUNDDOWN(M74/(L74/81)/100000,2))</f>
        <v/>
      </c>
      <c r="P74" s="17">
        <f t="shared" ref="P74:P109" si="12">E74</f>
        <v>2001</v>
      </c>
      <c r="Q74" s="2"/>
      <c r="R74" s="44" t="str">
        <f t="shared" si="9"/>
        <v/>
      </c>
      <c r="S74" s="44"/>
      <c r="T74" s="45" t="str">
        <f t="shared" si="6"/>
        <v/>
      </c>
      <c r="U74" s="46"/>
      <c r="V74" s="41" t="str">
        <f t="shared" si="7"/>
        <v/>
      </c>
      <c r="W74" s="41"/>
    </row>
    <row r="75" spans="2:23" x14ac:dyDescent="0.15">
      <c r="B75" s="21">
        <v>66</v>
      </c>
      <c r="C75" s="42" t="str">
        <f t="shared" ref="C75:C109" si="13">IF(T74="","",C74+T74)</f>
        <v/>
      </c>
      <c r="D75" s="42"/>
      <c r="E75" s="17">
        <f t="shared" si="8"/>
        <v>2001</v>
      </c>
      <c r="F75" s="2"/>
      <c r="G75" s="21"/>
      <c r="H75" s="43"/>
      <c r="I75" s="43"/>
      <c r="J75" s="43"/>
      <c r="K75" s="43"/>
      <c r="L75" s="16" t="str">
        <f t="shared" ref="L75:L109" si="14">IF(J75="","",ROUNDUP(IF(G75="買",H75-J75,J75-H75)*10000,0)+5)</f>
        <v/>
      </c>
      <c r="M75" s="42" t="str">
        <f t="shared" si="10"/>
        <v/>
      </c>
      <c r="N75" s="42"/>
      <c r="O75" s="18" t="str">
        <f t="shared" si="11"/>
        <v/>
      </c>
      <c r="P75" s="17">
        <f t="shared" si="12"/>
        <v>2001</v>
      </c>
      <c r="Q75" s="2"/>
      <c r="R75" s="44" t="str">
        <f t="shared" si="9"/>
        <v/>
      </c>
      <c r="S75" s="44"/>
      <c r="T75" s="45" t="str">
        <f t="shared" ref="T75:T109" si="15">IF(Q75="","",V75*O75*100000/81)</f>
        <v/>
      </c>
      <c r="U75" s="46"/>
      <c r="V75" s="41" t="str">
        <f t="shared" ref="V75:V109" si="16">IF(Q75="","",IF(G75="買",R75-H75,H75-R75)*10000)</f>
        <v/>
      </c>
      <c r="W75" s="41"/>
    </row>
    <row r="76" spans="2:23" x14ac:dyDescent="0.15">
      <c r="B76" s="21">
        <v>67</v>
      </c>
      <c r="C76" s="42" t="str">
        <f t="shared" si="13"/>
        <v/>
      </c>
      <c r="D76" s="42"/>
      <c r="E76" s="17">
        <f t="shared" ref="E76:E109" si="17">E75</f>
        <v>2001</v>
      </c>
      <c r="F76" s="2"/>
      <c r="G76" s="21"/>
      <c r="H76" s="43"/>
      <c r="I76" s="43"/>
      <c r="J76" s="43"/>
      <c r="K76" s="43"/>
      <c r="L76" s="16" t="str">
        <f t="shared" si="14"/>
        <v/>
      </c>
      <c r="M76" s="42" t="str">
        <f t="shared" si="10"/>
        <v/>
      </c>
      <c r="N76" s="42"/>
      <c r="O76" s="18" t="str">
        <f t="shared" si="11"/>
        <v/>
      </c>
      <c r="P76" s="17">
        <f t="shared" si="12"/>
        <v>2001</v>
      </c>
      <c r="Q76" s="2"/>
      <c r="R76" s="44" t="str">
        <f t="shared" si="9"/>
        <v/>
      </c>
      <c r="S76" s="44"/>
      <c r="T76" s="45" t="str">
        <f t="shared" si="15"/>
        <v/>
      </c>
      <c r="U76" s="46"/>
      <c r="V76" s="41" t="str">
        <f t="shared" si="16"/>
        <v/>
      </c>
      <c r="W76" s="41"/>
    </row>
    <row r="77" spans="2:23" x14ac:dyDescent="0.15">
      <c r="B77" s="21">
        <v>68</v>
      </c>
      <c r="C77" s="42" t="str">
        <f t="shared" si="13"/>
        <v/>
      </c>
      <c r="D77" s="42"/>
      <c r="E77" s="17">
        <f t="shared" si="17"/>
        <v>2001</v>
      </c>
      <c r="F77" s="2"/>
      <c r="G77" s="21"/>
      <c r="H77" s="43"/>
      <c r="I77" s="43"/>
      <c r="J77" s="43"/>
      <c r="K77" s="43"/>
      <c r="L77" s="16" t="str">
        <f t="shared" si="14"/>
        <v/>
      </c>
      <c r="M77" s="42" t="str">
        <f t="shared" si="10"/>
        <v/>
      </c>
      <c r="N77" s="42"/>
      <c r="O77" s="18" t="str">
        <f t="shared" si="11"/>
        <v/>
      </c>
      <c r="P77" s="17">
        <f t="shared" si="12"/>
        <v>2001</v>
      </c>
      <c r="Q77" s="2"/>
      <c r="R77" s="44" t="str">
        <f t="shared" si="9"/>
        <v/>
      </c>
      <c r="S77" s="44"/>
      <c r="T77" s="45" t="str">
        <f t="shared" si="15"/>
        <v/>
      </c>
      <c r="U77" s="46"/>
      <c r="V77" s="41" t="str">
        <f t="shared" si="16"/>
        <v/>
      </c>
      <c r="W77" s="41"/>
    </row>
    <row r="78" spans="2:23" x14ac:dyDescent="0.15">
      <c r="B78" s="21">
        <v>69</v>
      </c>
      <c r="C78" s="42" t="str">
        <f t="shared" si="13"/>
        <v/>
      </c>
      <c r="D78" s="42"/>
      <c r="E78" s="17">
        <f t="shared" si="17"/>
        <v>2001</v>
      </c>
      <c r="F78" s="2"/>
      <c r="G78" s="21"/>
      <c r="H78" s="43"/>
      <c r="I78" s="43"/>
      <c r="J78" s="43"/>
      <c r="K78" s="43"/>
      <c r="L78" s="16" t="str">
        <f t="shared" si="14"/>
        <v/>
      </c>
      <c r="M78" s="42" t="str">
        <f t="shared" si="10"/>
        <v/>
      </c>
      <c r="N78" s="42"/>
      <c r="O78" s="18" t="str">
        <f t="shared" si="11"/>
        <v/>
      </c>
      <c r="P78" s="17">
        <f t="shared" si="12"/>
        <v>2001</v>
      </c>
      <c r="Q78" s="2"/>
      <c r="R78" s="44" t="str">
        <f t="shared" ref="R78:R109" si="18">IF(J78="","",IF(G78="買",H78-(L78*0.0001),H78+(L78*0.0001)))</f>
        <v/>
      </c>
      <c r="S78" s="44"/>
      <c r="T78" s="45" t="str">
        <f t="shared" si="15"/>
        <v/>
      </c>
      <c r="U78" s="46"/>
      <c r="V78" s="41" t="str">
        <f t="shared" si="16"/>
        <v/>
      </c>
      <c r="W78" s="41"/>
    </row>
    <row r="79" spans="2:23" x14ac:dyDescent="0.15">
      <c r="B79" s="21">
        <v>70</v>
      </c>
      <c r="C79" s="42" t="str">
        <f t="shared" si="13"/>
        <v/>
      </c>
      <c r="D79" s="42"/>
      <c r="E79" s="17">
        <f t="shared" si="17"/>
        <v>2001</v>
      </c>
      <c r="F79" s="2"/>
      <c r="G79" s="21"/>
      <c r="H79" s="43"/>
      <c r="I79" s="43"/>
      <c r="J79" s="43"/>
      <c r="K79" s="43"/>
      <c r="L79" s="16" t="str">
        <f t="shared" si="14"/>
        <v/>
      </c>
      <c r="M79" s="42" t="str">
        <f t="shared" si="10"/>
        <v/>
      </c>
      <c r="N79" s="42"/>
      <c r="O79" s="18" t="str">
        <f t="shared" si="11"/>
        <v/>
      </c>
      <c r="P79" s="17">
        <f t="shared" si="12"/>
        <v>2001</v>
      </c>
      <c r="Q79" s="2"/>
      <c r="R79" s="44" t="str">
        <f t="shared" si="18"/>
        <v/>
      </c>
      <c r="S79" s="44"/>
      <c r="T79" s="45" t="str">
        <f t="shared" si="15"/>
        <v/>
      </c>
      <c r="U79" s="46"/>
      <c r="V79" s="41" t="str">
        <f t="shared" si="16"/>
        <v/>
      </c>
      <c r="W79" s="41"/>
    </row>
    <row r="80" spans="2:23" x14ac:dyDescent="0.15">
      <c r="B80" s="21">
        <v>71</v>
      </c>
      <c r="C80" s="42" t="str">
        <f t="shared" si="13"/>
        <v/>
      </c>
      <c r="D80" s="42"/>
      <c r="E80" s="17">
        <f t="shared" si="17"/>
        <v>2001</v>
      </c>
      <c r="F80" s="2"/>
      <c r="G80" s="21"/>
      <c r="H80" s="43"/>
      <c r="I80" s="43"/>
      <c r="J80" s="43"/>
      <c r="K80" s="43"/>
      <c r="L80" s="16" t="str">
        <f t="shared" si="14"/>
        <v/>
      </c>
      <c r="M80" s="42" t="str">
        <f t="shared" si="10"/>
        <v/>
      </c>
      <c r="N80" s="42"/>
      <c r="O80" s="18" t="str">
        <f t="shared" si="11"/>
        <v/>
      </c>
      <c r="P80" s="17">
        <f t="shared" si="12"/>
        <v>2001</v>
      </c>
      <c r="Q80" s="2"/>
      <c r="R80" s="44" t="str">
        <f t="shared" si="18"/>
        <v/>
      </c>
      <c r="S80" s="44"/>
      <c r="T80" s="45" t="str">
        <f t="shared" si="15"/>
        <v/>
      </c>
      <c r="U80" s="46"/>
      <c r="V80" s="41" t="str">
        <f t="shared" si="16"/>
        <v/>
      </c>
      <c r="W80" s="41"/>
    </row>
    <row r="81" spans="2:23" x14ac:dyDescent="0.15">
      <c r="B81" s="21">
        <v>72</v>
      </c>
      <c r="C81" s="42" t="str">
        <f t="shared" si="13"/>
        <v/>
      </c>
      <c r="D81" s="42"/>
      <c r="E81" s="17">
        <f t="shared" si="17"/>
        <v>2001</v>
      </c>
      <c r="F81" s="2"/>
      <c r="G81" s="21"/>
      <c r="H81" s="43"/>
      <c r="I81" s="43"/>
      <c r="J81" s="43"/>
      <c r="K81" s="43"/>
      <c r="L81" s="16" t="str">
        <f t="shared" si="14"/>
        <v/>
      </c>
      <c r="M81" s="42" t="str">
        <f t="shared" si="10"/>
        <v/>
      </c>
      <c r="N81" s="42"/>
      <c r="O81" s="18" t="str">
        <f t="shared" si="11"/>
        <v/>
      </c>
      <c r="P81" s="17">
        <f t="shared" si="12"/>
        <v>2001</v>
      </c>
      <c r="Q81" s="2"/>
      <c r="R81" s="44" t="str">
        <f t="shared" si="18"/>
        <v/>
      </c>
      <c r="S81" s="44"/>
      <c r="T81" s="45" t="str">
        <f t="shared" si="15"/>
        <v/>
      </c>
      <c r="U81" s="46"/>
      <c r="V81" s="41" t="str">
        <f t="shared" si="16"/>
        <v/>
      </c>
      <c r="W81" s="41"/>
    </row>
    <row r="82" spans="2:23" x14ac:dyDescent="0.15">
      <c r="B82" s="21">
        <v>73</v>
      </c>
      <c r="C82" s="42" t="str">
        <f t="shared" si="13"/>
        <v/>
      </c>
      <c r="D82" s="42"/>
      <c r="E82" s="17">
        <f t="shared" si="17"/>
        <v>2001</v>
      </c>
      <c r="F82" s="2"/>
      <c r="G82" s="21"/>
      <c r="H82" s="43"/>
      <c r="I82" s="43"/>
      <c r="J82" s="43"/>
      <c r="K82" s="43"/>
      <c r="L82" s="16" t="str">
        <f t="shared" si="14"/>
        <v/>
      </c>
      <c r="M82" s="42" t="str">
        <f t="shared" si="10"/>
        <v/>
      </c>
      <c r="N82" s="42"/>
      <c r="O82" s="18" t="str">
        <f t="shared" si="11"/>
        <v/>
      </c>
      <c r="P82" s="17">
        <f t="shared" si="12"/>
        <v>2001</v>
      </c>
      <c r="Q82" s="2"/>
      <c r="R82" s="44" t="str">
        <f t="shared" si="18"/>
        <v/>
      </c>
      <c r="S82" s="44"/>
      <c r="T82" s="45" t="str">
        <f t="shared" si="15"/>
        <v/>
      </c>
      <c r="U82" s="46"/>
      <c r="V82" s="41" t="str">
        <f t="shared" si="16"/>
        <v/>
      </c>
      <c r="W82" s="41"/>
    </row>
    <row r="83" spans="2:23" x14ac:dyDescent="0.15">
      <c r="B83" s="21">
        <v>74</v>
      </c>
      <c r="C83" s="42" t="str">
        <f t="shared" si="13"/>
        <v/>
      </c>
      <c r="D83" s="42"/>
      <c r="E83" s="17">
        <f t="shared" si="17"/>
        <v>2001</v>
      </c>
      <c r="F83" s="2"/>
      <c r="G83" s="21"/>
      <c r="H83" s="43"/>
      <c r="I83" s="43"/>
      <c r="J83" s="43"/>
      <c r="K83" s="43"/>
      <c r="L83" s="16" t="str">
        <f t="shared" si="14"/>
        <v/>
      </c>
      <c r="M83" s="42" t="str">
        <f t="shared" si="10"/>
        <v/>
      </c>
      <c r="N83" s="42"/>
      <c r="O83" s="18" t="str">
        <f t="shared" si="11"/>
        <v/>
      </c>
      <c r="P83" s="17">
        <f t="shared" si="12"/>
        <v>2001</v>
      </c>
      <c r="Q83" s="2"/>
      <c r="R83" s="44" t="str">
        <f t="shared" si="18"/>
        <v/>
      </c>
      <c r="S83" s="44"/>
      <c r="T83" s="45" t="str">
        <f t="shared" si="15"/>
        <v/>
      </c>
      <c r="U83" s="46"/>
      <c r="V83" s="41" t="str">
        <f t="shared" si="16"/>
        <v/>
      </c>
      <c r="W83" s="41"/>
    </row>
    <row r="84" spans="2:23" x14ac:dyDescent="0.15">
      <c r="B84" s="21">
        <v>75</v>
      </c>
      <c r="C84" s="42" t="str">
        <f t="shared" si="13"/>
        <v/>
      </c>
      <c r="D84" s="42"/>
      <c r="E84" s="17">
        <f t="shared" si="17"/>
        <v>2001</v>
      </c>
      <c r="F84" s="2"/>
      <c r="G84" s="21"/>
      <c r="H84" s="43"/>
      <c r="I84" s="43"/>
      <c r="J84" s="43"/>
      <c r="K84" s="43"/>
      <c r="L84" s="16" t="str">
        <f t="shared" si="14"/>
        <v/>
      </c>
      <c r="M84" s="42" t="str">
        <f t="shared" si="10"/>
        <v/>
      </c>
      <c r="N84" s="42"/>
      <c r="O84" s="18" t="str">
        <f t="shared" si="11"/>
        <v/>
      </c>
      <c r="P84" s="17">
        <f t="shared" si="12"/>
        <v>2001</v>
      </c>
      <c r="Q84" s="2"/>
      <c r="R84" s="44" t="str">
        <f t="shared" si="18"/>
        <v/>
      </c>
      <c r="S84" s="44"/>
      <c r="T84" s="45" t="str">
        <f t="shared" si="15"/>
        <v/>
      </c>
      <c r="U84" s="46"/>
      <c r="V84" s="41" t="str">
        <f t="shared" si="16"/>
        <v/>
      </c>
      <c r="W84" s="41"/>
    </row>
    <row r="85" spans="2:23" x14ac:dyDescent="0.15">
      <c r="B85" s="21">
        <v>76</v>
      </c>
      <c r="C85" s="42" t="str">
        <f t="shared" si="13"/>
        <v/>
      </c>
      <c r="D85" s="42"/>
      <c r="E85" s="17">
        <f t="shared" si="17"/>
        <v>2001</v>
      </c>
      <c r="F85" s="2"/>
      <c r="G85" s="21"/>
      <c r="H85" s="43"/>
      <c r="I85" s="43"/>
      <c r="J85" s="43"/>
      <c r="K85" s="43"/>
      <c r="L85" s="16" t="str">
        <f t="shared" si="14"/>
        <v/>
      </c>
      <c r="M85" s="42" t="str">
        <f t="shared" si="10"/>
        <v/>
      </c>
      <c r="N85" s="42"/>
      <c r="O85" s="18" t="str">
        <f t="shared" si="11"/>
        <v/>
      </c>
      <c r="P85" s="17">
        <f t="shared" si="12"/>
        <v>2001</v>
      </c>
      <c r="Q85" s="2"/>
      <c r="R85" s="44" t="str">
        <f t="shared" si="18"/>
        <v/>
      </c>
      <c r="S85" s="44"/>
      <c r="T85" s="45" t="str">
        <f t="shared" si="15"/>
        <v/>
      </c>
      <c r="U85" s="46"/>
      <c r="V85" s="41" t="str">
        <f t="shared" si="16"/>
        <v/>
      </c>
      <c r="W85" s="41"/>
    </row>
    <row r="86" spans="2:23" x14ac:dyDescent="0.15">
      <c r="B86" s="21">
        <v>77</v>
      </c>
      <c r="C86" s="42" t="str">
        <f t="shared" si="13"/>
        <v/>
      </c>
      <c r="D86" s="42"/>
      <c r="E86" s="17">
        <f t="shared" si="17"/>
        <v>2001</v>
      </c>
      <c r="F86" s="2"/>
      <c r="G86" s="21"/>
      <c r="H86" s="43"/>
      <c r="I86" s="43"/>
      <c r="J86" s="43"/>
      <c r="K86" s="43"/>
      <c r="L86" s="16" t="str">
        <f t="shared" si="14"/>
        <v/>
      </c>
      <c r="M86" s="42" t="str">
        <f t="shared" si="10"/>
        <v/>
      </c>
      <c r="N86" s="42"/>
      <c r="O86" s="18" t="str">
        <f t="shared" si="11"/>
        <v/>
      </c>
      <c r="P86" s="17">
        <f t="shared" si="12"/>
        <v>2001</v>
      </c>
      <c r="Q86" s="2"/>
      <c r="R86" s="44" t="str">
        <f t="shared" si="18"/>
        <v/>
      </c>
      <c r="S86" s="44"/>
      <c r="T86" s="45" t="str">
        <f t="shared" si="15"/>
        <v/>
      </c>
      <c r="U86" s="46"/>
      <c r="V86" s="41" t="str">
        <f t="shared" si="16"/>
        <v/>
      </c>
      <c r="W86" s="41"/>
    </row>
    <row r="87" spans="2:23" x14ac:dyDescent="0.15">
      <c r="B87" s="21">
        <v>78</v>
      </c>
      <c r="C87" s="42" t="str">
        <f t="shared" si="13"/>
        <v/>
      </c>
      <c r="D87" s="42"/>
      <c r="E87" s="17">
        <f t="shared" si="17"/>
        <v>2001</v>
      </c>
      <c r="F87" s="2"/>
      <c r="G87" s="21"/>
      <c r="H87" s="43"/>
      <c r="I87" s="43"/>
      <c r="J87" s="43"/>
      <c r="K87" s="43"/>
      <c r="L87" s="16" t="str">
        <f t="shared" si="14"/>
        <v/>
      </c>
      <c r="M87" s="42" t="str">
        <f t="shared" si="10"/>
        <v/>
      </c>
      <c r="N87" s="42"/>
      <c r="O87" s="18" t="str">
        <f t="shared" si="11"/>
        <v/>
      </c>
      <c r="P87" s="17">
        <f t="shared" si="12"/>
        <v>2001</v>
      </c>
      <c r="Q87" s="2"/>
      <c r="R87" s="44" t="str">
        <f t="shared" si="18"/>
        <v/>
      </c>
      <c r="S87" s="44"/>
      <c r="T87" s="45" t="str">
        <f t="shared" si="15"/>
        <v/>
      </c>
      <c r="U87" s="46"/>
      <c r="V87" s="41" t="str">
        <f t="shared" si="16"/>
        <v/>
      </c>
      <c r="W87" s="41"/>
    </row>
    <row r="88" spans="2:23" x14ac:dyDescent="0.15">
      <c r="B88" s="21">
        <v>79</v>
      </c>
      <c r="C88" s="42" t="str">
        <f t="shared" si="13"/>
        <v/>
      </c>
      <c r="D88" s="42"/>
      <c r="E88" s="17">
        <f t="shared" si="17"/>
        <v>2001</v>
      </c>
      <c r="F88" s="2"/>
      <c r="G88" s="21"/>
      <c r="H88" s="43"/>
      <c r="I88" s="43"/>
      <c r="J88" s="43"/>
      <c r="K88" s="43"/>
      <c r="L88" s="16" t="str">
        <f t="shared" si="14"/>
        <v/>
      </c>
      <c r="M88" s="42" t="str">
        <f t="shared" si="10"/>
        <v/>
      </c>
      <c r="N88" s="42"/>
      <c r="O88" s="18" t="str">
        <f t="shared" si="11"/>
        <v/>
      </c>
      <c r="P88" s="17">
        <f t="shared" si="12"/>
        <v>2001</v>
      </c>
      <c r="Q88" s="2"/>
      <c r="R88" s="44" t="str">
        <f t="shared" si="18"/>
        <v/>
      </c>
      <c r="S88" s="44"/>
      <c r="T88" s="45" t="str">
        <f t="shared" si="15"/>
        <v/>
      </c>
      <c r="U88" s="46"/>
      <c r="V88" s="41" t="str">
        <f t="shared" si="16"/>
        <v/>
      </c>
      <c r="W88" s="41"/>
    </row>
    <row r="89" spans="2:23" x14ac:dyDescent="0.15">
      <c r="B89" s="21">
        <v>80</v>
      </c>
      <c r="C89" s="42" t="str">
        <f t="shared" si="13"/>
        <v/>
      </c>
      <c r="D89" s="42"/>
      <c r="E89" s="17">
        <f t="shared" si="17"/>
        <v>2001</v>
      </c>
      <c r="F89" s="2"/>
      <c r="G89" s="21"/>
      <c r="H89" s="43"/>
      <c r="I89" s="43"/>
      <c r="J89" s="43"/>
      <c r="K89" s="43"/>
      <c r="L89" s="16" t="str">
        <f t="shared" si="14"/>
        <v/>
      </c>
      <c r="M89" s="42" t="str">
        <f t="shared" si="10"/>
        <v/>
      </c>
      <c r="N89" s="42"/>
      <c r="O89" s="18" t="str">
        <f t="shared" si="11"/>
        <v/>
      </c>
      <c r="P89" s="17">
        <f t="shared" si="12"/>
        <v>2001</v>
      </c>
      <c r="Q89" s="2"/>
      <c r="R89" s="44" t="str">
        <f t="shared" si="18"/>
        <v/>
      </c>
      <c r="S89" s="44"/>
      <c r="T89" s="45" t="str">
        <f t="shared" si="15"/>
        <v/>
      </c>
      <c r="U89" s="46"/>
      <c r="V89" s="41" t="str">
        <f t="shared" si="16"/>
        <v/>
      </c>
      <c r="W89" s="41"/>
    </row>
    <row r="90" spans="2:23" x14ac:dyDescent="0.15">
      <c r="B90" s="21">
        <v>81</v>
      </c>
      <c r="C90" s="42" t="str">
        <f t="shared" si="13"/>
        <v/>
      </c>
      <c r="D90" s="42"/>
      <c r="E90" s="17">
        <f t="shared" si="17"/>
        <v>2001</v>
      </c>
      <c r="F90" s="2"/>
      <c r="G90" s="21"/>
      <c r="H90" s="43"/>
      <c r="I90" s="43"/>
      <c r="J90" s="43"/>
      <c r="K90" s="43"/>
      <c r="L90" s="16" t="str">
        <f t="shared" si="14"/>
        <v/>
      </c>
      <c r="M90" s="42" t="str">
        <f t="shared" si="10"/>
        <v/>
      </c>
      <c r="N90" s="42"/>
      <c r="O90" s="18" t="str">
        <f t="shared" si="11"/>
        <v/>
      </c>
      <c r="P90" s="17">
        <f t="shared" si="12"/>
        <v>2001</v>
      </c>
      <c r="Q90" s="2"/>
      <c r="R90" s="44" t="str">
        <f t="shared" si="18"/>
        <v/>
      </c>
      <c r="S90" s="44"/>
      <c r="T90" s="45" t="str">
        <f t="shared" si="15"/>
        <v/>
      </c>
      <c r="U90" s="46"/>
      <c r="V90" s="41" t="str">
        <f t="shared" si="16"/>
        <v/>
      </c>
      <c r="W90" s="41"/>
    </row>
    <row r="91" spans="2:23" x14ac:dyDescent="0.15">
      <c r="B91" s="21">
        <v>82</v>
      </c>
      <c r="C91" s="42" t="str">
        <f t="shared" si="13"/>
        <v/>
      </c>
      <c r="D91" s="42"/>
      <c r="E91" s="17">
        <f t="shared" si="17"/>
        <v>2001</v>
      </c>
      <c r="F91" s="2"/>
      <c r="G91" s="21"/>
      <c r="H91" s="43"/>
      <c r="I91" s="43"/>
      <c r="J91" s="43"/>
      <c r="K91" s="43"/>
      <c r="L91" s="16" t="str">
        <f t="shared" si="14"/>
        <v/>
      </c>
      <c r="M91" s="42" t="str">
        <f t="shared" si="10"/>
        <v/>
      </c>
      <c r="N91" s="42"/>
      <c r="O91" s="18" t="str">
        <f t="shared" si="11"/>
        <v/>
      </c>
      <c r="P91" s="17">
        <f t="shared" si="12"/>
        <v>2001</v>
      </c>
      <c r="Q91" s="2"/>
      <c r="R91" s="44" t="str">
        <f t="shared" si="18"/>
        <v/>
      </c>
      <c r="S91" s="44"/>
      <c r="T91" s="45" t="str">
        <f t="shared" si="15"/>
        <v/>
      </c>
      <c r="U91" s="46"/>
      <c r="V91" s="41" t="str">
        <f t="shared" si="16"/>
        <v/>
      </c>
      <c r="W91" s="41"/>
    </row>
    <row r="92" spans="2:23" x14ac:dyDescent="0.15">
      <c r="B92" s="21">
        <v>83</v>
      </c>
      <c r="C92" s="42" t="str">
        <f t="shared" si="13"/>
        <v/>
      </c>
      <c r="D92" s="42"/>
      <c r="E92" s="17">
        <f t="shared" si="17"/>
        <v>2001</v>
      </c>
      <c r="F92" s="2"/>
      <c r="G92" s="21"/>
      <c r="H92" s="43"/>
      <c r="I92" s="43"/>
      <c r="J92" s="43"/>
      <c r="K92" s="43"/>
      <c r="L92" s="16" t="str">
        <f t="shared" si="14"/>
        <v/>
      </c>
      <c r="M92" s="42" t="str">
        <f t="shared" si="10"/>
        <v/>
      </c>
      <c r="N92" s="42"/>
      <c r="O92" s="18" t="str">
        <f t="shared" si="11"/>
        <v/>
      </c>
      <c r="P92" s="17">
        <f t="shared" si="12"/>
        <v>2001</v>
      </c>
      <c r="Q92" s="2"/>
      <c r="R92" s="44" t="str">
        <f t="shared" si="18"/>
        <v/>
      </c>
      <c r="S92" s="44"/>
      <c r="T92" s="45" t="str">
        <f t="shared" si="15"/>
        <v/>
      </c>
      <c r="U92" s="46"/>
      <c r="V92" s="41" t="str">
        <f t="shared" si="16"/>
        <v/>
      </c>
      <c r="W92" s="41"/>
    </row>
    <row r="93" spans="2:23" x14ac:dyDescent="0.15">
      <c r="B93" s="21">
        <v>84</v>
      </c>
      <c r="C93" s="42" t="str">
        <f t="shared" si="13"/>
        <v/>
      </c>
      <c r="D93" s="42"/>
      <c r="E93" s="17">
        <f t="shared" si="17"/>
        <v>2001</v>
      </c>
      <c r="F93" s="2"/>
      <c r="G93" s="21"/>
      <c r="H93" s="43"/>
      <c r="I93" s="43"/>
      <c r="J93" s="43"/>
      <c r="K93" s="43"/>
      <c r="L93" s="16" t="str">
        <f t="shared" si="14"/>
        <v/>
      </c>
      <c r="M93" s="42" t="str">
        <f t="shared" si="10"/>
        <v/>
      </c>
      <c r="N93" s="42"/>
      <c r="O93" s="18" t="str">
        <f t="shared" si="11"/>
        <v/>
      </c>
      <c r="P93" s="17">
        <f t="shared" si="12"/>
        <v>2001</v>
      </c>
      <c r="Q93" s="2"/>
      <c r="R93" s="44" t="str">
        <f t="shared" si="18"/>
        <v/>
      </c>
      <c r="S93" s="44"/>
      <c r="T93" s="45" t="str">
        <f t="shared" si="15"/>
        <v/>
      </c>
      <c r="U93" s="46"/>
      <c r="V93" s="41" t="str">
        <f t="shared" si="16"/>
        <v/>
      </c>
      <c r="W93" s="41"/>
    </row>
    <row r="94" spans="2:23" x14ac:dyDescent="0.15">
      <c r="B94" s="21">
        <v>85</v>
      </c>
      <c r="C94" s="42" t="str">
        <f t="shared" si="13"/>
        <v/>
      </c>
      <c r="D94" s="42"/>
      <c r="E94" s="17">
        <f t="shared" si="17"/>
        <v>2001</v>
      </c>
      <c r="F94" s="2"/>
      <c r="G94" s="21"/>
      <c r="H94" s="43"/>
      <c r="I94" s="43"/>
      <c r="J94" s="43"/>
      <c r="K94" s="43"/>
      <c r="L94" s="16" t="str">
        <f t="shared" si="14"/>
        <v/>
      </c>
      <c r="M94" s="42" t="str">
        <f t="shared" si="10"/>
        <v/>
      </c>
      <c r="N94" s="42"/>
      <c r="O94" s="18" t="str">
        <f t="shared" si="11"/>
        <v/>
      </c>
      <c r="P94" s="17">
        <f t="shared" si="12"/>
        <v>2001</v>
      </c>
      <c r="Q94" s="2"/>
      <c r="R94" s="44" t="str">
        <f t="shared" si="18"/>
        <v/>
      </c>
      <c r="S94" s="44"/>
      <c r="T94" s="45" t="str">
        <f t="shared" si="15"/>
        <v/>
      </c>
      <c r="U94" s="46"/>
      <c r="V94" s="41" t="str">
        <f t="shared" si="16"/>
        <v/>
      </c>
      <c r="W94" s="41"/>
    </row>
    <row r="95" spans="2:23" x14ac:dyDescent="0.15">
      <c r="B95" s="21">
        <v>86</v>
      </c>
      <c r="C95" s="42" t="str">
        <f t="shared" si="13"/>
        <v/>
      </c>
      <c r="D95" s="42"/>
      <c r="E95" s="17">
        <f t="shared" si="17"/>
        <v>2001</v>
      </c>
      <c r="F95" s="2"/>
      <c r="G95" s="21"/>
      <c r="H95" s="43"/>
      <c r="I95" s="43"/>
      <c r="J95" s="43"/>
      <c r="K95" s="43"/>
      <c r="L95" s="16" t="str">
        <f t="shared" si="14"/>
        <v/>
      </c>
      <c r="M95" s="42" t="str">
        <f t="shared" si="10"/>
        <v/>
      </c>
      <c r="N95" s="42"/>
      <c r="O95" s="18" t="str">
        <f t="shared" si="11"/>
        <v/>
      </c>
      <c r="P95" s="17">
        <f t="shared" si="12"/>
        <v>2001</v>
      </c>
      <c r="Q95" s="2"/>
      <c r="R95" s="44" t="str">
        <f t="shared" si="18"/>
        <v/>
      </c>
      <c r="S95" s="44"/>
      <c r="T95" s="45" t="str">
        <f t="shared" si="15"/>
        <v/>
      </c>
      <c r="U95" s="46"/>
      <c r="V95" s="41" t="str">
        <f t="shared" si="16"/>
        <v/>
      </c>
      <c r="W95" s="41"/>
    </row>
    <row r="96" spans="2:23" x14ac:dyDescent="0.15">
      <c r="B96" s="21">
        <v>87</v>
      </c>
      <c r="C96" s="42" t="str">
        <f t="shared" si="13"/>
        <v/>
      </c>
      <c r="D96" s="42"/>
      <c r="E96" s="17">
        <f t="shared" si="17"/>
        <v>2001</v>
      </c>
      <c r="F96" s="2"/>
      <c r="G96" s="21"/>
      <c r="H96" s="43"/>
      <c r="I96" s="43"/>
      <c r="J96" s="43"/>
      <c r="K96" s="43"/>
      <c r="L96" s="16" t="str">
        <f t="shared" si="14"/>
        <v/>
      </c>
      <c r="M96" s="42" t="str">
        <f t="shared" si="10"/>
        <v/>
      </c>
      <c r="N96" s="42"/>
      <c r="O96" s="18" t="str">
        <f t="shared" si="11"/>
        <v/>
      </c>
      <c r="P96" s="17">
        <f t="shared" si="12"/>
        <v>2001</v>
      </c>
      <c r="Q96" s="2"/>
      <c r="R96" s="44" t="str">
        <f t="shared" si="18"/>
        <v/>
      </c>
      <c r="S96" s="44"/>
      <c r="T96" s="45" t="str">
        <f t="shared" si="15"/>
        <v/>
      </c>
      <c r="U96" s="46"/>
      <c r="V96" s="41" t="str">
        <f t="shared" si="16"/>
        <v/>
      </c>
      <c r="W96" s="41"/>
    </row>
    <row r="97" spans="2:23" x14ac:dyDescent="0.15">
      <c r="B97" s="21">
        <v>88</v>
      </c>
      <c r="C97" s="42" t="str">
        <f t="shared" si="13"/>
        <v/>
      </c>
      <c r="D97" s="42"/>
      <c r="E97" s="17">
        <f t="shared" si="17"/>
        <v>2001</v>
      </c>
      <c r="F97" s="2"/>
      <c r="G97" s="21"/>
      <c r="H97" s="43"/>
      <c r="I97" s="43"/>
      <c r="J97" s="43"/>
      <c r="K97" s="43"/>
      <c r="L97" s="16" t="str">
        <f t="shared" si="14"/>
        <v/>
      </c>
      <c r="M97" s="42" t="str">
        <f t="shared" si="10"/>
        <v/>
      </c>
      <c r="N97" s="42"/>
      <c r="O97" s="18" t="str">
        <f t="shared" si="11"/>
        <v/>
      </c>
      <c r="P97" s="17">
        <f t="shared" si="12"/>
        <v>2001</v>
      </c>
      <c r="Q97" s="2"/>
      <c r="R97" s="44" t="str">
        <f t="shared" si="18"/>
        <v/>
      </c>
      <c r="S97" s="44"/>
      <c r="T97" s="45" t="str">
        <f t="shared" si="15"/>
        <v/>
      </c>
      <c r="U97" s="46"/>
      <c r="V97" s="41" t="str">
        <f t="shared" si="16"/>
        <v/>
      </c>
      <c r="W97" s="41"/>
    </row>
    <row r="98" spans="2:23" x14ac:dyDescent="0.15">
      <c r="B98" s="21">
        <v>89</v>
      </c>
      <c r="C98" s="42" t="str">
        <f t="shared" si="13"/>
        <v/>
      </c>
      <c r="D98" s="42"/>
      <c r="E98" s="17">
        <f t="shared" si="17"/>
        <v>2001</v>
      </c>
      <c r="F98" s="2"/>
      <c r="G98" s="21"/>
      <c r="H98" s="43"/>
      <c r="I98" s="43"/>
      <c r="J98" s="43"/>
      <c r="K98" s="43"/>
      <c r="L98" s="16" t="str">
        <f t="shared" si="14"/>
        <v/>
      </c>
      <c r="M98" s="42" t="str">
        <f t="shared" si="10"/>
        <v/>
      </c>
      <c r="N98" s="42"/>
      <c r="O98" s="18" t="str">
        <f t="shared" si="11"/>
        <v/>
      </c>
      <c r="P98" s="17">
        <f t="shared" si="12"/>
        <v>2001</v>
      </c>
      <c r="Q98" s="2"/>
      <c r="R98" s="44" t="str">
        <f t="shared" si="18"/>
        <v/>
      </c>
      <c r="S98" s="44"/>
      <c r="T98" s="45" t="str">
        <f t="shared" si="15"/>
        <v/>
      </c>
      <c r="U98" s="46"/>
      <c r="V98" s="41" t="str">
        <f t="shared" si="16"/>
        <v/>
      </c>
      <c r="W98" s="41"/>
    </row>
    <row r="99" spans="2:23" x14ac:dyDescent="0.15">
      <c r="B99" s="21">
        <v>90</v>
      </c>
      <c r="C99" s="42" t="str">
        <f t="shared" si="13"/>
        <v/>
      </c>
      <c r="D99" s="42"/>
      <c r="E99" s="17">
        <f t="shared" si="17"/>
        <v>2001</v>
      </c>
      <c r="F99" s="2"/>
      <c r="G99" s="21"/>
      <c r="H99" s="43"/>
      <c r="I99" s="43"/>
      <c r="J99" s="43"/>
      <c r="K99" s="43"/>
      <c r="L99" s="16" t="str">
        <f t="shared" si="14"/>
        <v/>
      </c>
      <c r="M99" s="42" t="str">
        <f t="shared" si="10"/>
        <v/>
      </c>
      <c r="N99" s="42"/>
      <c r="O99" s="18" t="str">
        <f t="shared" si="11"/>
        <v/>
      </c>
      <c r="P99" s="17">
        <f t="shared" si="12"/>
        <v>2001</v>
      </c>
      <c r="Q99" s="2"/>
      <c r="R99" s="44" t="str">
        <f t="shared" si="18"/>
        <v/>
      </c>
      <c r="S99" s="44"/>
      <c r="T99" s="45" t="str">
        <f t="shared" si="15"/>
        <v/>
      </c>
      <c r="U99" s="46"/>
      <c r="V99" s="41" t="str">
        <f t="shared" si="16"/>
        <v/>
      </c>
      <c r="W99" s="41"/>
    </row>
    <row r="100" spans="2:23" x14ac:dyDescent="0.15">
      <c r="B100" s="21">
        <v>91</v>
      </c>
      <c r="C100" s="42" t="str">
        <f t="shared" si="13"/>
        <v/>
      </c>
      <c r="D100" s="42"/>
      <c r="E100" s="17">
        <f t="shared" si="17"/>
        <v>2001</v>
      </c>
      <c r="F100" s="2"/>
      <c r="G100" s="21"/>
      <c r="H100" s="43"/>
      <c r="I100" s="43"/>
      <c r="J100" s="43"/>
      <c r="K100" s="43"/>
      <c r="L100" s="16" t="str">
        <f t="shared" si="14"/>
        <v/>
      </c>
      <c r="M100" s="42" t="str">
        <f t="shared" si="10"/>
        <v/>
      </c>
      <c r="N100" s="42"/>
      <c r="O100" s="18" t="str">
        <f t="shared" si="11"/>
        <v/>
      </c>
      <c r="P100" s="17">
        <f t="shared" si="12"/>
        <v>2001</v>
      </c>
      <c r="Q100" s="2"/>
      <c r="R100" s="44" t="str">
        <f t="shared" si="18"/>
        <v/>
      </c>
      <c r="S100" s="44"/>
      <c r="T100" s="45" t="str">
        <f t="shared" si="15"/>
        <v/>
      </c>
      <c r="U100" s="46"/>
      <c r="V100" s="41" t="str">
        <f t="shared" si="16"/>
        <v/>
      </c>
      <c r="W100" s="41"/>
    </row>
    <row r="101" spans="2:23" x14ac:dyDescent="0.15">
      <c r="B101" s="21">
        <v>92</v>
      </c>
      <c r="C101" s="42" t="str">
        <f t="shared" si="13"/>
        <v/>
      </c>
      <c r="D101" s="42"/>
      <c r="E101" s="17">
        <f t="shared" si="17"/>
        <v>2001</v>
      </c>
      <c r="F101" s="2"/>
      <c r="G101" s="21"/>
      <c r="H101" s="43"/>
      <c r="I101" s="43"/>
      <c r="J101" s="43"/>
      <c r="K101" s="43"/>
      <c r="L101" s="16" t="str">
        <f t="shared" si="14"/>
        <v/>
      </c>
      <c r="M101" s="42" t="str">
        <f t="shared" si="10"/>
        <v/>
      </c>
      <c r="N101" s="42"/>
      <c r="O101" s="18" t="str">
        <f t="shared" si="11"/>
        <v/>
      </c>
      <c r="P101" s="17">
        <f t="shared" si="12"/>
        <v>2001</v>
      </c>
      <c r="Q101" s="2"/>
      <c r="R101" s="44" t="str">
        <f t="shared" si="18"/>
        <v/>
      </c>
      <c r="S101" s="44"/>
      <c r="T101" s="45" t="str">
        <f t="shared" si="15"/>
        <v/>
      </c>
      <c r="U101" s="46"/>
      <c r="V101" s="41" t="str">
        <f t="shared" si="16"/>
        <v/>
      </c>
      <c r="W101" s="41"/>
    </row>
    <row r="102" spans="2:23" x14ac:dyDescent="0.15">
      <c r="B102" s="21">
        <v>93</v>
      </c>
      <c r="C102" s="42" t="str">
        <f t="shared" si="13"/>
        <v/>
      </c>
      <c r="D102" s="42"/>
      <c r="E102" s="17">
        <f t="shared" si="17"/>
        <v>2001</v>
      </c>
      <c r="F102" s="2"/>
      <c r="G102" s="21"/>
      <c r="H102" s="43"/>
      <c r="I102" s="43"/>
      <c r="J102" s="43"/>
      <c r="K102" s="43"/>
      <c r="L102" s="16" t="str">
        <f t="shared" si="14"/>
        <v/>
      </c>
      <c r="M102" s="42" t="str">
        <f t="shared" si="10"/>
        <v/>
      </c>
      <c r="N102" s="42"/>
      <c r="O102" s="18" t="str">
        <f t="shared" si="11"/>
        <v/>
      </c>
      <c r="P102" s="17">
        <f t="shared" si="12"/>
        <v>2001</v>
      </c>
      <c r="Q102" s="2"/>
      <c r="R102" s="44" t="str">
        <f t="shared" si="18"/>
        <v/>
      </c>
      <c r="S102" s="44"/>
      <c r="T102" s="45" t="str">
        <f t="shared" si="15"/>
        <v/>
      </c>
      <c r="U102" s="46"/>
      <c r="V102" s="41" t="str">
        <f t="shared" si="16"/>
        <v/>
      </c>
      <c r="W102" s="41"/>
    </row>
    <row r="103" spans="2:23" x14ac:dyDescent="0.15">
      <c r="B103" s="21">
        <v>94</v>
      </c>
      <c r="C103" s="42" t="str">
        <f t="shared" si="13"/>
        <v/>
      </c>
      <c r="D103" s="42"/>
      <c r="E103" s="17">
        <f t="shared" si="17"/>
        <v>2001</v>
      </c>
      <c r="F103" s="2"/>
      <c r="G103" s="21"/>
      <c r="H103" s="43"/>
      <c r="I103" s="43"/>
      <c r="J103" s="43"/>
      <c r="K103" s="43"/>
      <c r="L103" s="16" t="str">
        <f t="shared" si="14"/>
        <v/>
      </c>
      <c r="M103" s="42" t="str">
        <f t="shared" si="10"/>
        <v/>
      </c>
      <c r="N103" s="42"/>
      <c r="O103" s="18" t="str">
        <f t="shared" si="11"/>
        <v/>
      </c>
      <c r="P103" s="17">
        <f t="shared" si="12"/>
        <v>2001</v>
      </c>
      <c r="Q103" s="2"/>
      <c r="R103" s="44" t="str">
        <f t="shared" si="18"/>
        <v/>
      </c>
      <c r="S103" s="44"/>
      <c r="T103" s="45" t="str">
        <f t="shared" si="15"/>
        <v/>
      </c>
      <c r="U103" s="46"/>
      <c r="V103" s="41" t="str">
        <f t="shared" si="16"/>
        <v/>
      </c>
      <c r="W103" s="41"/>
    </row>
    <row r="104" spans="2:23" x14ac:dyDescent="0.15">
      <c r="B104" s="21">
        <v>95</v>
      </c>
      <c r="C104" s="42" t="str">
        <f t="shared" si="13"/>
        <v/>
      </c>
      <c r="D104" s="42"/>
      <c r="E104" s="17">
        <f t="shared" si="17"/>
        <v>2001</v>
      </c>
      <c r="F104" s="2"/>
      <c r="G104" s="21"/>
      <c r="H104" s="43"/>
      <c r="I104" s="43"/>
      <c r="J104" s="43"/>
      <c r="K104" s="43"/>
      <c r="L104" s="16" t="str">
        <f t="shared" si="14"/>
        <v/>
      </c>
      <c r="M104" s="42" t="str">
        <f t="shared" si="10"/>
        <v/>
      </c>
      <c r="N104" s="42"/>
      <c r="O104" s="18" t="str">
        <f t="shared" si="11"/>
        <v/>
      </c>
      <c r="P104" s="17">
        <f t="shared" si="12"/>
        <v>2001</v>
      </c>
      <c r="Q104" s="2"/>
      <c r="R104" s="44" t="str">
        <f t="shared" si="18"/>
        <v/>
      </c>
      <c r="S104" s="44"/>
      <c r="T104" s="45" t="str">
        <f t="shared" si="15"/>
        <v/>
      </c>
      <c r="U104" s="46"/>
      <c r="V104" s="41" t="str">
        <f t="shared" si="16"/>
        <v/>
      </c>
      <c r="W104" s="41"/>
    </row>
    <row r="105" spans="2:23" x14ac:dyDescent="0.15">
      <c r="B105" s="21">
        <v>96</v>
      </c>
      <c r="C105" s="42" t="str">
        <f t="shared" si="13"/>
        <v/>
      </c>
      <c r="D105" s="42"/>
      <c r="E105" s="17">
        <f t="shared" si="17"/>
        <v>2001</v>
      </c>
      <c r="F105" s="2"/>
      <c r="G105" s="21"/>
      <c r="H105" s="43"/>
      <c r="I105" s="43"/>
      <c r="J105" s="43"/>
      <c r="K105" s="43"/>
      <c r="L105" s="16" t="str">
        <f t="shared" si="14"/>
        <v/>
      </c>
      <c r="M105" s="42" t="str">
        <f t="shared" si="10"/>
        <v/>
      </c>
      <c r="N105" s="42"/>
      <c r="O105" s="18" t="str">
        <f t="shared" si="11"/>
        <v/>
      </c>
      <c r="P105" s="17">
        <f t="shared" si="12"/>
        <v>2001</v>
      </c>
      <c r="Q105" s="2"/>
      <c r="R105" s="44" t="str">
        <f t="shared" si="18"/>
        <v/>
      </c>
      <c r="S105" s="44"/>
      <c r="T105" s="45" t="str">
        <f t="shared" si="15"/>
        <v/>
      </c>
      <c r="U105" s="46"/>
      <c r="V105" s="41" t="str">
        <f t="shared" si="16"/>
        <v/>
      </c>
      <c r="W105" s="41"/>
    </row>
    <row r="106" spans="2:23" x14ac:dyDescent="0.15">
      <c r="B106" s="21">
        <v>97</v>
      </c>
      <c r="C106" s="42" t="str">
        <f t="shared" si="13"/>
        <v/>
      </c>
      <c r="D106" s="42"/>
      <c r="E106" s="17">
        <f t="shared" si="17"/>
        <v>2001</v>
      </c>
      <c r="F106" s="2"/>
      <c r="G106" s="21"/>
      <c r="H106" s="43"/>
      <c r="I106" s="43"/>
      <c r="J106" s="43"/>
      <c r="K106" s="43"/>
      <c r="L106" s="16" t="str">
        <f t="shared" si="14"/>
        <v/>
      </c>
      <c r="M106" s="42" t="str">
        <f t="shared" si="10"/>
        <v/>
      </c>
      <c r="N106" s="42"/>
      <c r="O106" s="18" t="str">
        <f t="shared" si="11"/>
        <v/>
      </c>
      <c r="P106" s="17">
        <f t="shared" si="12"/>
        <v>2001</v>
      </c>
      <c r="Q106" s="2"/>
      <c r="R106" s="44" t="str">
        <f t="shared" si="18"/>
        <v/>
      </c>
      <c r="S106" s="44"/>
      <c r="T106" s="45" t="str">
        <f t="shared" si="15"/>
        <v/>
      </c>
      <c r="U106" s="46"/>
      <c r="V106" s="41" t="str">
        <f t="shared" si="16"/>
        <v/>
      </c>
      <c r="W106" s="41"/>
    </row>
    <row r="107" spans="2:23" x14ac:dyDescent="0.15">
      <c r="B107" s="21">
        <v>98</v>
      </c>
      <c r="C107" s="42" t="str">
        <f t="shared" si="13"/>
        <v/>
      </c>
      <c r="D107" s="42"/>
      <c r="E107" s="17">
        <f t="shared" si="17"/>
        <v>2001</v>
      </c>
      <c r="F107" s="2"/>
      <c r="G107" s="21"/>
      <c r="H107" s="43"/>
      <c r="I107" s="43"/>
      <c r="J107" s="43"/>
      <c r="K107" s="43"/>
      <c r="L107" s="16" t="str">
        <f t="shared" si="14"/>
        <v/>
      </c>
      <c r="M107" s="42" t="str">
        <f t="shared" si="10"/>
        <v/>
      </c>
      <c r="N107" s="42"/>
      <c r="O107" s="18" t="str">
        <f t="shared" si="11"/>
        <v/>
      </c>
      <c r="P107" s="17">
        <f t="shared" si="12"/>
        <v>2001</v>
      </c>
      <c r="Q107" s="2"/>
      <c r="R107" s="44" t="str">
        <f t="shared" si="18"/>
        <v/>
      </c>
      <c r="S107" s="44"/>
      <c r="T107" s="45" t="str">
        <f t="shared" si="15"/>
        <v/>
      </c>
      <c r="U107" s="46"/>
      <c r="V107" s="41" t="str">
        <f t="shared" si="16"/>
        <v/>
      </c>
      <c r="W107" s="41"/>
    </row>
    <row r="108" spans="2:23" x14ac:dyDescent="0.15">
      <c r="B108" s="21">
        <v>99</v>
      </c>
      <c r="C108" s="42" t="str">
        <f t="shared" si="13"/>
        <v/>
      </c>
      <c r="D108" s="42"/>
      <c r="E108" s="17">
        <f t="shared" si="17"/>
        <v>2001</v>
      </c>
      <c r="F108" s="2"/>
      <c r="G108" s="21"/>
      <c r="H108" s="43"/>
      <c r="I108" s="43"/>
      <c r="J108" s="43"/>
      <c r="K108" s="43"/>
      <c r="L108" s="16" t="str">
        <f t="shared" si="14"/>
        <v/>
      </c>
      <c r="M108" s="42" t="str">
        <f t="shared" si="10"/>
        <v/>
      </c>
      <c r="N108" s="42"/>
      <c r="O108" s="18" t="str">
        <f t="shared" si="11"/>
        <v/>
      </c>
      <c r="P108" s="17">
        <f t="shared" si="12"/>
        <v>2001</v>
      </c>
      <c r="Q108" s="2"/>
      <c r="R108" s="44" t="str">
        <f t="shared" si="18"/>
        <v/>
      </c>
      <c r="S108" s="44"/>
      <c r="T108" s="45" t="str">
        <f t="shared" si="15"/>
        <v/>
      </c>
      <c r="U108" s="46"/>
      <c r="V108" s="41" t="str">
        <f t="shared" si="16"/>
        <v/>
      </c>
      <c r="W108" s="41"/>
    </row>
    <row r="109" spans="2:23" x14ac:dyDescent="0.15">
      <c r="B109" s="21">
        <v>100</v>
      </c>
      <c r="C109" s="42" t="str">
        <f t="shared" si="13"/>
        <v/>
      </c>
      <c r="D109" s="42"/>
      <c r="E109" s="17">
        <f t="shared" si="17"/>
        <v>2001</v>
      </c>
      <c r="F109" s="2"/>
      <c r="G109" s="21"/>
      <c r="H109" s="43"/>
      <c r="I109" s="43"/>
      <c r="J109" s="43"/>
      <c r="K109" s="43"/>
      <c r="L109" s="16" t="str">
        <f t="shared" si="14"/>
        <v/>
      </c>
      <c r="M109" s="42" t="str">
        <f t="shared" si="10"/>
        <v/>
      </c>
      <c r="N109" s="42"/>
      <c r="O109" s="18" t="str">
        <f t="shared" si="11"/>
        <v/>
      </c>
      <c r="P109" s="17">
        <f t="shared" si="12"/>
        <v>2001</v>
      </c>
      <c r="Q109" s="2"/>
      <c r="R109" s="44" t="str">
        <f t="shared" si="18"/>
        <v/>
      </c>
      <c r="S109" s="44"/>
      <c r="T109" s="45" t="str">
        <f t="shared" si="15"/>
        <v/>
      </c>
      <c r="U109" s="46"/>
      <c r="V109" s="41" t="str">
        <f t="shared" si="16"/>
        <v/>
      </c>
      <c r="W109" s="41"/>
    </row>
  </sheetData>
  <mergeCells count="739">
    <mergeCell ref="B2:D2"/>
    <mergeCell ref="E2:G2"/>
    <mergeCell ref="H2:J2"/>
    <mergeCell ref="K2:M2"/>
    <mergeCell ref="N2:O2"/>
    <mergeCell ref="P2:Q2"/>
    <mergeCell ref="N4:O4"/>
    <mergeCell ref="P4:Q4"/>
    <mergeCell ref="J5:K5"/>
    <mergeCell ref="L5:M5"/>
    <mergeCell ref="N5:O5"/>
    <mergeCell ref="P5:Q5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  <mergeCell ref="P8:W8"/>
    <mergeCell ref="H9:I9"/>
    <mergeCell ref="J9:K9"/>
    <mergeCell ref="M9:N9"/>
    <mergeCell ref="R9:S9"/>
    <mergeCell ref="T9:U9"/>
    <mergeCell ref="V9:W9"/>
    <mergeCell ref="B6:D6"/>
    <mergeCell ref="E6:H6"/>
    <mergeCell ref="I6:J6"/>
    <mergeCell ref="K6:M6"/>
    <mergeCell ref="N6:Q6"/>
    <mergeCell ref="B8:B9"/>
    <mergeCell ref="C8:D9"/>
    <mergeCell ref="E8:K8"/>
    <mergeCell ref="L8:N8"/>
    <mergeCell ref="O8:O9"/>
    <mergeCell ref="V10:W10"/>
    <mergeCell ref="C11:D11"/>
    <mergeCell ref="H11:I11"/>
    <mergeCell ref="J11:K11"/>
    <mergeCell ref="M11:N11"/>
    <mergeCell ref="R11:S11"/>
    <mergeCell ref="T11:U11"/>
    <mergeCell ref="V11:W11"/>
    <mergeCell ref="C10:D10"/>
    <mergeCell ref="H10:I10"/>
    <mergeCell ref="J10:K10"/>
    <mergeCell ref="M10:N10"/>
    <mergeCell ref="R10:S10"/>
    <mergeCell ref="T10:U10"/>
    <mergeCell ref="V12:W12"/>
    <mergeCell ref="C13:D13"/>
    <mergeCell ref="H13:I13"/>
    <mergeCell ref="J13:K13"/>
    <mergeCell ref="M13:N13"/>
    <mergeCell ref="R13:S13"/>
    <mergeCell ref="T13:U13"/>
    <mergeCell ref="V13:W13"/>
    <mergeCell ref="C12:D12"/>
    <mergeCell ref="H12:I12"/>
    <mergeCell ref="J12:K12"/>
    <mergeCell ref="M12:N12"/>
    <mergeCell ref="R12:S12"/>
    <mergeCell ref="T12:U12"/>
    <mergeCell ref="V14:W14"/>
    <mergeCell ref="C15:D15"/>
    <mergeCell ref="H15:I15"/>
    <mergeCell ref="J15:K15"/>
    <mergeCell ref="M15:N15"/>
    <mergeCell ref="R15:S15"/>
    <mergeCell ref="T15:U15"/>
    <mergeCell ref="V15:W15"/>
    <mergeCell ref="C14:D14"/>
    <mergeCell ref="H14:I14"/>
    <mergeCell ref="J14:K14"/>
    <mergeCell ref="M14:N14"/>
    <mergeCell ref="R14:S14"/>
    <mergeCell ref="T14:U14"/>
    <mergeCell ref="V16:W16"/>
    <mergeCell ref="C17:D17"/>
    <mergeCell ref="H17:I17"/>
    <mergeCell ref="J17:K17"/>
    <mergeCell ref="M17:N17"/>
    <mergeCell ref="R17:S17"/>
    <mergeCell ref="T17:U17"/>
    <mergeCell ref="V17:W17"/>
    <mergeCell ref="C16:D16"/>
    <mergeCell ref="H16:I16"/>
    <mergeCell ref="J16:K16"/>
    <mergeCell ref="M16:N16"/>
    <mergeCell ref="R16:S16"/>
    <mergeCell ref="T16:U16"/>
    <mergeCell ref="V18:W18"/>
    <mergeCell ref="C19:D19"/>
    <mergeCell ref="H19:I19"/>
    <mergeCell ref="J19:K19"/>
    <mergeCell ref="M19:N19"/>
    <mergeCell ref="R19:S19"/>
    <mergeCell ref="T19:U19"/>
    <mergeCell ref="V19:W19"/>
    <mergeCell ref="C18:D18"/>
    <mergeCell ref="H18:I18"/>
    <mergeCell ref="J18:K18"/>
    <mergeCell ref="M18:N18"/>
    <mergeCell ref="R18:S18"/>
    <mergeCell ref="T18:U18"/>
    <mergeCell ref="V20:W20"/>
    <mergeCell ref="C21:D21"/>
    <mergeCell ref="H21:I21"/>
    <mergeCell ref="J21:K21"/>
    <mergeCell ref="M21:N21"/>
    <mergeCell ref="R21:S21"/>
    <mergeCell ref="T21:U21"/>
    <mergeCell ref="V21:W21"/>
    <mergeCell ref="C20:D20"/>
    <mergeCell ref="H20:I20"/>
    <mergeCell ref="J20:K20"/>
    <mergeCell ref="M20:N20"/>
    <mergeCell ref="R20:S20"/>
    <mergeCell ref="T20:U20"/>
    <mergeCell ref="V22:W22"/>
    <mergeCell ref="C23:D23"/>
    <mergeCell ref="H23:I23"/>
    <mergeCell ref="J23:K23"/>
    <mergeCell ref="M23:N23"/>
    <mergeCell ref="R23:S23"/>
    <mergeCell ref="T23:U23"/>
    <mergeCell ref="V23:W23"/>
    <mergeCell ref="C22:D22"/>
    <mergeCell ref="H22:I22"/>
    <mergeCell ref="J22:K22"/>
    <mergeCell ref="M22:N22"/>
    <mergeCell ref="R22:S22"/>
    <mergeCell ref="T22:U22"/>
    <mergeCell ref="V24:W24"/>
    <mergeCell ref="C25:D25"/>
    <mergeCell ref="H25:I25"/>
    <mergeCell ref="J25:K25"/>
    <mergeCell ref="M25:N25"/>
    <mergeCell ref="R25:S25"/>
    <mergeCell ref="T25:U25"/>
    <mergeCell ref="V25:W25"/>
    <mergeCell ref="C24:D24"/>
    <mergeCell ref="H24:I24"/>
    <mergeCell ref="J24:K24"/>
    <mergeCell ref="M24:N24"/>
    <mergeCell ref="R24:S24"/>
    <mergeCell ref="T24:U24"/>
    <mergeCell ref="V26:W26"/>
    <mergeCell ref="C27:D27"/>
    <mergeCell ref="H27:I27"/>
    <mergeCell ref="J27:K27"/>
    <mergeCell ref="M27:N27"/>
    <mergeCell ref="R27:S27"/>
    <mergeCell ref="T27:U27"/>
    <mergeCell ref="V27:W27"/>
    <mergeCell ref="C26:D26"/>
    <mergeCell ref="H26:I26"/>
    <mergeCell ref="J26:K26"/>
    <mergeCell ref="M26:N26"/>
    <mergeCell ref="R26:S26"/>
    <mergeCell ref="T26:U26"/>
    <mergeCell ref="V28:W28"/>
    <mergeCell ref="C29:D29"/>
    <mergeCell ref="H29:I29"/>
    <mergeCell ref="J29:K29"/>
    <mergeCell ref="M29:N29"/>
    <mergeCell ref="R29:S29"/>
    <mergeCell ref="T29:U29"/>
    <mergeCell ref="V29:W29"/>
    <mergeCell ref="C28:D28"/>
    <mergeCell ref="H28:I28"/>
    <mergeCell ref="J28:K28"/>
    <mergeCell ref="M28:N28"/>
    <mergeCell ref="R28:S28"/>
    <mergeCell ref="T28:U28"/>
    <mergeCell ref="V30:W30"/>
    <mergeCell ref="C31:D31"/>
    <mergeCell ref="H31:I31"/>
    <mergeCell ref="J31:K31"/>
    <mergeCell ref="M31:N31"/>
    <mergeCell ref="R31:S31"/>
    <mergeCell ref="T31:U31"/>
    <mergeCell ref="V31:W31"/>
    <mergeCell ref="C30:D30"/>
    <mergeCell ref="H30:I30"/>
    <mergeCell ref="J30:K30"/>
    <mergeCell ref="M30:N30"/>
    <mergeCell ref="R30:S30"/>
    <mergeCell ref="T30:U30"/>
    <mergeCell ref="V32:W32"/>
    <mergeCell ref="C33:D33"/>
    <mergeCell ref="H33:I33"/>
    <mergeCell ref="J33:K33"/>
    <mergeCell ref="M33:N33"/>
    <mergeCell ref="R33:S33"/>
    <mergeCell ref="T33:U33"/>
    <mergeCell ref="V33:W33"/>
    <mergeCell ref="C32:D32"/>
    <mergeCell ref="H32:I32"/>
    <mergeCell ref="J32:K32"/>
    <mergeCell ref="M32:N32"/>
    <mergeCell ref="R32:S32"/>
    <mergeCell ref="T32:U32"/>
    <mergeCell ref="V34:W34"/>
    <mergeCell ref="C35:D35"/>
    <mergeCell ref="H35:I35"/>
    <mergeCell ref="J35:K35"/>
    <mergeCell ref="M35:N35"/>
    <mergeCell ref="R35:S35"/>
    <mergeCell ref="T35:U35"/>
    <mergeCell ref="V35:W35"/>
    <mergeCell ref="C34:D34"/>
    <mergeCell ref="H34:I34"/>
    <mergeCell ref="J34:K34"/>
    <mergeCell ref="M34:N34"/>
    <mergeCell ref="R34:S34"/>
    <mergeCell ref="T34:U34"/>
    <mergeCell ref="V36:W36"/>
    <mergeCell ref="C37:D37"/>
    <mergeCell ref="H37:I37"/>
    <mergeCell ref="J37:K37"/>
    <mergeCell ref="M37:N37"/>
    <mergeCell ref="R37:S37"/>
    <mergeCell ref="T37:U37"/>
    <mergeCell ref="V37:W37"/>
    <mergeCell ref="C36:D36"/>
    <mergeCell ref="H36:I36"/>
    <mergeCell ref="J36:K36"/>
    <mergeCell ref="M36:N36"/>
    <mergeCell ref="R36:S36"/>
    <mergeCell ref="T36:U36"/>
    <mergeCell ref="V38:W38"/>
    <mergeCell ref="C39:D39"/>
    <mergeCell ref="H39:I39"/>
    <mergeCell ref="J39:K39"/>
    <mergeCell ref="M39:N39"/>
    <mergeCell ref="R39:S39"/>
    <mergeCell ref="T39:U39"/>
    <mergeCell ref="V39:W39"/>
    <mergeCell ref="C38:D38"/>
    <mergeCell ref="H38:I38"/>
    <mergeCell ref="J38:K38"/>
    <mergeCell ref="M38:N38"/>
    <mergeCell ref="R38:S38"/>
    <mergeCell ref="T38:U38"/>
    <mergeCell ref="V40:W40"/>
    <mergeCell ref="C41:D41"/>
    <mergeCell ref="H41:I41"/>
    <mergeCell ref="J41:K41"/>
    <mergeCell ref="M41:N41"/>
    <mergeCell ref="R41:S41"/>
    <mergeCell ref="T41:U41"/>
    <mergeCell ref="V41:W41"/>
    <mergeCell ref="C40:D40"/>
    <mergeCell ref="H40:I40"/>
    <mergeCell ref="J40:K40"/>
    <mergeCell ref="M40:N40"/>
    <mergeCell ref="R40:S40"/>
    <mergeCell ref="T40:U40"/>
    <mergeCell ref="V42:W42"/>
    <mergeCell ref="C43:D43"/>
    <mergeCell ref="H43:I43"/>
    <mergeCell ref="J43:K43"/>
    <mergeCell ref="M43:N43"/>
    <mergeCell ref="R43:S43"/>
    <mergeCell ref="T43:U43"/>
    <mergeCell ref="V43:W43"/>
    <mergeCell ref="C42:D42"/>
    <mergeCell ref="H42:I42"/>
    <mergeCell ref="J42:K42"/>
    <mergeCell ref="M42:N42"/>
    <mergeCell ref="R42:S42"/>
    <mergeCell ref="T42:U42"/>
    <mergeCell ref="V44:W44"/>
    <mergeCell ref="C45:D45"/>
    <mergeCell ref="H45:I45"/>
    <mergeCell ref="J45:K45"/>
    <mergeCell ref="M45:N45"/>
    <mergeCell ref="R45:S45"/>
    <mergeCell ref="T45:U45"/>
    <mergeCell ref="V45:W45"/>
    <mergeCell ref="C44:D44"/>
    <mergeCell ref="H44:I44"/>
    <mergeCell ref="J44:K44"/>
    <mergeCell ref="M44:N44"/>
    <mergeCell ref="R44:S44"/>
    <mergeCell ref="T44:U44"/>
    <mergeCell ref="V46:W46"/>
    <mergeCell ref="C47:D47"/>
    <mergeCell ref="H47:I47"/>
    <mergeCell ref="J47:K47"/>
    <mergeCell ref="M47:N47"/>
    <mergeCell ref="R47:S47"/>
    <mergeCell ref="T47:U47"/>
    <mergeCell ref="V47:W47"/>
    <mergeCell ref="C46:D46"/>
    <mergeCell ref="H46:I46"/>
    <mergeCell ref="J46:K46"/>
    <mergeCell ref="M46:N46"/>
    <mergeCell ref="R46:S46"/>
    <mergeCell ref="T46:U46"/>
    <mergeCell ref="V48:W48"/>
    <mergeCell ref="C49:D49"/>
    <mergeCell ref="H49:I49"/>
    <mergeCell ref="J49:K49"/>
    <mergeCell ref="M49:N49"/>
    <mergeCell ref="R49:S49"/>
    <mergeCell ref="T49:U49"/>
    <mergeCell ref="V49:W49"/>
    <mergeCell ref="C48:D48"/>
    <mergeCell ref="H48:I48"/>
    <mergeCell ref="J48:K48"/>
    <mergeCell ref="M48:N48"/>
    <mergeCell ref="R48:S48"/>
    <mergeCell ref="T48:U48"/>
    <mergeCell ref="V50:W50"/>
    <mergeCell ref="C51:D51"/>
    <mergeCell ref="H51:I51"/>
    <mergeCell ref="J51:K51"/>
    <mergeCell ref="M51:N51"/>
    <mergeCell ref="R51:S51"/>
    <mergeCell ref="T51:U51"/>
    <mergeCell ref="V51:W51"/>
    <mergeCell ref="C50:D50"/>
    <mergeCell ref="H50:I50"/>
    <mergeCell ref="J50:K50"/>
    <mergeCell ref="M50:N50"/>
    <mergeCell ref="R50:S50"/>
    <mergeCell ref="T50:U50"/>
    <mergeCell ref="V52:W52"/>
    <mergeCell ref="C53:D53"/>
    <mergeCell ref="H53:I53"/>
    <mergeCell ref="J53:K53"/>
    <mergeCell ref="M53:N53"/>
    <mergeCell ref="R53:S53"/>
    <mergeCell ref="T53:U53"/>
    <mergeCell ref="V53:W53"/>
    <mergeCell ref="C52:D52"/>
    <mergeCell ref="H52:I52"/>
    <mergeCell ref="J52:K52"/>
    <mergeCell ref="M52:N52"/>
    <mergeCell ref="R52:S52"/>
    <mergeCell ref="T52:U52"/>
    <mergeCell ref="V54:W54"/>
    <mergeCell ref="C55:D55"/>
    <mergeCell ref="H55:I55"/>
    <mergeCell ref="J55:K55"/>
    <mergeCell ref="M55:N55"/>
    <mergeCell ref="R55:S55"/>
    <mergeCell ref="T55:U55"/>
    <mergeCell ref="V55:W55"/>
    <mergeCell ref="C54:D54"/>
    <mergeCell ref="H54:I54"/>
    <mergeCell ref="J54:K54"/>
    <mergeCell ref="M54:N54"/>
    <mergeCell ref="R54:S54"/>
    <mergeCell ref="T54:U54"/>
    <mergeCell ref="V56:W56"/>
    <mergeCell ref="C57:D57"/>
    <mergeCell ref="H57:I57"/>
    <mergeCell ref="J57:K57"/>
    <mergeCell ref="M57:N57"/>
    <mergeCell ref="R57:S57"/>
    <mergeCell ref="T57:U57"/>
    <mergeCell ref="V57:W57"/>
    <mergeCell ref="C56:D56"/>
    <mergeCell ref="H56:I56"/>
    <mergeCell ref="J56:K56"/>
    <mergeCell ref="M56:N56"/>
    <mergeCell ref="R56:S56"/>
    <mergeCell ref="T56:U56"/>
    <mergeCell ref="V58:W58"/>
    <mergeCell ref="C59:D59"/>
    <mergeCell ref="H59:I59"/>
    <mergeCell ref="J59:K59"/>
    <mergeCell ref="M59:N59"/>
    <mergeCell ref="R59:S59"/>
    <mergeCell ref="T59:U59"/>
    <mergeCell ref="V59:W59"/>
    <mergeCell ref="C58:D58"/>
    <mergeCell ref="H58:I58"/>
    <mergeCell ref="J58:K58"/>
    <mergeCell ref="M58:N58"/>
    <mergeCell ref="R58:S58"/>
    <mergeCell ref="T58:U58"/>
    <mergeCell ref="V60:W60"/>
    <mergeCell ref="C61:D61"/>
    <mergeCell ref="H61:I61"/>
    <mergeCell ref="J61:K61"/>
    <mergeCell ref="M61:N61"/>
    <mergeCell ref="R61:S61"/>
    <mergeCell ref="T61:U61"/>
    <mergeCell ref="V61:W61"/>
    <mergeCell ref="C60:D60"/>
    <mergeCell ref="H60:I60"/>
    <mergeCell ref="J60:K60"/>
    <mergeCell ref="M60:N60"/>
    <mergeCell ref="R60:S60"/>
    <mergeCell ref="T60:U60"/>
    <mergeCell ref="V62:W62"/>
    <mergeCell ref="C63:D63"/>
    <mergeCell ref="H63:I63"/>
    <mergeCell ref="J63:K63"/>
    <mergeCell ref="M63:N63"/>
    <mergeCell ref="R63:S63"/>
    <mergeCell ref="T63:U63"/>
    <mergeCell ref="V63:W63"/>
    <mergeCell ref="C62:D62"/>
    <mergeCell ref="H62:I62"/>
    <mergeCell ref="J62:K62"/>
    <mergeCell ref="M62:N62"/>
    <mergeCell ref="R62:S62"/>
    <mergeCell ref="T62:U62"/>
    <mergeCell ref="V64:W64"/>
    <mergeCell ref="C65:D65"/>
    <mergeCell ref="H65:I65"/>
    <mergeCell ref="J65:K65"/>
    <mergeCell ref="M65:N65"/>
    <mergeCell ref="R65:S65"/>
    <mergeCell ref="T65:U65"/>
    <mergeCell ref="V65:W65"/>
    <mergeCell ref="C64:D64"/>
    <mergeCell ref="H64:I64"/>
    <mergeCell ref="J64:K64"/>
    <mergeCell ref="M64:N64"/>
    <mergeCell ref="R64:S64"/>
    <mergeCell ref="T64:U64"/>
    <mergeCell ref="V66:W66"/>
    <mergeCell ref="C67:D67"/>
    <mergeCell ref="H67:I67"/>
    <mergeCell ref="J67:K67"/>
    <mergeCell ref="M67:N67"/>
    <mergeCell ref="R67:S67"/>
    <mergeCell ref="T67:U67"/>
    <mergeCell ref="V67:W67"/>
    <mergeCell ref="C66:D66"/>
    <mergeCell ref="H66:I66"/>
    <mergeCell ref="J66:K66"/>
    <mergeCell ref="M66:N66"/>
    <mergeCell ref="R66:S66"/>
    <mergeCell ref="T66:U66"/>
    <mergeCell ref="V68:W68"/>
    <mergeCell ref="C69:D69"/>
    <mergeCell ref="H69:I69"/>
    <mergeCell ref="J69:K69"/>
    <mergeCell ref="M69:N69"/>
    <mergeCell ref="R69:S69"/>
    <mergeCell ref="T69:U69"/>
    <mergeCell ref="V69:W69"/>
    <mergeCell ref="C68:D68"/>
    <mergeCell ref="H68:I68"/>
    <mergeCell ref="J68:K68"/>
    <mergeCell ref="M68:N68"/>
    <mergeCell ref="R68:S68"/>
    <mergeCell ref="T68:U68"/>
    <mergeCell ref="V70:W70"/>
    <mergeCell ref="C71:D71"/>
    <mergeCell ref="H71:I71"/>
    <mergeCell ref="J71:K71"/>
    <mergeCell ref="M71:N71"/>
    <mergeCell ref="R71:S71"/>
    <mergeCell ref="T71:U71"/>
    <mergeCell ref="V71:W71"/>
    <mergeCell ref="C70:D70"/>
    <mergeCell ref="H70:I70"/>
    <mergeCell ref="J70:K70"/>
    <mergeCell ref="M70:N70"/>
    <mergeCell ref="R70:S70"/>
    <mergeCell ref="T70:U70"/>
    <mergeCell ref="V72:W72"/>
    <mergeCell ref="C73:D73"/>
    <mergeCell ref="H73:I73"/>
    <mergeCell ref="J73:K73"/>
    <mergeCell ref="M73:N73"/>
    <mergeCell ref="R73:S73"/>
    <mergeCell ref="T73:U73"/>
    <mergeCell ref="V73:W73"/>
    <mergeCell ref="C72:D72"/>
    <mergeCell ref="H72:I72"/>
    <mergeCell ref="J72:K72"/>
    <mergeCell ref="M72:N72"/>
    <mergeCell ref="R72:S72"/>
    <mergeCell ref="T72:U72"/>
    <mergeCell ref="V74:W74"/>
    <mergeCell ref="C75:D75"/>
    <mergeCell ref="H75:I75"/>
    <mergeCell ref="J75:K75"/>
    <mergeCell ref="M75:N75"/>
    <mergeCell ref="R75:S75"/>
    <mergeCell ref="T75:U75"/>
    <mergeCell ref="V75:W75"/>
    <mergeCell ref="C74:D74"/>
    <mergeCell ref="H74:I74"/>
    <mergeCell ref="J74:K74"/>
    <mergeCell ref="M74:N74"/>
    <mergeCell ref="R74:S74"/>
    <mergeCell ref="T74:U74"/>
    <mergeCell ref="V76:W76"/>
    <mergeCell ref="C77:D77"/>
    <mergeCell ref="H77:I77"/>
    <mergeCell ref="J77:K77"/>
    <mergeCell ref="M77:N77"/>
    <mergeCell ref="R77:S77"/>
    <mergeCell ref="T77:U77"/>
    <mergeCell ref="V77:W77"/>
    <mergeCell ref="C76:D76"/>
    <mergeCell ref="H76:I76"/>
    <mergeCell ref="J76:K76"/>
    <mergeCell ref="M76:N76"/>
    <mergeCell ref="R76:S76"/>
    <mergeCell ref="T76:U76"/>
    <mergeCell ref="V78:W78"/>
    <mergeCell ref="C79:D79"/>
    <mergeCell ref="H79:I79"/>
    <mergeCell ref="J79:K79"/>
    <mergeCell ref="M79:N79"/>
    <mergeCell ref="R79:S79"/>
    <mergeCell ref="T79:U79"/>
    <mergeCell ref="V79:W79"/>
    <mergeCell ref="C78:D78"/>
    <mergeCell ref="H78:I78"/>
    <mergeCell ref="J78:K78"/>
    <mergeCell ref="M78:N78"/>
    <mergeCell ref="R78:S78"/>
    <mergeCell ref="T78:U78"/>
    <mergeCell ref="V80:W80"/>
    <mergeCell ref="C81:D81"/>
    <mergeCell ref="H81:I81"/>
    <mergeCell ref="J81:K81"/>
    <mergeCell ref="M81:N81"/>
    <mergeCell ref="R81:S81"/>
    <mergeCell ref="T81:U81"/>
    <mergeCell ref="V81:W81"/>
    <mergeCell ref="C80:D80"/>
    <mergeCell ref="H80:I80"/>
    <mergeCell ref="J80:K80"/>
    <mergeCell ref="M80:N80"/>
    <mergeCell ref="R80:S80"/>
    <mergeCell ref="T80:U80"/>
    <mergeCell ref="V82:W82"/>
    <mergeCell ref="C83:D83"/>
    <mergeCell ref="H83:I83"/>
    <mergeCell ref="J83:K83"/>
    <mergeCell ref="M83:N83"/>
    <mergeCell ref="R83:S83"/>
    <mergeCell ref="T83:U83"/>
    <mergeCell ref="V83:W83"/>
    <mergeCell ref="C82:D82"/>
    <mergeCell ref="H82:I82"/>
    <mergeCell ref="J82:K82"/>
    <mergeCell ref="M82:N82"/>
    <mergeCell ref="R82:S82"/>
    <mergeCell ref="T82:U82"/>
    <mergeCell ref="V84:W84"/>
    <mergeCell ref="C85:D85"/>
    <mergeCell ref="H85:I85"/>
    <mergeCell ref="J85:K85"/>
    <mergeCell ref="M85:N85"/>
    <mergeCell ref="R85:S85"/>
    <mergeCell ref="T85:U85"/>
    <mergeCell ref="V85:W85"/>
    <mergeCell ref="C84:D84"/>
    <mergeCell ref="H84:I84"/>
    <mergeCell ref="J84:K84"/>
    <mergeCell ref="M84:N84"/>
    <mergeCell ref="R84:S84"/>
    <mergeCell ref="T84:U84"/>
    <mergeCell ref="V86:W86"/>
    <mergeCell ref="C87:D87"/>
    <mergeCell ref="H87:I87"/>
    <mergeCell ref="J87:K87"/>
    <mergeCell ref="M87:N87"/>
    <mergeCell ref="R87:S87"/>
    <mergeCell ref="T87:U87"/>
    <mergeCell ref="V87:W87"/>
    <mergeCell ref="C86:D86"/>
    <mergeCell ref="H86:I86"/>
    <mergeCell ref="J86:K86"/>
    <mergeCell ref="M86:N86"/>
    <mergeCell ref="R86:S86"/>
    <mergeCell ref="T86:U86"/>
    <mergeCell ref="V88:W88"/>
    <mergeCell ref="C89:D89"/>
    <mergeCell ref="H89:I89"/>
    <mergeCell ref="J89:K89"/>
    <mergeCell ref="M89:N89"/>
    <mergeCell ref="R89:S89"/>
    <mergeCell ref="T89:U89"/>
    <mergeCell ref="V89:W89"/>
    <mergeCell ref="C88:D88"/>
    <mergeCell ref="H88:I88"/>
    <mergeCell ref="J88:K88"/>
    <mergeCell ref="M88:N88"/>
    <mergeCell ref="R88:S88"/>
    <mergeCell ref="T88:U88"/>
    <mergeCell ref="V90:W90"/>
    <mergeCell ref="C91:D91"/>
    <mergeCell ref="H91:I91"/>
    <mergeCell ref="J91:K91"/>
    <mergeCell ref="M91:N91"/>
    <mergeCell ref="R91:S91"/>
    <mergeCell ref="T91:U91"/>
    <mergeCell ref="V91:W91"/>
    <mergeCell ref="C90:D90"/>
    <mergeCell ref="H90:I90"/>
    <mergeCell ref="J90:K90"/>
    <mergeCell ref="M90:N90"/>
    <mergeCell ref="R90:S90"/>
    <mergeCell ref="T90:U90"/>
    <mergeCell ref="V92:W92"/>
    <mergeCell ref="C93:D93"/>
    <mergeCell ref="H93:I93"/>
    <mergeCell ref="J93:K93"/>
    <mergeCell ref="M93:N93"/>
    <mergeCell ref="R93:S93"/>
    <mergeCell ref="T93:U93"/>
    <mergeCell ref="V93:W93"/>
    <mergeCell ref="C92:D92"/>
    <mergeCell ref="H92:I92"/>
    <mergeCell ref="J92:K92"/>
    <mergeCell ref="M92:N92"/>
    <mergeCell ref="R92:S92"/>
    <mergeCell ref="T92:U92"/>
    <mergeCell ref="V94:W94"/>
    <mergeCell ref="C95:D95"/>
    <mergeCell ref="H95:I95"/>
    <mergeCell ref="J95:K95"/>
    <mergeCell ref="M95:N95"/>
    <mergeCell ref="R95:S95"/>
    <mergeCell ref="T95:U95"/>
    <mergeCell ref="V95:W95"/>
    <mergeCell ref="C94:D94"/>
    <mergeCell ref="H94:I94"/>
    <mergeCell ref="J94:K94"/>
    <mergeCell ref="M94:N94"/>
    <mergeCell ref="R94:S94"/>
    <mergeCell ref="T94:U94"/>
    <mergeCell ref="V96:W96"/>
    <mergeCell ref="C97:D97"/>
    <mergeCell ref="H97:I97"/>
    <mergeCell ref="J97:K97"/>
    <mergeCell ref="M97:N97"/>
    <mergeCell ref="R97:S97"/>
    <mergeCell ref="T97:U97"/>
    <mergeCell ref="V97:W97"/>
    <mergeCell ref="C96:D96"/>
    <mergeCell ref="H96:I96"/>
    <mergeCell ref="J96:K96"/>
    <mergeCell ref="M96:N96"/>
    <mergeCell ref="R96:S96"/>
    <mergeCell ref="T96:U96"/>
    <mergeCell ref="V98:W98"/>
    <mergeCell ref="C99:D99"/>
    <mergeCell ref="H99:I99"/>
    <mergeCell ref="J99:K99"/>
    <mergeCell ref="M99:N99"/>
    <mergeCell ref="R99:S99"/>
    <mergeCell ref="T99:U99"/>
    <mergeCell ref="V99:W99"/>
    <mergeCell ref="C98:D98"/>
    <mergeCell ref="H98:I98"/>
    <mergeCell ref="J98:K98"/>
    <mergeCell ref="M98:N98"/>
    <mergeCell ref="R98:S98"/>
    <mergeCell ref="T98:U98"/>
    <mergeCell ref="V100:W100"/>
    <mergeCell ref="C101:D101"/>
    <mergeCell ref="H101:I101"/>
    <mergeCell ref="J101:K101"/>
    <mergeCell ref="M101:N101"/>
    <mergeCell ref="R101:S101"/>
    <mergeCell ref="T101:U101"/>
    <mergeCell ref="V101:W101"/>
    <mergeCell ref="C100:D100"/>
    <mergeCell ref="H100:I100"/>
    <mergeCell ref="J100:K100"/>
    <mergeCell ref="M100:N100"/>
    <mergeCell ref="R100:S100"/>
    <mergeCell ref="T100:U100"/>
    <mergeCell ref="V102:W102"/>
    <mergeCell ref="C103:D103"/>
    <mergeCell ref="H103:I103"/>
    <mergeCell ref="J103:K103"/>
    <mergeCell ref="M103:N103"/>
    <mergeCell ref="R103:S103"/>
    <mergeCell ref="T103:U103"/>
    <mergeCell ref="V103:W103"/>
    <mergeCell ref="C102:D102"/>
    <mergeCell ref="H102:I102"/>
    <mergeCell ref="J102:K102"/>
    <mergeCell ref="M102:N102"/>
    <mergeCell ref="R102:S102"/>
    <mergeCell ref="T102:U102"/>
    <mergeCell ref="V104:W104"/>
    <mergeCell ref="C105:D105"/>
    <mergeCell ref="H105:I105"/>
    <mergeCell ref="J105:K105"/>
    <mergeCell ref="M105:N105"/>
    <mergeCell ref="R105:S105"/>
    <mergeCell ref="T105:U105"/>
    <mergeCell ref="V105:W105"/>
    <mergeCell ref="C104:D104"/>
    <mergeCell ref="H104:I104"/>
    <mergeCell ref="J104:K104"/>
    <mergeCell ref="M104:N104"/>
    <mergeCell ref="R104:S104"/>
    <mergeCell ref="T104:U104"/>
    <mergeCell ref="V106:W106"/>
    <mergeCell ref="C107:D107"/>
    <mergeCell ref="H107:I107"/>
    <mergeCell ref="J107:K107"/>
    <mergeCell ref="M107:N107"/>
    <mergeCell ref="R107:S107"/>
    <mergeCell ref="T107:U107"/>
    <mergeCell ref="V107:W107"/>
    <mergeCell ref="C106:D106"/>
    <mergeCell ref="H106:I106"/>
    <mergeCell ref="J106:K106"/>
    <mergeCell ref="M106:N106"/>
    <mergeCell ref="R106:S106"/>
    <mergeCell ref="T106:U106"/>
    <mergeCell ref="V108:W108"/>
    <mergeCell ref="C109:D109"/>
    <mergeCell ref="H109:I109"/>
    <mergeCell ref="J109:K109"/>
    <mergeCell ref="M109:N109"/>
    <mergeCell ref="R109:S109"/>
    <mergeCell ref="T109:U109"/>
    <mergeCell ref="V109:W109"/>
    <mergeCell ref="C108:D108"/>
    <mergeCell ref="H108:I108"/>
    <mergeCell ref="J108:K108"/>
    <mergeCell ref="M108:N108"/>
    <mergeCell ref="R108:S108"/>
    <mergeCell ref="T108:U108"/>
  </mergeCells>
  <phoneticPr fontId="1"/>
  <conditionalFormatting sqref="G39:G69 G15:G37 G10:G12">
    <cfRule type="cellIs" dxfId="95" priority="11" operator="equal">
      <formula>"買"</formula>
    </cfRule>
    <cfRule type="cellIs" dxfId="94" priority="12" operator="equal">
      <formula>"売"</formula>
    </cfRule>
  </conditionalFormatting>
  <conditionalFormatting sqref="G13">
    <cfRule type="cellIs" dxfId="93" priority="15" operator="equal">
      <formula>"買"</formula>
    </cfRule>
    <cfRule type="cellIs" dxfId="92" priority="16" operator="equal">
      <formula>"売"</formula>
    </cfRule>
  </conditionalFormatting>
  <conditionalFormatting sqref="G14">
    <cfRule type="cellIs" dxfId="91" priority="13" operator="equal">
      <formula>"買"</formula>
    </cfRule>
    <cfRule type="cellIs" dxfId="90" priority="14" operator="equal">
      <formula>"売"</formula>
    </cfRule>
  </conditionalFormatting>
  <conditionalFormatting sqref="G38">
    <cfRule type="cellIs" dxfId="89" priority="9" operator="equal">
      <formula>"買"</formula>
    </cfRule>
    <cfRule type="cellIs" dxfId="88" priority="10" operator="equal">
      <formula>"売"</formula>
    </cfRule>
  </conditionalFormatting>
  <conditionalFormatting sqref="G93:G94">
    <cfRule type="cellIs" dxfId="87" priority="1" operator="equal">
      <formula>"買"</formula>
    </cfRule>
    <cfRule type="cellIs" dxfId="86" priority="2" operator="equal">
      <formula>"売"</formula>
    </cfRule>
  </conditionalFormatting>
  <conditionalFormatting sqref="G70:G78">
    <cfRule type="cellIs" dxfId="85" priority="7" operator="equal">
      <formula>"買"</formula>
    </cfRule>
    <cfRule type="cellIs" dxfId="84" priority="8" operator="equal">
      <formula>"売"</formula>
    </cfRule>
  </conditionalFormatting>
  <conditionalFormatting sqref="G79:G92">
    <cfRule type="cellIs" dxfId="83" priority="5" operator="equal">
      <formula>"買"</formula>
    </cfRule>
    <cfRule type="cellIs" dxfId="82" priority="6" operator="equal">
      <formula>"売"</formula>
    </cfRule>
  </conditionalFormatting>
  <conditionalFormatting sqref="G95:G109">
    <cfRule type="cellIs" dxfId="81" priority="3" operator="equal">
      <formula>"買"</formula>
    </cfRule>
    <cfRule type="cellIs" dxfId="80" priority="4" operator="equal">
      <formula>"売"</formula>
    </cfRule>
  </conditionalFormatting>
  <dataValidations count="1">
    <dataValidation type="list" allowBlank="1" showInputMessage="1" showErrorMessage="1" sqref="G10:G109">
      <formula1>"買,売"</formula1>
    </dataValidation>
  </dataValidations>
  <pageMargins left="0.7" right="0.7" top="0.75" bottom="0.75" header="0.3" footer="0.3"/>
  <pageSetup paperSize="9" orientation="portrait" horizont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X109"/>
  <sheetViews>
    <sheetView zoomScale="115" zoomScaleNormal="115" workbookViewId="0">
      <pane ySplit="9" topLeftCell="A10" activePane="bottomLeft" state="frozen"/>
      <selection activeCell="B1" sqref="B1"/>
      <selection pane="bottomLeft" activeCell="X37" sqref="X37"/>
    </sheetView>
  </sheetViews>
  <sheetFormatPr defaultRowHeight="13.5" x14ac:dyDescent="0.15"/>
  <cols>
    <col min="1" max="1" width="2.875" customWidth="1"/>
    <col min="2" max="23" width="6.625" style="40" customWidth="1"/>
    <col min="24" max="24" width="9" style="35"/>
  </cols>
  <sheetData>
    <row r="2" spans="2:24" x14ac:dyDescent="0.15">
      <c r="B2" s="76" t="s">
        <v>21</v>
      </c>
      <c r="C2" s="76"/>
      <c r="D2" s="76"/>
      <c r="E2" s="77" t="s">
        <v>33</v>
      </c>
      <c r="F2" s="77"/>
      <c r="G2" s="77"/>
      <c r="H2" s="76" t="s">
        <v>22</v>
      </c>
      <c r="I2" s="76"/>
      <c r="J2" s="76"/>
      <c r="K2" s="77" t="s">
        <v>29</v>
      </c>
      <c r="L2" s="77"/>
      <c r="M2" s="77"/>
      <c r="N2" s="76" t="s">
        <v>30</v>
      </c>
      <c r="O2" s="76"/>
      <c r="P2" s="78">
        <v>0.03</v>
      </c>
      <c r="Q2" s="77"/>
    </row>
    <row r="3" spans="2:24" ht="85.5" customHeight="1" x14ac:dyDescent="0.15">
      <c r="B3" s="76" t="s">
        <v>17</v>
      </c>
      <c r="C3" s="76"/>
      <c r="D3" s="85" t="s">
        <v>59</v>
      </c>
      <c r="E3" s="86"/>
      <c r="F3" s="86"/>
      <c r="G3" s="86"/>
      <c r="H3" s="86"/>
      <c r="I3" s="86"/>
      <c r="J3" s="76" t="s">
        <v>18</v>
      </c>
      <c r="K3" s="76"/>
      <c r="L3" s="87" t="s">
        <v>58</v>
      </c>
      <c r="M3" s="88"/>
      <c r="N3" s="88"/>
      <c r="O3" s="88"/>
      <c r="P3" s="88"/>
      <c r="Q3" s="89"/>
    </row>
    <row r="4" spans="2:24" x14ac:dyDescent="0.15">
      <c r="B4" s="76" t="s">
        <v>15</v>
      </c>
      <c r="C4" s="76"/>
      <c r="D4" s="80">
        <f>SUM($T$10:$U$947)</f>
        <v>2088572.8395061742</v>
      </c>
      <c r="E4" s="80"/>
      <c r="F4" s="76" t="s">
        <v>14</v>
      </c>
      <c r="G4" s="76"/>
      <c r="H4" s="90">
        <f>SUM($V$10:$W$71)</f>
        <v>2182.8000000000025</v>
      </c>
      <c r="I4" s="91"/>
      <c r="J4" s="79" t="s">
        <v>25</v>
      </c>
      <c r="K4" s="79"/>
      <c r="L4" s="92">
        <f>MAX($C$10:$D$944)-E6</f>
        <v>2088572.839506174</v>
      </c>
      <c r="M4" s="92"/>
      <c r="N4" s="79" t="s">
        <v>19</v>
      </c>
      <c r="O4" s="79"/>
      <c r="P4" s="80">
        <f>MIN($C$10:$D$944)-E6</f>
        <v>0</v>
      </c>
      <c r="Q4" s="80"/>
      <c r="S4"/>
      <c r="T4"/>
      <c r="U4"/>
      <c r="V4"/>
      <c r="W4"/>
    </row>
    <row r="5" spans="2:24" ht="14.25" thickBot="1" x14ac:dyDescent="0.2">
      <c r="B5" s="38" t="s">
        <v>23</v>
      </c>
      <c r="C5" s="15">
        <f>COUNTIF($T$10:$T$944,"&gt;0")</f>
        <v>14</v>
      </c>
      <c r="D5" s="38" t="s">
        <v>24</v>
      </c>
      <c r="E5" s="15">
        <f>COUNTIF($T$10:$T$944,"&lt;0")</f>
        <v>0</v>
      </c>
      <c r="F5" s="38" t="s">
        <v>26</v>
      </c>
      <c r="G5" s="15">
        <f>COUNTIF($T$10:$T$944,"=0")</f>
        <v>11</v>
      </c>
      <c r="H5" s="38" t="s">
        <v>12</v>
      </c>
      <c r="I5" s="14">
        <f>IF(C5=0,"0",C5/SUM(C5,E5))</f>
        <v>1</v>
      </c>
      <c r="J5" s="76" t="s">
        <v>27</v>
      </c>
      <c r="K5" s="81"/>
      <c r="L5" s="82"/>
      <c r="M5" s="82"/>
      <c r="N5" s="83" t="s">
        <v>28</v>
      </c>
      <c r="O5" s="84"/>
      <c r="P5" s="82"/>
      <c r="Q5" s="82"/>
      <c r="S5"/>
      <c r="T5"/>
      <c r="U5"/>
      <c r="V5"/>
      <c r="W5"/>
    </row>
    <row r="6" spans="2:24" ht="21.75" thickBot="1" x14ac:dyDescent="0.2">
      <c r="B6" s="57" t="s">
        <v>16</v>
      </c>
      <c r="C6" s="58"/>
      <c r="D6" s="59"/>
      <c r="E6" s="60">
        <v>1000000</v>
      </c>
      <c r="F6" s="60"/>
      <c r="G6" s="60"/>
      <c r="H6" s="61"/>
      <c r="I6" s="62" t="s">
        <v>31</v>
      </c>
      <c r="J6" s="62"/>
      <c r="K6" s="57" t="s">
        <v>13</v>
      </c>
      <c r="L6" s="58"/>
      <c r="M6" s="59"/>
      <c r="N6" s="63">
        <f>E6+D4</f>
        <v>3088572.8395061744</v>
      </c>
      <c r="O6" s="64"/>
      <c r="P6" s="64"/>
      <c r="Q6" s="65"/>
    </row>
    <row r="7" spans="2:24" x14ac:dyDescent="0.15">
      <c r="P7" s="3"/>
    </row>
    <row r="8" spans="2:24" x14ac:dyDescent="0.15">
      <c r="B8" s="66" t="s">
        <v>20</v>
      </c>
      <c r="C8" s="67" t="s">
        <v>6</v>
      </c>
      <c r="D8" s="68"/>
      <c r="E8" s="71" t="s">
        <v>2</v>
      </c>
      <c r="F8" s="72"/>
      <c r="G8" s="72"/>
      <c r="H8" s="72"/>
      <c r="I8" s="72"/>
      <c r="J8" s="72"/>
      <c r="K8" s="73"/>
      <c r="L8" s="54" t="s">
        <v>8</v>
      </c>
      <c r="M8" s="74"/>
      <c r="N8" s="55"/>
      <c r="O8" s="75" t="s">
        <v>9</v>
      </c>
      <c r="P8" s="47" t="s">
        <v>5</v>
      </c>
      <c r="Q8" s="48"/>
      <c r="R8" s="48"/>
      <c r="S8" s="48"/>
      <c r="T8" s="48"/>
      <c r="U8" s="48"/>
      <c r="V8" s="48"/>
      <c r="W8" s="49"/>
    </row>
    <row r="9" spans="2:24" x14ac:dyDescent="0.15">
      <c r="B9" s="66"/>
      <c r="C9" s="69"/>
      <c r="D9" s="70"/>
      <c r="E9" s="37" t="s">
        <v>1</v>
      </c>
      <c r="F9" s="37" t="s">
        <v>0</v>
      </c>
      <c r="G9" s="37" t="s">
        <v>3</v>
      </c>
      <c r="H9" s="50" t="s">
        <v>35</v>
      </c>
      <c r="I9" s="51"/>
      <c r="J9" s="52" t="s">
        <v>34</v>
      </c>
      <c r="K9" s="53"/>
      <c r="L9" s="4" t="s">
        <v>7</v>
      </c>
      <c r="M9" s="54" t="s">
        <v>11</v>
      </c>
      <c r="N9" s="55"/>
      <c r="O9" s="75"/>
      <c r="P9" s="39" t="s">
        <v>1</v>
      </c>
      <c r="Q9" s="39" t="s">
        <v>0</v>
      </c>
      <c r="R9" s="47" t="s">
        <v>4</v>
      </c>
      <c r="S9" s="49"/>
      <c r="T9" s="56" t="s">
        <v>15</v>
      </c>
      <c r="U9" s="56"/>
      <c r="V9" s="56" t="s">
        <v>14</v>
      </c>
      <c r="W9" s="56"/>
    </row>
    <row r="10" spans="2:24" x14ac:dyDescent="0.15">
      <c r="B10" s="21">
        <v>1</v>
      </c>
      <c r="C10" s="42">
        <f>E6</f>
        <v>1000000</v>
      </c>
      <c r="D10" s="42"/>
      <c r="E10" s="17">
        <v>2001</v>
      </c>
      <c r="F10" s="2">
        <v>42202</v>
      </c>
      <c r="G10" s="21" t="s">
        <v>10</v>
      </c>
      <c r="H10" s="43">
        <v>0.85270999999999997</v>
      </c>
      <c r="I10" s="43"/>
      <c r="J10" s="43">
        <v>0.84870999999999996</v>
      </c>
      <c r="K10" s="43"/>
      <c r="L10" s="16">
        <f>IF(J10="","",ROUNDUP(IF(G10="買",H10-J10,J10-H10)*10000,0)+5)</f>
        <v>45</v>
      </c>
      <c r="M10" s="42">
        <f t="shared" ref="M10:M73" si="0">IF(F10="","",C10*$P$2)</f>
        <v>30000</v>
      </c>
      <c r="N10" s="42"/>
      <c r="O10" s="18">
        <f t="shared" ref="O10:O73" si="1">IF(L10="","",ROUNDDOWN(M10/(L10/81)/100000,2))</f>
        <v>0.54</v>
      </c>
      <c r="P10" s="17">
        <f t="shared" ref="P10:P73" si="2">E10</f>
        <v>2001</v>
      </c>
      <c r="Q10" s="2">
        <v>42208</v>
      </c>
      <c r="R10" s="44">
        <v>0.86995</v>
      </c>
      <c r="S10" s="44"/>
      <c r="T10" s="45">
        <f>IF(Q10="","",V10*O10*100000/81)</f>
        <v>114933.33333333355</v>
      </c>
      <c r="U10" s="46"/>
      <c r="V10" s="41">
        <f>IF(Q10="","",IF(G10="買",R10-H10,H10-R10)*10000)</f>
        <v>172.40000000000032</v>
      </c>
      <c r="W10" s="41"/>
      <c r="X10" s="35" t="s">
        <v>57</v>
      </c>
    </row>
    <row r="11" spans="2:24" x14ac:dyDescent="0.15">
      <c r="B11" s="21">
        <v>2</v>
      </c>
      <c r="C11" s="42">
        <f t="shared" ref="C11:C74" si="3">IF(T10="","",C10+T10)</f>
        <v>1114933.3333333335</v>
      </c>
      <c r="D11" s="42"/>
      <c r="E11" s="17">
        <v>2002</v>
      </c>
      <c r="F11" s="2">
        <v>42211</v>
      </c>
      <c r="G11" s="21" t="s">
        <v>51</v>
      </c>
      <c r="H11" s="43">
        <v>1.0020500000000001</v>
      </c>
      <c r="I11" s="43"/>
      <c r="J11" s="43">
        <v>1.0069999999999999</v>
      </c>
      <c r="K11" s="43"/>
      <c r="L11" s="16">
        <f t="shared" ref="L11:L74" si="4">IF(J11="","",ROUNDUP(IF(G11="買",H11-J11,J11-H11)*10000,0)+5)</f>
        <v>55</v>
      </c>
      <c r="M11" s="42">
        <f t="shared" si="0"/>
        <v>33448</v>
      </c>
      <c r="N11" s="42"/>
      <c r="O11" s="18">
        <f t="shared" si="1"/>
        <v>0.49</v>
      </c>
      <c r="P11" s="17">
        <f t="shared" si="2"/>
        <v>2002</v>
      </c>
      <c r="Q11" s="2">
        <v>42217</v>
      </c>
      <c r="R11" s="44">
        <v>0.98019000000000001</v>
      </c>
      <c r="S11" s="44"/>
      <c r="T11" s="45">
        <f t="shared" ref="T11:T74" si="5">IF(Q11="","",V11*O11*100000/81)</f>
        <v>132239.50617284013</v>
      </c>
      <c r="U11" s="46"/>
      <c r="V11" s="41">
        <f t="shared" ref="V11:V74" si="6">IF(Q11="","",IF(G11="買",R11-H11,H11-R11)*10000)</f>
        <v>218.60000000000102</v>
      </c>
      <c r="W11" s="41"/>
      <c r="X11" s="35" t="s">
        <v>33</v>
      </c>
    </row>
    <row r="12" spans="2:24" x14ac:dyDescent="0.15">
      <c r="B12" s="21">
        <v>3</v>
      </c>
      <c r="C12" s="42">
        <f t="shared" si="3"/>
        <v>1247172.8395061735</v>
      </c>
      <c r="D12" s="42"/>
      <c r="E12" s="17">
        <v>2003</v>
      </c>
      <c r="F12" s="2">
        <v>42307</v>
      </c>
      <c r="G12" s="21" t="s">
        <v>51</v>
      </c>
      <c r="H12" s="43">
        <v>1.16716</v>
      </c>
      <c r="I12" s="43"/>
      <c r="J12" s="43">
        <v>1.1758599999999999</v>
      </c>
      <c r="K12" s="43"/>
      <c r="L12" s="16">
        <f t="shared" si="4"/>
        <v>92</v>
      </c>
      <c r="M12" s="42">
        <f t="shared" si="0"/>
        <v>37415.185185185204</v>
      </c>
      <c r="N12" s="42"/>
      <c r="O12" s="18">
        <f t="shared" si="1"/>
        <v>0.32</v>
      </c>
      <c r="P12" s="17">
        <f t="shared" si="2"/>
        <v>2003</v>
      </c>
      <c r="Q12" s="2">
        <v>42312</v>
      </c>
      <c r="R12" s="44">
        <v>1.14733</v>
      </c>
      <c r="S12" s="44"/>
      <c r="T12" s="45">
        <f t="shared" si="5"/>
        <v>78340.740740740803</v>
      </c>
      <c r="U12" s="46"/>
      <c r="V12" s="41">
        <f t="shared" si="6"/>
        <v>198.30000000000015</v>
      </c>
      <c r="W12" s="41"/>
      <c r="X12" s="35" t="s">
        <v>33</v>
      </c>
    </row>
    <row r="13" spans="2:24" x14ac:dyDescent="0.15">
      <c r="B13" s="21">
        <v>4</v>
      </c>
      <c r="C13" s="42">
        <f t="shared" si="3"/>
        <v>1325513.5802469144</v>
      </c>
      <c r="D13" s="42"/>
      <c r="E13" s="17">
        <v>2004</v>
      </c>
      <c r="F13" s="2">
        <v>42207</v>
      </c>
      <c r="G13" s="21" t="s">
        <v>51</v>
      </c>
      <c r="H13" s="43">
        <v>1.22516</v>
      </c>
      <c r="I13" s="43"/>
      <c r="J13" s="43">
        <v>1.22959</v>
      </c>
      <c r="K13" s="43"/>
      <c r="L13" s="16">
        <f t="shared" si="4"/>
        <v>50</v>
      </c>
      <c r="M13" s="42">
        <f t="shared" si="0"/>
        <v>39765.407407407431</v>
      </c>
      <c r="N13" s="42"/>
      <c r="O13" s="18">
        <f t="shared" si="1"/>
        <v>0.64</v>
      </c>
      <c r="P13" s="17">
        <f t="shared" si="2"/>
        <v>2004</v>
      </c>
      <c r="Q13" s="2">
        <v>42212</v>
      </c>
      <c r="R13" s="44">
        <v>1.21563</v>
      </c>
      <c r="S13" s="44"/>
      <c r="T13" s="45">
        <f t="shared" si="5"/>
        <v>75298.76543209907</v>
      </c>
      <c r="U13" s="46"/>
      <c r="V13" s="41">
        <f t="shared" si="6"/>
        <v>95.300000000000381</v>
      </c>
      <c r="W13" s="41"/>
      <c r="X13" s="35" t="s">
        <v>33</v>
      </c>
    </row>
    <row r="14" spans="2:24" x14ac:dyDescent="0.15">
      <c r="B14" s="21">
        <v>5</v>
      </c>
      <c r="C14" s="42">
        <f t="shared" si="3"/>
        <v>1400812.3456790135</v>
      </c>
      <c r="D14" s="42"/>
      <c r="E14" s="17">
        <v>2005</v>
      </c>
      <c r="F14" s="2">
        <v>42254</v>
      </c>
      <c r="G14" s="21" t="s">
        <v>51</v>
      </c>
      <c r="H14" s="43">
        <v>1.2473000000000001</v>
      </c>
      <c r="I14" s="43"/>
      <c r="J14" s="43">
        <v>1.25397</v>
      </c>
      <c r="K14" s="43"/>
      <c r="L14" s="16">
        <f t="shared" si="4"/>
        <v>72</v>
      </c>
      <c r="M14" s="42">
        <f t="shared" si="0"/>
        <v>42024.370370370401</v>
      </c>
      <c r="N14" s="42"/>
      <c r="O14" s="18">
        <f t="shared" si="1"/>
        <v>0.47</v>
      </c>
      <c r="P14" s="17">
        <f t="shared" si="2"/>
        <v>2005</v>
      </c>
      <c r="Q14" s="2">
        <v>42256</v>
      </c>
      <c r="R14" s="44">
        <v>1.2454099999999999</v>
      </c>
      <c r="S14" s="44"/>
      <c r="T14" s="45">
        <f t="shared" si="5"/>
        <v>10966.666666667648</v>
      </c>
      <c r="U14" s="46"/>
      <c r="V14" s="41">
        <f t="shared" si="6"/>
        <v>18.900000000001693</v>
      </c>
      <c r="W14" s="41"/>
      <c r="X14" s="35" t="s">
        <v>33</v>
      </c>
    </row>
    <row r="15" spans="2:24" x14ac:dyDescent="0.15">
      <c r="B15" s="21">
        <v>6</v>
      </c>
      <c r="C15" s="42">
        <f t="shared" si="3"/>
        <v>1411779.0123456812</v>
      </c>
      <c r="D15" s="42"/>
      <c r="E15" s="17">
        <f t="shared" ref="E15:E75" si="7">E14</f>
        <v>2005</v>
      </c>
      <c r="F15" s="2">
        <v>42255</v>
      </c>
      <c r="G15" s="21" t="s">
        <v>51</v>
      </c>
      <c r="H15" s="43">
        <v>1.2414400000000001</v>
      </c>
      <c r="I15" s="43"/>
      <c r="J15" s="43">
        <v>1.24533</v>
      </c>
      <c r="K15" s="43"/>
      <c r="L15" s="16">
        <f t="shared" si="4"/>
        <v>44</v>
      </c>
      <c r="M15" s="42">
        <f t="shared" si="0"/>
        <v>42353.370370370438</v>
      </c>
      <c r="N15" s="42"/>
      <c r="O15" s="18">
        <f t="shared" si="1"/>
        <v>0.77</v>
      </c>
      <c r="P15" s="17">
        <f t="shared" si="2"/>
        <v>2005</v>
      </c>
      <c r="Q15" s="2">
        <v>42256</v>
      </c>
      <c r="R15" s="44">
        <v>1.2414400000000001</v>
      </c>
      <c r="S15" s="44"/>
      <c r="T15" s="45">
        <f t="shared" si="5"/>
        <v>0</v>
      </c>
      <c r="U15" s="46"/>
      <c r="V15" s="41">
        <f t="shared" si="6"/>
        <v>0</v>
      </c>
      <c r="W15" s="41"/>
      <c r="X15" s="35" t="s">
        <v>33</v>
      </c>
    </row>
    <row r="16" spans="2:24" x14ac:dyDescent="0.15">
      <c r="B16" s="21">
        <v>7</v>
      </c>
      <c r="C16" s="42">
        <f t="shared" si="3"/>
        <v>1411779.0123456812</v>
      </c>
      <c r="D16" s="42"/>
      <c r="E16" s="17">
        <f t="shared" si="7"/>
        <v>2005</v>
      </c>
      <c r="F16" s="2">
        <v>42259</v>
      </c>
      <c r="G16" s="21" t="s">
        <v>51</v>
      </c>
      <c r="H16" s="43">
        <v>1.23865</v>
      </c>
      <c r="I16" s="43"/>
      <c r="J16" s="43">
        <v>1.2461500000000001</v>
      </c>
      <c r="K16" s="43"/>
      <c r="L16" s="16">
        <f t="shared" si="4"/>
        <v>81</v>
      </c>
      <c r="M16" s="42">
        <f t="shared" si="0"/>
        <v>42353.370370370438</v>
      </c>
      <c r="N16" s="42"/>
      <c r="O16" s="18">
        <f t="shared" si="1"/>
        <v>0.42</v>
      </c>
      <c r="P16" s="17">
        <f t="shared" si="2"/>
        <v>2005</v>
      </c>
      <c r="Q16" s="2">
        <v>42260</v>
      </c>
      <c r="R16" s="44">
        <v>1.2305200000000001</v>
      </c>
      <c r="S16" s="44"/>
      <c r="T16" s="45">
        <f t="shared" si="5"/>
        <v>42155.555555555402</v>
      </c>
      <c r="U16" s="46"/>
      <c r="V16" s="41">
        <f t="shared" si="6"/>
        <v>81.299999999999699</v>
      </c>
      <c r="W16" s="41"/>
      <c r="X16" s="35" t="s">
        <v>33</v>
      </c>
    </row>
    <row r="17" spans="2:24" x14ac:dyDescent="0.15">
      <c r="B17" s="21">
        <v>8</v>
      </c>
      <c r="C17" s="42">
        <f t="shared" si="3"/>
        <v>1453934.5679012367</v>
      </c>
      <c r="D17" s="42"/>
      <c r="E17" s="17">
        <v>2008</v>
      </c>
      <c r="F17" s="2">
        <v>42101</v>
      </c>
      <c r="G17" s="21" t="s">
        <v>51</v>
      </c>
      <c r="H17" s="43">
        <v>1.56914</v>
      </c>
      <c r="I17" s="43"/>
      <c r="J17" s="43">
        <v>1.5753900000000001</v>
      </c>
      <c r="K17" s="43"/>
      <c r="L17" s="16">
        <f t="shared" si="4"/>
        <v>68</v>
      </c>
      <c r="M17" s="42">
        <f t="shared" si="0"/>
        <v>43618.037037037102</v>
      </c>
      <c r="N17" s="42"/>
      <c r="O17" s="18">
        <f t="shared" si="1"/>
        <v>0.51</v>
      </c>
      <c r="P17" s="17">
        <f t="shared" si="2"/>
        <v>2008</v>
      </c>
      <c r="Q17" s="2">
        <v>42101</v>
      </c>
      <c r="R17" s="44">
        <v>1.56914</v>
      </c>
      <c r="S17" s="44"/>
      <c r="T17" s="45">
        <f t="shared" si="5"/>
        <v>0</v>
      </c>
      <c r="U17" s="46"/>
      <c r="V17" s="41">
        <f t="shared" si="6"/>
        <v>0</v>
      </c>
      <c r="W17" s="41"/>
      <c r="X17" s="35" t="s">
        <v>33</v>
      </c>
    </row>
    <row r="18" spans="2:24" x14ac:dyDescent="0.15">
      <c r="B18" s="21">
        <v>9</v>
      </c>
      <c r="C18" s="42">
        <f t="shared" si="3"/>
        <v>1453934.5679012367</v>
      </c>
      <c r="D18" s="42"/>
      <c r="E18" s="17">
        <v>2009</v>
      </c>
      <c r="F18" s="2">
        <v>42079</v>
      </c>
      <c r="G18" s="21" t="s">
        <v>10</v>
      </c>
      <c r="H18" s="43">
        <v>1.2898499999999999</v>
      </c>
      <c r="I18" s="43"/>
      <c r="J18" s="43">
        <v>1.28335</v>
      </c>
      <c r="K18" s="43"/>
      <c r="L18" s="16">
        <f t="shared" si="4"/>
        <v>70</v>
      </c>
      <c r="M18" s="42">
        <f t="shared" si="0"/>
        <v>43618.037037037102</v>
      </c>
      <c r="N18" s="42"/>
      <c r="O18" s="18">
        <f t="shared" si="1"/>
        <v>0.5</v>
      </c>
      <c r="P18" s="17">
        <f t="shared" si="2"/>
        <v>2009</v>
      </c>
      <c r="Q18" s="2">
        <v>42079</v>
      </c>
      <c r="R18" s="44">
        <v>1.2898499999999999</v>
      </c>
      <c r="S18" s="44"/>
      <c r="T18" s="45">
        <f t="shared" si="5"/>
        <v>0</v>
      </c>
      <c r="U18" s="46"/>
      <c r="V18" s="41">
        <f t="shared" si="6"/>
        <v>0</v>
      </c>
      <c r="W18" s="41"/>
      <c r="X18" s="35" t="s">
        <v>33</v>
      </c>
    </row>
    <row r="19" spans="2:24" x14ac:dyDescent="0.15">
      <c r="B19" s="21">
        <v>10</v>
      </c>
      <c r="C19" s="42">
        <f t="shared" si="3"/>
        <v>1453934.5679012367</v>
      </c>
      <c r="D19" s="42"/>
      <c r="E19" s="17">
        <f t="shared" si="7"/>
        <v>2009</v>
      </c>
      <c r="F19" s="2">
        <v>42304</v>
      </c>
      <c r="G19" s="21" t="s">
        <v>51</v>
      </c>
      <c r="H19" s="43">
        <v>1.48692</v>
      </c>
      <c r="I19" s="43"/>
      <c r="J19" s="43">
        <v>1.4926999999999999</v>
      </c>
      <c r="K19" s="43"/>
      <c r="L19" s="16">
        <f t="shared" si="4"/>
        <v>63</v>
      </c>
      <c r="M19" s="42">
        <f t="shared" si="0"/>
        <v>43618.037037037102</v>
      </c>
      <c r="N19" s="42"/>
      <c r="O19" s="18">
        <f t="shared" si="1"/>
        <v>0.56000000000000005</v>
      </c>
      <c r="P19" s="17">
        <f t="shared" si="2"/>
        <v>2009</v>
      </c>
      <c r="Q19" s="2">
        <v>42306</v>
      </c>
      <c r="R19" s="44">
        <v>1.4841</v>
      </c>
      <c r="S19" s="44"/>
      <c r="T19" s="45">
        <f t="shared" si="5"/>
        <v>19496.296296296608</v>
      </c>
      <c r="U19" s="46"/>
      <c r="V19" s="41">
        <f t="shared" si="6"/>
        <v>28.200000000000447</v>
      </c>
      <c r="W19" s="41"/>
      <c r="X19" s="35" t="s">
        <v>33</v>
      </c>
    </row>
    <row r="20" spans="2:24" x14ac:dyDescent="0.15">
      <c r="B20" s="21">
        <v>11</v>
      </c>
      <c r="C20" s="42">
        <f t="shared" si="3"/>
        <v>1473430.8641975333</v>
      </c>
      <c r="D20" s="42"/>
      <c r="E20" s="17">
        <v>2012</v>
      </c>
      <c r="F20" s="2">
        <v>42300</v>
      </c>
      <c r="G20" s="21" t="s">
        <v>51</v>
      </c>
      <c r="H20" s="43">
        <v>1.3043800000000001</v>
      </c>
      <c r="I20" s="43"/>
      <c r="J20" s="43">
        <v>1.3083100000000001</v>
      </c>
      <c r="K20" s="43"/>
      <c r="L20" s="16">
        <f t="shared" si="4"/>
        <v>45</v>
      </c>
      <c r="M20" s="42">
        <f t="shared" si="0"/>
        <v>44202.925925926</v>
      </c>
      <c r="N20" s="42"/>
      <c r="O20" s="18">
        <f t="shared" si="1"/>
        <v>0.79</v>
      </c>
      <c r="P20" s="17">
        <f t="shared" si="2"/>
        <v>2012</v>
      </c>
      <c r="Q20" s="2">
        <v>42302</v>
      </c>
      <c r="R20" s="44">
        <v>1.2996399999999999</v>
      </c>
      <c r="S20" s="44"/>
      <c r="T20" s="45">
        <f t="shared" si="5"/>
        <v>46229.629629631469</v>
      </c>
      <c r="U20" s="46"/>
      <c r="V20" s="41">
        <f t="shared" si="6"/>
        <v>47.400000000001882</v>
      </c>
      <c r="W20" s="41"/>
      <c r="X20" s="35" t="s">
        <v>33</v>
      </c>
    </row>
    <row r="21" spans="2:24" x14ac:dyDescent="0.15">
      <c r="B21" s="21">
        <v>12</v>
      </c>
      <c r="C21" s="42">
        <f t="shared" si="3"/>
        <v>1519660.4938271649</v>
      </c>
      <c r="D21" s="42"/>
      <c r="E21" s="17">
        <f t="shared" si="7"/>
        <v>2012</v>
      </c>
      <c r="F21" s="2">
        <v>42308</v>
      </c>
      <c r="G21" s="21" t="s">
        <v>51</v>
      </c>
      <c r="H21" s="43">
        <v>1.29924</v>
      </c>
      <c r="I21" s="43"/>
      <c r="J21" s="43">
        <v>1.30193</v>
      </c>
      <c r="K21" s="43"/>
      <c r="L21" s="16">
        <f t="shared" si="4"/>
        <v>32</v>
      </c>
      <c r="M21" s="42">
        <f t="shared" si="0"/>
        <v>45589.814814814941</v>
      </c>
      <c r="N21" s="42"/>
      <c r="O21" s="18">
        <f t="shared" si="1"/>
        <v>1.1499999999999999</v>
      </c>
      <c r="P21" s="17">
        <f t="shared" si="2"/>
        <v>2012</v>
      </c>
      <c r="Q21" s="2">
        <v>42315</v>
      </c>
      <c r="R21" s="44">
        <v>1.2799700000000001</v>
      </c>
      <c r="S21" s="44"/>
      <c r="T21" s="45">
        <f t="shared" si="5"/>
        <v>273586.41975308495</v>
      </c>
      <c r="U21" s="46"/>
      <c r="V21" s="41">
        <f t="shared" si="6"/>
        <v>192.69999999999899</v>
      </c>
      <c r="W21" s="41"/>
      <c r="X21" s="35" t="s">
        <v>33</v>
      </c>
    </row>
    <row r="22" spans="2:24" x14ac:dyDescent="0.15">
      <c r="B22" s="21">
        <v>13</v>
      </c>
      <c r="C22" s="42">
        <f t="shared" si="3"/>
        <v>1793246.9135802498</v>
      </c>
      <c r="D22" s="42"/>
      <c r="E22" s="17">
        <v>2003</v>
      </c>
      <c r="F22" s="2">
        <v>42117</v>
      </c>
      <c r="G22" s="21" t="s">
        <v>10</v>
      </c>
      <c r="H22" s="43">
        <v>1.57782</v>
      </c>
      <c r="I22" s="43"/>
      <c r="J22" s="43">
        <v>1.5714399999999999</v>
      </c>
      <c r="K22" s="43"/>
      <c r="L22" s="16">
        <f t="shared" si="4"/>
        <v>69</v>
      </c>
      <c r="M22" s="42">
        <f t="shared" si="0"/>
        <v>53797.407407407489</v>
      </c>
      <c r="N22" s="42"/>
      <c r="O22" s="18">
        <f t="shared" si="1"/>
        <v>0.63</v>
      </c>
      <c r="P22" s="17">
        <f t="shared" si="2"/>
        <v>2003</v>
      </c>
      <c r="Q22" s="2">
        <v>42122</v>
      </c>
      <c r="R22" s="44">
        <v>1.58748</v>
      </c>
      <c r="S22" s="44"/>
      <c r="T22" s="45">
        <f t="shared" si="5"/>
        <v>75133.333333333358</v>
      </c>
      <c r="U22" s="46"/>
      <c r="V22" s="41">
        <f t="shared" si="6"/>
        <v>96.600000000000023</v>
      </c>
      <c r="W22" s="41"/>
      <c r="X22" s="35" t="s">
        <v>63</v>
      </c>
    </row>
    <row r="23" spans="2:24" x14ac:dyDescent="0.15">
      <c r="B23" s="21">
        <v>14</v>
      </c>
      <c r="C23" s="42">
        <f t="shared" si="3"/>
        <v>1868380.246913583</v>
      </c>
      <c r="D23" s="42"/>
      <c r="E23" s="17">
        <f t="shared" si="7"/>
        <v>2003</v>
      </c>
      <c r="F23" s="2">
        <v>42245</v>
      </c>
      <c r="G23" s="21" t="s">
        <v>10</v>
      </c>
      <c r="H23" s="43">
        <v>1.5789800000000001</v>
      </c>
      <c r="I23" s="43"/>
      <c r="J23" s="43">
        <v>1.57481</v>
      </c>
      <c r="K23" s="43"/>
      <c r="L23" s="16">
        <f t="shared" si="4"/>
        <v>47</v>
      </c>
      <c r="M23" s="42">
        <f t="shared" si="0"/>
        <v>56051.407407407489</v>
      </c>
      <c r="N23" s="42"/>
      <c r="O23" s="18">
        <f t="shared" si="1"/>
        <v>0.96</v>
      </c>
      <c r="P23" s="17">
        <f t="shared" si="2"/>
        <v>2003</v>
      </c>
      <c r="Q23" s="2">
        <v>42245</v>
      </c>
      <c r="R23" s="44">
        <v>1.5789800000000001</v>
      </c>
      <c r="S23" s="44"/>
      <c r="T23" s="45">
        <f t="shared" si="5"/>
        <v>0</v>
      </c>
      <c r="U23" s="46"/>
      <c r="V23" s="41">
        <f t="shared" si="6"/>
        <v>0</v>
      </c>
      <c r="W23" s="41"/>
      <c r="X23" s="35" t="s">
        <v>63</v>
      </c>
    </row>
    <row r="24" spans="2:24" x14ac:dyDescent="0.15">
      <c r="B24" s="21">
        <v>15</v>
      </c>
      <c r="C24" s="42">
        <f t="shared" si="3"/>
        <v>1868380.246913583</v>
      </c>
      <c r="D24" s="42"/>
      <c r="E24" s="17">
        <f t="shared" si="7"/>
        <v>2003</v>
      </c>
      <c r="F24" s="2">
        <v>42258</v>
      </c>
      <c r="G24" s="21" t="s">
        <v>10</v>
      </c>
      <c r="H24" s="43">
        <v>1.59396</v>
      </c>
      <c r="I24" s="43"/>
      <c r="J24" s="43">
        <v>1.5875300000000001</v>
      </c>
      <c r="K24" s="43"/>
      <c r="L24" s="16">
        <f t="shared" si="4"/>
        <v>70</v>
      </c>
      <c r="M24" s="42">
        <f t="shared" si="0"/>
        <v>56051.407407407489</v>
      </c>
      <c r="N24" s="42"/>
      <c r="O24" s="18">
        <f t="shared" si="1"/>
        <v>0.64</v>
      </c>
      <c r="P24" s="17">
        <f t="shared" si="2"/>
        <v>2003</v>
      </c>
      <c r="Q24" s="2">
        <v>42258</v>
      </c>
      <c r="R24" s="44">
        <v>1.59396</v>
      </c>
      <c r="S24" s="44"/>
      <c r="T24" s="45">
        <f t="shared" si="5"/>
        <v>0</v>
      </c>
      <c r="U24" s="46"/>
      <c r="V24" s="41">
        <f t="shared" si="6"/>
        <v>0</v>
      </c>
      <c r="W24" s="41"/>
      <c r="X24" s="35" t="s">
        <v>63</v>
      </c>
    </row>
    <row r="25" spans="2:24" x14ac:dyDescent="0.15">
      <c r="B25" s="21">
        <v>16</v>
      </c>
      <c r="C25" s="42">
        <f t="shared" si="3"/>
        <v>1868380.246913583</v>
      </c>
      <c r="D25" s="42"/>
      <c r="E25" s="17">
        <f t="shared" si="7"/>
        <v>2003</v>
      </c>
      <c r="F25" s="2">
        <v>42258</v>
      </c>
      <c r="G25" s="21" t="s">
        <v>10</v>
      </c>
      <c r="H25" s="43">
        <v>1.59253</v>
      </c>
      <c r="I25" s="43"/>
      <c r="J25" s="43">
        <v>1.58985</v>
      </c>
      <c r="K25" s="43"/>
      <c r="L25" s="16">
        <f t="shared" si="4"/>
        <v>32</v>
      </c>
      <c r="M25" s="42">
        <f t="shared" si="0"/>
        <v>56051.407407407489</v>
      </c>
      <c r="N25" s="42"/>
      <c r="O25" s="18">
        <f t="shared" si="1"/>
        <v>1.41</v>
      </c>
      <c r="P25" s="17">
        <f t="shared" si="2"/>
        <v>2003</v>
      </c>
      <c r="Q25" s="2">
        <v>42258</v>
      </c>
      <c r="R25" s="44">
        <v>1.59253</v>
      </c>
      <c r="S25" s="44"/>
      <c r="T25" s="45">
        <f t="shared" si="5"/>
        <v>0</v>
      </c>
      <c r="U25" s="46"/>
      <c r="V25" s="41">
        <f t="shared" si="6"/>
        <v>0</v>
      </c>
      <c r="W25" s="41"/>
      <c r="X25" s="35" t="s">
        <v>63</v>
      </c>
    </row>
    <row r="26" spans="2:24" x14ac:dyDescent="0.15">
      <c r="B26" s="21">
        <v>17</v>
      </c>
      <c r="C26" s="42">
        <f t="shared" si="3"/>
        <v>1868380.246913583</v>
      </c>
      <c r="D26" s="42"/>
      <c r="E26" s="17">
        <f t="shared" si="7"/>
        <v>2003</v>
      </c>
      <c r="F26" s="2">
        <v>42308</v>
      </c>
      <c r="G26" s="21" t="s">
        <v>51</v>
      </c>
      <c r="H26" s="43">
        <v>1.69502</v>
      </c>
      <c r="I26" s="43"/>
      <c r="J26" s="43">
        <v>1.6974499999999999</v>
      </c>
      <c r="K26" s="43"/>
      <c r="L26" s="16">
        <f t="shared" si="4"/>
        <v>30</v>
      </c>
      <c r="M26" s="42">
        <f t="shared" si="0"/>
        <v>56051.407407407489</v>
      </c>
      <c r="N26" s="42"/>
      <c r="O26" s="18">
        <f t="shared" si="1"/>
        <v>1.51</v>
      </c>
      <c r="P26" s="17">
        <f t="shared" si="2"/>
        <v>2003</v>
      </c>
      <c r="Q26" s="2">
        <v>42308</v>
      </c>
      <c r="R26" s="44">
        <v>1.69502</v>
      </c>
      <c r="S26" s="44"/>
      <c r="T26" s="45">
        <f t="shared" si="5"/>
        <v>0</v>
      </c>
      <c r="U26" s="46"/>
      <c r="V26" s="41">
        <f t="shared" si="6"/>
        <v>0</v>
      </c>
      <c r="W26" s="41"/>
      <c r="X26" s="35" t="s">
        <v>63</v>
      </c>
    </row>
    <row r="27" spans="2:24" x14ac:dyDescent="0.15">
      <c r="B27" s="21">
        <v>18</v>
      </c>
      <c r="C27" s="42">
        <f t="shared" si="3"/>
        <v>1868380.246913583</v>
      </c>
      <c r="D27" s="42"/>
      <c r="E27" s="17">
        <f t="shared" si="7"/>
        <v>2003</v>
      </c>
      <c r="F27" s="2">
        <v>42311</v>
      </c>
      <c r="G27" s="21" t="s">
        <v>51</v>
      </c>
      <c r="H27" s="43">
        <v>1.6935100000000001</v>
      </c>
      <c r="I27" s="43"/>
      <c r="J27" s="43">
        <v>1.6983699999999999</v>
      </c>
      <c r="K27" s="43"/>
      <c r="L27" s="16">
        <f t="shared" si="4"/>
        <v>54</v>
      </c>
      <c r="M27" s="42">
        <f t="shared" si="0"/>
        <v>56051.407407407489</v>
      </c>
      <c r="N27" s="42"/>
      <c r="O27" s="18">
        <f t="shared" si="1"/>
        <v>0.84</v>
      </c>
      <c r="P27" s="17">
        <f t="shared" si="2"/>
        <v>2003</v>
      </c>
      <c r="Q27" s="2">
        <v>42315</v>
      </c>
      <c r="R27" s="44">
        <v>1.6693100000000001</v>
      </c>
      <c r="S27" s="44"/>
      <c r="T27" s="45">
        <f t="shared" si="5"/>
        <v>250962.96296296295</v>
      </c>
      <c r="U27" s="46"/>
      <c r="V27" s="41">
        <f t="shared" si="6"/>
        <v>242</v>
      </c>
      <c r="W27" s="41"/>
      <c r="X27" s="35" t="s">
        <v>63</v>
      </c>
    </row>
    <row r="28" spans="2:24" x14ac:dyDescent="0.15">
      <c r="B28" s="21">
        <v>19</v>
      </c>
      <c r="C28" s="42">
        <f t="shared" si="3"/>
        <v>2119343.2098765462</v>
      </c>
      <c r="D28" s="42"/>
      <c r="E28" s="17">
        <v>2004</v>
      </c>
      <c r="F28" s="2">
        <v>42369</v>
      </c>
      <c r="G28" s="21" t="s">
        <v>51</v>
      </c>
      <c r="H28" s="43">
        <v>1.92764</v>
      </c>
      <c r="I28" s="43"/>
      <c r="J28" s="43">
        <v>1.9353400000000001</v>
      </c>
      <c r="K28" s="43"/>
      <c r="L28" s="16">
        <f t="shared" si="4"/>
        <v>83</v>
      </c>
      <c r="M28" s="42">
        <f t="shared" si="0"/>
        <v>63580.296296296379</v>
      </c>
      <c r="N28" s="42"/>
      <c r="O28" s="18">
        <f t="shared" si="1"/>
        <v>0.62</v>
      </c>
      <c r="P28" s="17">
        <v>2005</v>
      </c>
      <c r="Q28" s="2">
        <v>42016</v>
      </c>
      <c r="R28" s="44">
        <v>1.8802000000000001</v>
      </c>
      <c r="S28" s="44"/>
      <c r="T28" s="45">
        <f t="shared" si="5"/>
        <v>363120.98765432049</v>
      </c>
      <c r="U28" s="46"/>
      <c r="V28" s="41">
        <f t="shared" si="6"/>
        <v>474.3999999999993</v>
      </c>
      <c r="W28" s="41"/>
      <c r="X28" s="35" t="s">
        <v>63</v>
      </c>
    </row>
    <row r="29" spans="2:24" x14ac:dyDescent="0.15">
      <c r="B29" s="21">
        <v>20</v>
      </c>
      <c r="C29" s="42">
        <f t="shared" si="3"/>
        <v>2482464.1975308666</v>
      </c>
      <c r="D29" s="42"/>
      <c r="E29" s="17">
        <v>2005</v>
      </c>
      <c r="F29" s="2">
        <v>42049</v>
      </c>
      <c r="G29" s="21" t="s">
        <v>10</v>
      </c>
      <c r="H29" s="43">
        <v>1.8694500000000001</v>
      </c>
      <c r="I29" s="43"/>
      <c r="J29" s="43">
        <v>1.86232</v>
      </c>
      <c r="K29" s="43"/>
      <c r="L29" s="16">
        <f t="shared" si="4"/>
        <v>77</v>
      </c>
      <c r="M29" s="42">
        <f t="shared" si="0"/>
        <v>74473.925925926</v>
      </c>
      <c r="N29" s="42"/>
      <c r="O29" s="18">
        <f t="shared" si="1"/>
        <v>0.78</v>
      </c>
      <c r="P29" s="17">
        <f t="shared" si="2"/>
        <v>2005</v>
      </c>
      <c r="Q29" s="2">
        <v>42051</v>
      </c>
      <c r="R29" s="44">
        <v>1.8827799999999999</v>
      </c>
      <c r="S29" s="44"/>
      <c r="T29" s="45">
        <f t="shared" si="5"/>
        <v>128362.96296296145</v>
      </c>
      <c r="U29" s="46"/>
      <c r="V29" s="41">
        <f t="shared" si="6"/>
        <v>133.29999999999842</v>
      </c>
      <c r="W29" s="41"/>
      <c r="X29" s="35" t="s">
        <v>63</v>
      </c>
    </row>
    <row r="30" spans="2:24" x14ac:dyDescent="0.15">
      <c r="B30" s="21">
        <v>21</v>
      </c>
      <c r="C30" s="42">
        <f t="shared" si="3"/>
        <v>2610827.1604938279</v>
      </c>
      <c r="D30" s="42"/>
      <c r="E30" s="17">
        <v>2008</v>
      </c>
      <c r="F30" s="2">
        <v>42293</v>
      </c>
      <c r="G30" s="21" t="s">
        <v>10</v>
      </c>
      <c r="H30" s="43">
        <v>1.7313099999999999</v>
      </c>
      <c r="I30" s="43"/>
      <c r="J30" s="43">
        <v>1.71319</v>
      </c>
      <c r="K30" s="43"/>
      <c r="L30" s="16">
        <f t="shared" si="4"/>
        <v>187</v>
      </c>
      <c r="M30" s="42">
        <f t="shared" si="0"/>
        <v>78324.814814814832</v>
      </c>
      <c r="N30" s="42"/>
      <c r="O30" s="18">
        <f t="shared" si="1"/>
        <v>0.33</v>
      </c>
      <c r="P30" s="17">
        <f t="shared" si="2"/>
        <v>2008</v>
      </c>
      <c r="Q30" s="2">
        <v>42293</v>
      </c>
      <c r="R30" s="44">
        <v>1.7313099999999999</v>
      </c>
      <c r="S30" s="44"/>
      <c r="T30" s="45">
        <f t="shared" si="5"/>
        <v>0</v>
      </c>
      <c r="U30" s="46"/>
      <c r="V30" s="41">
        <f t="shared" si="6"/>
        <v>0</v>
      </c>
      <c r="W30" s="41"/>
      <c r="X30" s="35" t="s">
        <v>63</v>
      </c>
    </row>
    <row r="31" spans="2:24" x14ac:dyDescent="0.15">
      <c r="B31" s="21">
        <v>22</v>
      </c>
      <c r="C31" s="42">
        <f t="shared" si="3"/>
        <v>2610827.1604938279</v>
      </c>
      <c r="D31" s="42"/>
      <c r="E31" s="17">
        <v>2011</v>
      </c>
      <c r="F31" s="2">
        <v>42073</v>
      </c>
      <c r="G31" s="21" t="s">
        <v>51</v>
      </c>
      <c r="H31" s="43">
        <v>1.61652</v>
      </c>
      <c r="I31" s="43"/>
      <c r="J31" s="43">
        <v>1.62398</v>
      </c>
      <c r="K31" s="43"/>
      <c r="L31" s="16">
        <f t="shared" si="4"/>
        <v>80</v>
      </c>
      <c r="M31" s="42">
        <f t="shared" si="0"/>
        <v>78324.814814814832</v>
      </c>
      <c r="N31" s="42"/>
      <c r="O31" s="18">
        <f t="shared" si="1"/>
        <v>0.79</v>
      </c>
      <c r="P31" s="17">
        <f t="shared" si="2"/>
        <v>2011</v>
      </c>
      <c r="Q31" s="2">
        <v>42073</v>
      </c>
      <c r="R31" s="44">
        <v>1.61652</v>
      </c>
      <c r="S31" s="44"/>
      <c r="T31" s="45">
        <f t="shared" si="5"/>
        <v>0</v>
      </c>
      <c r="U31" s="46"/>
      <c r="V31" s="41">
        <f t="shared" si="6"/>
        <v>0</v>
      </c>
      <c r="W31" s="41"/>
      <c r="X31" s="35" t="s">
        <v>63</v>
      </c>
    </row>
    <row r="32" spans="2:24" x14ac:dyDescent="0.15">
      <c r="B32" s="21">
        <v>23</v>
      </c>
      <c r="C32" s="42">
        <f t="shared" si="3"/>
        <v>2610827.1604938279</v>
      </c>
      <c r="D32" s="42"/>
      <c r="E32" s="17">
        <f t="shared" si="7"/>
        <v>2011</v>
      </c>
      <c r="F32" s="2">
        <v>42205</v>
      </c>
      <c r="G32" s="21" t="s">
        <v>10</v>
      </c>
      <c r="H32" s="43">
        <v>1.6133299999999999</v>
      </c>
      <c r="I32" s="43"/>
      <c r="J32" s="43">
        <v>1.60663</v>
      </c>
      <c r="K32" s="43"/>
      <c r="L32" s="16">
        <f t="shared" si="4"/>
        <v>72</v>
      </c>
      <c r="M32" s="42">
        <f t="shared" si="0"/>
        <v>78324.814814814832</v>
      </c>
      <c r="N32" s="42"/>
      <c r="O32" s="18">
        <f t="shared" si="1"/>
        <v>0.88</v>
      </c>
      <c r="P32" s="17">
        <f t="shared" si="2"/>
        <v>2011</v>
      </c>
      <c r="Q32" s="2">
        <v>42205</v>
      </c>
      <c r="R32" s="44">
        <v>1.6133299999999999</v>
      </c>
      <c r="S32" s="44"/>
      <c r="T32" s="45">
        <f t="shared" si="5"/>
        <v>0</v>
      </c>
      <c r="U32" s="46"/>
      <c r="V32" s="41">
        <f t="shared" si="6"/>
        <v>0</v>
      </c>
      <c r="W32" s="41"/>
      <c r="X32" s="35" t="s">
        <v>63</v>
      </c>
    </row>
    <row r="33" spans="2:24" x14ac:dyDescent="0.15">
      <c r="B33" s="21">
        <v>24</v>
      </c>
      <c r="C33" s="42">
        <f t="shared" si="3"/>
        <v>2610827.1604938279</v>
      </c>
      <c r="D33" s="42"/>
      <c r="E33" s="17">
        <f t="shared" si="7"/>
        <v>2011</v>
      </c>
      <c r="F33" s="2">
        <v>42295</v>
      </c>
      <c r="G33" s="21" t="s">
        <v>10</v>
      </c>
      <c r="H33" s="43">
        <v>1.5734900000000001</v>
      </c>
      <c r="I33" s="43"/>
      <c r="J33" s="43">
        <v>1.5628</v>
      </c>
      <c r="K33" s="43"/>
      <c r="L33" s="16">
        <f t="shared" si="4"/>
        <v>112</v>
      </c>
      <c r="M33" s="42">
        <f t="shared" si="0"/>
        <v>78324.814814814832</v>
      </c>
      <c r="N33" s="42"/>
      <c r="O33" s="18">
        <f t="shared" si="1"/>
        <v>0.56000000000000005</v>
      </c>
      <c r="P33" s="17">
        <f t="shared" si="2"/>
        <v>2011</v>
      </c>
      <c r="Q33" s="2">
        <v>42295</v>
      </c>
      <c r="R33" s="44">
        <v>1.5734900000000001</v>
      </c>
      <c r="S33" s="44"/>
      <c r="T33" s="45">
        <f t="shared" si="5"/>
        <v>0</v>
      </c>
      <c r="U33" s="46"/>
      <c r="V33" s="41">
        <f t="shared" si="6"/>
        <v>0</v>
      </c>
      <c r="W33" s="41"/>
      <c r="X33" s="35" t="s">
        <v>63</v>
      </c>
    </row>
    <row r="34" spans="2:24" x14ac:dyDescent="0.15">
      <c r="B34" s="21">
        <v>25</v>
      </c>
      <c r="C34" s="42">
        <f t="shared" si="3"/>
        <v>2610827.1604938279</v>
      </c>
      <c r="D34" s="42"/>
      <c r="E34" s="17">
        <v>2013</v>
      </c>
      <c r="F34" s="2">
        <v>42007</v>
      </c>
      <c r="G34" s="21" t="s">
        <v>51</v>
      </c>
      <c r="H34" s="43">
        <v>1.62148</v>
      </c>
      <c r="I34" s="43"/>
      <c r="J34" s="43">
        <v>1.62398</v>
      </c>
      <c r="K34" s="43"/>
      <c r="L34" s="16">
        <f t="shared" si="4"/>
        <v>30</v>
      </c>
      <c r="M34" s="42">
        <f t="shared" si="0"/>
        <v>78324.814814814832</v>
      </c>
      <c r="N34" s="42"/>
      <c r="O34" s="18">
        <f t="shared" si="1"/>
        <v>2.11</v>
      </c>
      <c r="P34" s="17">
        <f t="shared" si="2"/>
        <v>2013</v>
      </c>
      <c r="Q34" s="2">
        <v>42014</v>
      </c>
      <c r="R34" s="44">
        <v>1.60314</v>
      </c>
      <c r="S34" s="44"/>
      <c r="T34" s="45">
        <f t="shared" si="5"/>
        <v>477745.67901234626</v>
      </c>
      <c r="U34" s="46"/>
      <c r="V34" s="41">
        <f t="shared" si="6"/>
        <v>183.40000000000023</v>
      </c>
      <c r="W34" s="41"/>
      <c r="X34" s="35" t="s">
        <v>63</v>
      </c>
    </row>
    <row r="35" spans="2:24" x14ac:dyDescent="0.15">
      <c r="B35" s="21">
        <v>26</v>
      </c>
      <c r="C35" s="42">
        <f t="shared" si="3"/>
        <v>3088572.839506174</v>
      </c>
      <c r="D35" s="42"/>
      <c r="E35" s="17">
        <f t="shared" si="7"/>
        <v>2013</v>
      </c>
      <c r="F35" s="2"/>
      <c r="G35" s="21"/>
      <c r="H35" s="43"/>
      <c r="I35" s="43"/>
      <c r="J35" s="43"/>
      <c r="K35" s="43"/>
      <c r="L35" s="16" t="str">
        <f t="shared" si="4"/>
        <v/>
      </c>
      <c r="M35" s="42" t="str">
        <f t="shared" si="0"/>
        <v/>
      </c>
      <c r="N35" s="42"/>
      <c r="O35" s="18" t="str">
        <f t="shared" si="1"/>
        <v/>
      </c>
      <c r="P35" s="17">
        <f t="shared" si="2"/>
        <v>2013</v>
      </c>
      <c r="Q35" s="2"/>
      <c r="R35" s="44" t="str">
        <f t="shared" ref="R28:R77" si="8">IF(J35="","",IF(G35="買",H35-(L35*0.0001),H35+(L35*0.0001)))</f>
        <v/>
      </c>
      <c r="S35" s="44"/>
      <c r="T35" s="45" t="str">
        <f t="shared" si="5"/>
        <v/>
      </c>
      <c r="U35" s="46"/>
      <c r="V35" s="41" t="str">
        <f t="shared" si="6"/>
        <v/>
      </c>
      <c r="W35" s="41"/>
    </row>
    <row r="36" spans="2:24" x14ac:dyDescent="0.15">
      <c r="B36" s="21">
        <v>27</v>
      </c>
      <c r="C36" s="42" t="str">
        <f t="shared" si="3"/>
        <v/>
      </c>
      <c r="D36" s="42"/>
      <c r="E36" s="17">
        <f t="shared" si="7"/>
        <v>2013</v>
      </c>
      <c r="F36" s="2"/>
      <c r="G36" s="21"/>
      <c r="H36" s="43"/>
      <c r="I36" s="43"/>
      <c r="J36" s="43"/>
      <c r="K36" s="43"/>
      <c r="L36" s="16" t="str">
        <f t="shared" si="4"/>
        <v/>
      </c>
      <c r="M36" s="42" t="str">
        <f t="shared" si="0"/>
        <v/>
      </c>
      <c r="N36" s="42"/>
      <c r="O36" s="18" t="str">
        <f t="shared" si="1"/>
        <v/>
      </c>
      <c r="P36" s="17">
        <f t="shared" si="2"/>
        <v>2013</v>
      </c>
      <c r="Q36" s="2"/>
      <c r="R36" s="44" t="str">
        <f t="shared" si="8"/>
        <v/>
      </c>
      <c r="S36" s="44"/>
      <c r="T36" s="45" t="str">
        <f t="shared" si="5"/>
        <v/>
      </c>
      <c r="U36" s="46"/>
      <c r="V36" s="41" t="str">
        <f t="shared" si="6"/>
        <v/>
      </c>
      <c r="W36" s="41"/>
    </row>
    <row r="37" spans="2:24" x14ac:dyDescent="0.15">
      <c r="B37" s="21">
        <v>28</v>
      </c>
      <c r="C37" s="42" t="str">
        <f t="shared" si="3"/>
        <v/>
      </c>
      <c r="D37" s="42"/>
      <c r="E37" s="17">
        <f t="shared" si="7"/>
        <v>2013</v>
      </c>
      <c r="F37" s="2"/>
      <c r="G37" s="21"/>
      <c r="H37" s="43"/>
      <c r="I37" s="43"/>
      <c r="J37" s="43"/>
      <c r="K37" s="43"/>
      <c r="L37" s="16" t="str">
        <f t="shared" si="4"/>
        <v/>
      </c>
      <c r="M37" s="42" t="str">
        <f t="shared" si="0"/>
        <v/>
      </c>
      <c r="N37" s="42"/>
      <c r="O37" s="18" t="str">
        <f t="shared" si="1"/>
        <v/>
      </c>
      <c r="P37" s="17">
        <f t="shared" si="2"/>
        <v>2013</v>
      </c>
      <c r="Q37" s="2"/>
      <c r="R37" s="44" t="str">
        <f t="shared" si="8"/>
        <v/>
      </c>
      <c r="S37" s="44"/>
      <c r="T37" s="45" t="str">
        <f t="shared" si="5"/>
        <v/>
      </c>
      <c r="U37" s="46"/>
      <c r="V37" s="41" t="str">
        <f t="shared" si="6"/>
        <v/>
      </c>
      <c r="W37" s="41"/>
    </row>
    <row r="38" spans="2:24" s="13" customFormat="1" x14ac:dyDescent="0.15">
      <c r="B38" s="21">
        <v>29</v>
      </c>
      <c r="C38" s="42" t="str">
        <f t="shared" si="3"/>
        <v/>
      </c>
      <c r="D38" s="42"/>
      <c r="E38" s="17">
        <f t="shared" si="7"/>
        <v>2013</v>
      </c>
      <c r="F38" s="2"/>
      <c r="G38" s="21"/>
      <c r="H38" s="43"/>
      <c r="I38" s="43"/>
      <c r="J38" s="43"/>
      <c r="K38" s="43"/>
      <c r="L38" s="16" t="str">
        <f t="shared" si="4"/>
        <v/>
      </c>
      <c r="M38" s="42" t="str">
        <f t="shared" si="0"/>
        <v/>
      </c>
      <c r="N38" s="42"/>
      <c r="O38" s="18" t="str">
        <f t="shared" si="1"/>
        <v/>
      </c>
      <c r="P38" s="17">
        <f t="shared" si="2"/>
        <v>2013</v>
      </c>
      <c r="Q38" s="2"/>
      <c r="R38" s="44" t="str">
        <f t="shared" si="8"/>
        <v/>
      </c>
      <c r="S38" s="44"/>
      <c r="T38" s="45" t="str">
        <f t="shared" si="5"/>
        <v/>
      </c>
      <c r="U38" s="46"/>
      <c r="V38" s="41" t="str">
        <f t="shared" si="6"/>
        <v/>
      </c>
      <c r="W38" s="41"/>
      <c r="X38" s="36"/>
    </row>
    <row r="39" spans="2:24" x14ac:dyDescent="0.15">
      <c r="B39" s="21">
        <v>30</v>
      </c>
      <c r="C39" s="42" t="str">
        <f t="shared" si="3"/>
        <v/>
      </c>
      <c r="D39" s="42"/>
      <c r="E39" s="17">
        <f t="shared" si="7"/>
        <v>2013</v>
      </c>
      <c r="F39" s="2"/>
      <c r="G39" s="21"/>
      <c r="H39" s="43"/>
      <c r="I39" s="43"/>
      <c r="J39" s="43"/>
      <c r="K39" s="43"/>
      <c r="L39" s="16" t="str">
        <f t="shared" si="4"/>
        <v/>
      </c>
      <c r="M39" s="42" t="str">
        <f t="shared" si="0"/>
        <v/>
      </c>
      <c r="N39" s="42"/>
      <c r="O39" s="18" t="str">
        <f t="shared" si="1"/>
        <v/>
      </c>
      <c r="P39" s="17">
        <f t="shared" si="2"/>
        <v>2013</v>
      </c>
      <c r="Q39" s="2"/>
      <c r="R39" s="44" t="str">
        <f t="shared" si="8"/>
        <v/>
      </c>
      <c r="S39" s="44"/>
      <c r="T39" s="45" t="str">
        <f t="shared" si="5"/>
        <v/>
      </c>
      <c r="U39" s="46"/>
      <c r="V39" s="41" t="str">
        <f t="shared" si="6"/>
        <v/>
      </c>
      <c r="W39" s="41"/>
    </row>
    <row r="40" spans="2:24" x14ac:dyDescent="0.15">
      <c r="B40" s="21">
        <v>31</v>
      </c>
      <c r="C40" s="42" t="str">
        <f t="shared" si="3"/>
        <v/>
      </c>
      <c r="D40" s="42"/>
      <c r="E40" s="17">
        <f t="shared" si="7"/>
        <v>2013</v>
      </c>
      <c r="F40" s="2"/>
      <c r="G40" s="21"/>
      <c r="H40" s="43"/>
      <c r="I40" s="43"/>
      <c r="J40" s="43"/>
      <c r="K40" s="43"/>
      <c r="L40" s="16" t="str">
        <f t="shared" si="4"/>
        <v/>
      </c>
      <c r="M40" s="42" t="str">
        <f t="shared" si="0"/>
        <v/>
      </c>
      <c r="N40" s="42"/>
      <c r="O40" s="18" t="str">
        <f t="shared" si="1"/>
        <v/>
      </c>
      <c r="P40" s="17">
        <f t="shared" si="2"/>
        <v>2013</v>
      </c>
      <c r="Q40" s="2"/>
      <c r="R40" s="44" t="str">
        <f t="shared" si="8"/>
        <v/>
      </c>
      <c r="S40" s="44"/>
      <c r="T40" s="45" t="str">
        <f t="shared" si="5"/>
        <v/>
      </c>
      <c r="U40" s="46"/>
      <c r="V40" s="41" t="str">
        <f t="shared" si="6"/>
        <v/>
      </c>
      <c r="W40" s="41"/>
    </row>
    <row r="41" spans="2:24" x14ac:dyDescent="0.15">
      <c r="B41" s="21">
        <v>32</v>
      </c>
      <c r="C41" s="42" t="str">
        <f t="shared" si="3"/>
        <v/>
      </c>
      <c r="D41" s="42"/>
      <c r="E41" s="17">
        <f t="shared" si="7"/>
        <v>2013</v>
      </c>
      <c r="F41" s="2"/>
      <c r="G41" s="21"/>
      <c r="H41" s="43"/>
      <c r="I41" s="43"/>
      <c r="J41" s="43"/>
      <c r="K41" s="43"/>
      <c r="L41" s="16" t="str">
        <f t="shared" si="4"/>
        <v/>
      </c>
      <c r="M41" s="42" t="str">
        <f t="shared" si="0"/>
        <v/>
      </c>
      <c r="N41" s="42"/>
      <c r="O41" s="18" t="str">
        <f t="shared" si="1"/>
        <v/>
      </c>
      <c r="P41" s="17">
        <f t="shared" si="2"/>
        <v>2013</v>
      </c>
      <c r="Q41" s="2"/>
      <c r="R41" s="44" t="str">
        <f t="shared" si="8"/>
        <v/>
      </c>
      <c r="S41" s="44"/>
      <c r="T41" s="45" t="str">
        <f t="shared" si="5"/>
        <v/>
      </c>
      <c r="U41" s="46"/>
      <c r="V41" s="41" t="str">
        <f t="shared" si="6"/>
        <v/>
      </c>
      <c r="W41" s="41"/>
    </row>
    <row r="42" spans="2:24" x14ac:dyDescent="0.15">
      <c r="B42" s="21">
        <v>33</v>
      </c>
      <c r="C42" s="42" t="str">
        <f t="shared" si="3"/>
        <v/>
      </c>
      <c r="D42" s="42"/>
      <c r="E42" s="17">
        <f t="shared" si="7"/>
        <v>2013</v>
      </c>
      <c r="F42" s="2"/>
      <c r="G42" s="21"/>
      <c r="H42" s="43"/>
      <c r="I42" s="43"/>
      <c r="J42" s="43"/>
      <c r="K42" s="43"/>
      <c r="L42" s="16" t="str">
        <f t="shared" si="4"/>
        <v/>
      </c>
      <c r="M42" s="42" t="str">
        <f t="shared" si="0"/>
        <v/>
      </c>
      <c r="N42" s="42"/>
      <c r="O42" s="18" t="str">
        <f t="shared" si="1"/>
        <v/>
      </c>
      <c r="P42" s="17">
        <f t="shared" si="2"/>
        <v>2013</v>
      </c>
      <c r="Q42" s="2"/>
      <c r="R42" s="44" t="str">
        <f t="shared" si="8"/>
        <v/>
      </c>
      <c r="S42" s="44"/>
      <c r="T42" s="45" t="str">
        <f t="shared" si="5"/>
        <v/>
      </c>
      <c r="U42" s="46"/>
      <c r="V42" s="41" t="str">
        <f t="shared" si="6"/>
        <v/>
      </c>
      <c r="W42" s="41"/>
    </row>
    <row r="43" spans="2:24" x14ac:dyDescent="0.15">
      <c r="B43" s="21">
        <v>34</v>
      </c>
      <c r="C43" s="42" t="str">
        <f t="shared" si="3"/>
        <v/>
      </c>
      <c r="D43" s="42"/>
      <c r="E43" s="17">
        <f t="shared" si="7"/>
        <v>2013</v>
      </c>
      <c r="F43" s="2"/>
      <c r="G43" s="21"/>
      <c r="H43" s="43"/>
      <c r="I43" s="43"/>
      <c r="J43" s="43"/>
      <c r="K43" s="43"/>
      <c r="L43" s="16" t="str">
        <f t="shared" si="4"/>
        <v/>
      </c>
      <c r="M43" s="42" t="str">
        <f t="shared" si="0"/>
        <v/>
      </c>
      <c r="N43" s="42"/>
      <c r="O43" s="18" t="str">
        <f t="shared" si="1"/>
        <v/>
      </c>
      <c r="P43" s="17">
        <f t="shared" si="2"/>
        <v>2013</v>
      </c>
      <c r="Q43" s="2"/>
      <c r="R43" s="44" t="str">
        <f t="shared" si="8"/>
        <v/>
      </c>
      <c r="S43" s="44"/>
      <c r="T43" s="45" t="str">
        <f t="shared" si="5"/>
        <v/>
      </c>
      <c r="U43" s="46"/>
      <c r="V43" s="41" t="str">
        <f t="shared" si="6"/>
        <v/>
      </c>
      <c r="W43" s="41"/>
    </row>
    <row r="44" spans="2:24" x14ac:dyDescent="0.15">
      <c r="B44" s="21">
        <v>35</v>
      </c>
      <c r="C44" s="42" t="str">
        <f t="shared" si="3"/>
        <v/>
      </c>
      <c r="D44" s="42"/>
      <c r="E44" s="17">
        <f t="shared" si="7"/>
        <v>2013</v>
      </c>
      <c r="F44" s="2"/>
      <c r="G44" s="21"/>
      <c r="H44" s="43"/>
      <c r="I44" s="43"/>
      <c r="J44" s="43"/>
      <c r="K44" s="43"/>
      <c r="L44" s="16" t="str">
        <f t="shared" si="4"/>
        <v/>
      </c>
      <c r="M44" s="42" t="str">
        <f t="shared" si="0"/>
        <v/>
      </c>
      <c r="N44" s="42"/>
      <c r="O44" s="18" t="str">
        <f t="shared" si="1"/>
        <v/>
      </c>
      <c r="P44" s="17">
        <f t="shared" si="2"/>
        <v>2013</v>
      </c>
      <c r="Q44" s="2"/>
      <c r="R44" s="44" t="str">
        <f t="shared" si="8"/>
        <v/>
      </c>
      <c r="S44" s="44"/>
      <c r="T44" s="45" t="str">
        <f t="shared" si="5"/>
        <v/>
      </c>
      <c r="U44" s="46"/>
      <c r="V44" s="41" t="str">
        <f t="shared" si="6"/>
        <v/>
      </c>
      <c r="W44" s="41"/>
    </row>
    <row r="45" spans="2:24" x14ac:dyDescent="0.15">
      <c r="B45" s="21">
        <v>36</v>
      </c>
      <c r="C45" s="42" t="str">
        <f t="shared" si="3"/>
        <v/>
      </c>
      <c r="D45" s="42"/>
      <c r="E45" s="17">
        <f t="shared" si="7"/>
        <v>2013</v>
      </c>
      <c r="F45" s="2"/>
      <c r="G45" s="21"/>
      <c r="H45" s="43"/>
      <c r="I45" s="43"/>
      <c r="J45" s="43"/>
      <c r="K45" s="43"/>
      <c r="L45" s="16" t="str">
        <f t="shared" si="4"/>
        <v/>
      </c>
      <c r="M45" s="42" t="str">
        <f t="shared" si="0"/>
        <v/>
      </c>
      <c r="N45" s="42"/>
      <c r="O45" s="18" t="str">
        <f t="shared" si="1"/>
        <v/>
      </c>
      <c r="P45" s="17">
        <f t="shared" si="2"/>
        <v>2013</v>
      </c>
      <c r="Q45" s="2"/>
      <c r="R45" s="44" t="str">
        <f t="shared" si="8"/>
        <v/>
      </c>
      <c r="S45" s="44"/>
      <c r="T45" s="45" t="str">
        <f t="shared" si="5"/>
        <v/>
      </c>
      <c r="U45" s="46"/>
      <c r="V45" s="41" t="str">
        <f t="shared" si="6"/>
        <v/>
      </c>
      <c r="W45" s="41"/>
    </row>
    <row r="46" spans="2:24" x14ac:dyDescent="0.15">
      <c r="B46" s="21">
        <v>37</v>
      </c>
      <c r="C46" s="42" t="str">
        <f t="shared" si="3"/>
        <v/>
      </c>
      <c r="D46" s="42"/>
      <c r="E46" s="17">
        <f t="shared" si="7"/>
        <v>2013</v>
      </c>
      <c r="F46" s="2"/>
      <c r="G46" s="21"/>
      <c r="H46" s="43"/>
      <c r="I46" s="43"/>
      <c r="J46" s="43"/>
      <c r="K46" s="43"/>
      <c r="L46" s="16" t="str">
        <f t="shared" si="4"/>
        <v/>
      </c>
      <c r="M46" s="42" t="str">
        <f t="shared" si="0"/>
        <v/>
      </c>
      <c r="N46" s="42"/>
      <c r="O46" s="18" t="str">
        <f t="shared" si="1"/>
        <v/>
      </c>
      <c r="P46" s="17">
        <f t="shared" si="2"/>
        <v>2013</v>
      </c>
      <c r="Q46" s="2"/>
      <c r="R46" s="44" t="str">
        <f t="shared" si="8"/>
        <v/>
      </c>
      <c r="S46" s="44"/>
      <c r="T46" s="45" t="str">
        <f t="shared" si="5"/>
        <v/>
      </c>
      <c r="U46" s="46"/>
      <c r="V46" s="41" t="str">
        <f t="shared" si="6"/>
        <v/>
      </c>
      <c r="W46" s="41"/>
    </row>
    <row r="47" spans="2:24" x14ac:dyDescent="0.15">
      <c r="B47" s="21">
        <v>38</v>
      </c>
      <c r="C47" s="42" t="str">
        <f t="shared" si="3"/>
        <v/>
      </c>
      <c r="D47" s="42"/>
      <c r="E47" s="17">
        <f t="shared" si="7"/>
        <v>2013</v>
      </c>
      <c r="F47" s="2"/>
      <c r="G47" s="21"/>
      <c r="H47" s="43"/>
      <c r="I47" s="43"/>
      <c r="J47" s="43"/>
      <c r="K47" s="43"/>
      <c r="L47" s="16" t="str">
        <f t="shared" si="4"/>
        <v/>
      </c>
      <c r="M47" s="42" t="str">
        <f t="shared" si="0"/>
        <v/>
      </c>
      <c r="N47" s="42"/>
      <c r="O47" s="18" t="str">
        <f t="shared" si="1"/>
        <v/>
      </c>
      <c r="P47" s="17">
        <f t="shared" si="2"/>
        <v>2013</v>
      </c>
      <c r="Q47" s="2"/>
      <c r="R47" s="44" t="str">
        <f t="shared" si="8"/>
        <v/>
      </c>
      <c r="S47" s="44"/>
      <c r="T47" s="45" t="str">
        <f t="shared" si="5"/>
        <v/>
      </c>
      <c r="U47" s="46"/>
      <c r="V47" s="41" t="str">
        <f t="shared" si="6"/>
        <v/>
      </c>
      <c r="W47" s="41"/>
    </row>
    <row r="48" spans="2:24" x14ac:dyDescent="0.15">
      <c r="B48" s="21">
        <v>39</v>
      </c>
      <c r="C48" s="42" t="str">
        <f t="shared" si="3"/>
        <v/>
      </c>
      <c r="D48" s="42"/>
      <c r="E48" s="17">
        <f t="shared" si="7"/>
        <v>2013</v>
      </c>
      <c r="F48" s="2"/>
      <c r="G48" s="21"/>
      <c r="H48" s="43"/>
      <c r="I48" s="43"/>
      <c r="J48" s="43"/>
      <c r="K48" s="43"/>
      <c r="L48" s="16" t="str">
        <f t="shared" si="4"/>
        <v/>
      </c>
      <c r="M48" s="42" t="str">
        <f t="shared" si="0"/>
        <v/>
      </c>
      <c r="N48" s="42"/>
      <c r="O48" s="18" t="str">
        <f t="shared" si="1"/>
        <v/>
      </c>
      <c r="P48" s="17">
        <f t="shared" si="2"/>
        <v>2013</v>
      </c>
      <c r="Q48" s="2"/>
      <c r="R48" s="44" t="str">
        <f t="shared" si="8"/>
        <v/>
      </c>
      <c r="S48" s="44"/>
      <c r="T48" s="45" t="str">
        <f t="shared" si="5"/>
        <v/>
      </c>
      <c r="U48" s="46"/>
      <c r="V48" s="41" t="str">
        <f t="shared" si="6"/>
        <v/>
      </c>
      <c r="W48" s="41"/>
    </row>
    <row r="49" spans="2:23" x14ac:dyDescent="0.15">
      <c r="B49" s="21">
        <v>40</v>
      </c>
      <c r="C49" s="42" t="str">
        <f t="shared" si="3"/>
        <v/>
      </c>
      <c r="D49" s="42"/>
      <c r="E49" s="17">
        <f t="shared" si="7"/>
        <v>2013</v>
      </c>
      <c r="F49" s="2"/>
      <c r="G49" s="21"/>
      <c r="H49" s="43"/>
      <c r="I49" s="43"/>
      <c r="J49" s="43"/>
      <c r="K49" s="43"/>
      <c r="L49" s="16" t="str">
        <f t="shared" si="4"/>
        <v/>
      </c>
      <c r="M49" s="42" t="str">
        <f t="shared" si="0"/>
        <v/>
      </c>
      <c r="N49" s="42"/>
      <c r="O49" s="18" t="str">
        <f t="shared" si="1"/>
        <v/>
      </c>
      <c r="P49" s="17">
        <f t="shared" si="2"/>
        <v>2013</v>
      </c>
      <c r="Q49" s="2"/>
      <c r="R49" s="44" t="str">
        <f t="shared" si="8"/>
        <v/>
      </c>
      <c r="S49" s="44"/>
      <c r="T49" s="45" t="str">
        <f t="shared" si="5"/>
        <v/>
      </c>
      <c r="U49" s="46"/>
      <c r="V49" s="41" t="str">
        <f t="shared" si="6"/>
        <v/>
      </c>
      <c r="W49" s="41"/>
    </row>
    <row r="50" spans="2:23" x14ac:dyDescent="0.15">
      <c r="B50" s="21">
        <v>41</v>
      </c>
      <c r="C50" s="42" t="str">
        <f t="shared" si="3"/>
        <v/>
      </c>
      <c r="D50" s="42"/>
      <c r="E50" s="17">
        <f t="shared" si="7"/>
        <v>2013</v>
      </c>
      <c r="F50" s="2"/>
      <c r="G50" s="21"/>
      <c r="H50" s="43"/>
      <c r="I50" s="43"/>
      <c r="J50" s="43"/>
      <c r="K50" s="43"/>
      <c r="L50" s="16" t="str">
        <f t="shared" si="4"/>
        <v/>
      </c>
      <c r="M50" s="42" t="str">
        <f t="shared" si="0"/>
        <v/>
      </c>
      <c r="N50" s="42"/>
      <c r="O50" s="18" t="str">
        <f t="shared" si="1"/>
        <v/>
      </c>
      <c r="P50" s="17">
        <f t="shared" si="2"/>
        <v>2013</v>
      </c>
      <c r="Q50" s="2"/>
      <c r="R50" s="44" t="str">
        <f t="shared" si="8"/>
        <v/>
      </c>
      <c r="S50" s="44"/>
      <c r="T50" s="45" t="str">
        <f t="shared" si="5"/>
        <v/>
      </c>
      <c r="U50" s="46"/>
      <c r="V50" s="41" t="str">
        <f t="shared" si="6"/>
        <v/>
      </c>
      <c r="W50" s="41"/>
    </row>
    <row r="51" spans="2:23" x14ac:dyDescent="0.15">
      <c r="B51" s="21">
        <v>42</v>
      </c>
      <c r="C51" s="42" t="str">
        <f t="shared" si="3"/>
        <v/>
      </c>
      <c r="D51" s="42"/>
      <c r="E51" s="17">
        <f t="shared" si="7"/>
        <v>2013</v>
      </c>
      <c r="F51" s="2"/>
      <c r="G51" s="21"/>
      <c r="H51" s="43"/>
      <c r="I51" s="43"/>
      <c r="J51" s="43"/>
      <c r="K51" s="43"/>
      <c r="L51" s="16" t="str">
        <f t="shared" si="4"/>
        <v/>
      </c>
      <c r="M51" s="42" t="str">
        <f t="shared" si="0"/>
        <v/>
      </c>
      <c r="N51" s="42"/>
      <c r="O51" s="18" t="str">
        <f t="shared" si="1"/>
        <v/>
      </c>
      <c r="P51" s="17">
        <f t="shared" si="2"/>
        <v>2013</v>
      </c>
      <c r="Q51" s="2"/>
      <c r="R51" s="44" t="str">
        <f t="shared" si="8"/>
        <v/>
      </c>
      <c r="S51" s="44"/>
      <c r="T51" s="45" t="str">
        <f t="shared" si="5"/>
        <v/>
      </c>
      <c r="U51" s="46"/>
      <c r="V51" s="41" t="str">
        <f t="shared" si="6"/>
        <v/>
      </c>
      <c r="W51" s="41"/>
    </row>
    <row r="52" spans="2:23" x14ac:dyDescent="0.15">
      <c r="B52" s="21">
        <v>43</v>
      </c>
      <c r="C52" s="42" t="str">
        <f t="shared" si="3"/>
        <v/>
      </c>
      <c r="D52" s="42"/>
      <c r="E52" s="17">
        <f t="shared" si="7"/>
        <v>2013</v>
      </c>
      <c r="F52" s="2"/>
      <c r="G52" s="21"/>
      <c r="H52" s="43"/>
      <c r="I52" s="43"/>
      <c r="J52" s="43"/>
      <c r="K52" s="43"/>
      <c r="L52" s="16" t="str">
        <f t="shared" si="4"/>
        <v/>
      </c>
      <c r="M52" s="42" t="str">
        <f t="shared" si="0"/>
        <v/>
      </c>
      <c r="N52" s="42"/>
      <c r="O52" s="18" t="str">
        <f t="shared" si="1"/>
        <v/>
      </c>
      <c r="P52" s="17">
        <f t="shared" si="2"/>
        <v>2013</v>
      </c>
      <c r="Q52" s="2"/>
      <c r="R52" s="44" t="str">
        <f t="shared" si="8"/>
        <v/>
      </c>
      <c r="S52" s="44"/>
      <c r="T52" s="45" t="str">
        <f t="shared" si="5"/>
        <v/>
      </c>
      <c r="U52" s="46"/>
      <c r="V52" s="41" t="str">
        <f t="shared" si="6"/>
        <v/>
      </c>
      <c r="W52" s="41"/>
    </row>
    <row r="53" spans="2:23" x14ac:dyDescent="0.15">
      <c r="B53" s="21">
        <v>44</v>
      </c>
      <c r="C53" s="42" t="str">
        <f t="shared" si="3"/>
        <v/>
      </c>
      <c r="D53" s="42"/>
      <c r="E53" s="17">
        <f t="shared" si="7"/>
        <v>2013</v>
      </c>
      <c r="F53" s="2"/>
      <c r="G53" s="21"/>
      <c r="H53" s="43"/>
      <c r="I53" s="43"/>
      <c r="J53" s="43"/>
      <c r="K53" s="43"/>
      <c r="L53" s="16" t="str">
        <f t="shared" si="4"/>
        <v/>
      </c>
      <c r="M53" s="42" t="str">
        <f t="shared" si="0"/>
        <v/>
      </c>
      <c r="N53" s="42"/>
      <c r="O53" s="18" t="str">
        <f t="shared" si="1"/>
        <v/>
      </c>
      <c r="P53" s="17">
        <f t="shared" si="2"/>
        <v>2013</v>
      </c>
      <c r="Q53" s="2"/>
      <c r="R53" s="44" t="str">
        <f t="shared" si="8"/>
        <v/>
      </c>
      <c r="S53" s="44"/>
      <c r="T53" s="45" t="str">
        <f t="shared" si="5"/>
        <v/>
      </c>
      <c r="U53" s="46"/>
      <c r="V53" s="41" t="str">
        <f t="shared" si="6"/>
        <v/>
      </c>
      <c r="W53" s="41"/>
    </row>
    <row r="54" spans="2:23" x14ac:dyDescent="0.15">
      <c r="B54" s="21">
        <v>45</v>
      </c>
      <c r="C54" s="42" t="str">
        <f t="shared" si="3"/>
        <v/>
      </c>
      <c r="D54" s="42"/>
      <c r="E54" s="17">
        <f t="shared" si="7"/>
        <v>2013</v>
      </c>
      <c r="F54" s="2"/>
      <c r="G54" s="21"/>
      <c r="H54" s="43"/>
      <c r="I54" s="43"/>
      <c r="J54" s="43"/>
      <c r="K54" s="43"/>
      <c r="L54" s="16" t="str">
        <f t="shared" si="4"/>
        <v/>
      </c>
      <c r="M54" s="42" t="str">
        <f t="shared" si="0"/>
        <v/>
      </c>
      <c r="N54" s="42"/>
      <c r="O54" s="18" t="str">
        <f t="shared" si="1"/>
        <v/>
      </c>
      <c r="P54" s="17">
        <f t="shared" si="2"/>
        <v>2013</v>
      </c>
      <c r="Q54" s="2"/>
      <c r="R54" s="44" t="str">
        <f t="shared" si="8"/>
        <v/>
      </c>
      <c r="S54" s="44"/>
      <c r="T54" s="45" t="str">
        <f t="shared" si="5"/>
        <v/>
      </c>
      <c r="U54" s="46"/>
      <c r="V54" s="41" t="str">
        <f t="shared" si="6"/>
        <v/>
      </c>
      <c r="W54" s="41"/>
    </row>
    <row r="55" spans="2:23" x14ac:dyDescent="0.15">
      <c r="B55" s="21">
        <v>46</v>
      </c>
      <c r="C55" s="42" t="str">
        <f t="shared" si="3"/>
        <v/>
      </c>
      <c r="D55" s="42"/>
      <c r="E55" s="17">
        <f t="shared" si="7"/>
        <v>2013</v>
      </c>
      <c r="F55" s="2"/>
      <c r="G55" s="21"/>
      <c r="H55" s="43"/>
      <c r="I55" s="43"/>
      <c r="J55" s="43"/>
      <c r="K55" s="43"/>
      <c r="L55" s="16" t="str">
        <f t="shared" si="4"/>
        <v/>
      </c>
      <c r="M55" s="42" t="str">
        <f t="shared" si="0"/>
        <v/>
      </c>
      <c r="N55" s="42"/>
      <c r="O55" s="18" t="str">
        <f t="shared" si="1"/>
        <v/>
      </c>
      <c r="P55" s="17">
        <f t="shared" si="2"/>
        <v>2013</v>
      </c>
      <c r="Q55" s="2"/>
      <c r="R55" s="44" t="str">
        <f t="shared" si="8"/>
        <v/>
      </c>
      <c r="S55" s="44"/>
      <c r="T55" s="45" t="str">
        <f t="shared" si="5"/>
        <v/>
      </c>
      <c r="U55" s="46"/>
      <c r="V55" s="41" t="str">
        <f t="shared" si="6"/>
        <v/>
      </c>
      <c r="W55" s="41"/>
    </row>
    <row r="56" spans="2:23" x14ac:dyDescent="0.15">
      <c r="B56" s="21">
        <v>47</v>
      </c>
      <c r="C56" s="42" t="str">
        <f t="shared" si="3"/>
        <v/>
      </c>
      <c r="D56" s="42"/>
      <c r="E56" s="17">
        <f t="shared" si="7"/>
        <v>2013</v>
      </c>
      <c r="F56" s="2"/>
      <c r="G56" s="21"/>
      <c r="H56" s="43"/>
      <c r="I56" s="43"/>
      <c r="J56" s="43"/>
      <c r="K56" s="43"/>
      <c r="L56" s="16" t="str">
        <f t="shared" si="4"/>
        <v/>
      </c>
      <c r="M56" s="42" t="str">
        <f t="shared" si="0"/>
        <v/>
      </c>
      <c r="N56" s="42"/>
      <c r="O56" s="18" t="str">
        <f t="shared" si="1"/>
        <v/>
      </c>
      <c r="P56" s="17">
        <f t="shared" si="2"/>
        <v>2013</v>
      </c>
      <c r="Q56" s="2"/>
      <c r="R56" s="44" t="str">
        <f t="shared" si="8"/>
        <v/>
      </c>
      <c r="S56" s="44"/>
      <c r="T56" s="45" t="str">
        <f t="shared" si="5"/>
        <v/>
      </c>
      <c r="U56" s="46"/>
      <c r="V56" s="41" t="str">
        <f t="shared" si="6"/>
        <v/>
      </c>
      <c r="W56" s="41"/>
    </row>
    <row r="57" spans="2:23" x14ac:dyDescent="0.15">
      <c r="B57" s="21">
        <v>48</v>
      </c>
      <c r="C57" s="42" t="str">
        <f t="shared" si="3"/>
        <v/>
      </c>
      <c r="D57" s="42"/>
      <c r="E57" s="17">
        <f t="shared" si="7"/>
        <v>2013</v>
      </c>
      <c r="F57" s="2"/>
      <c r="G57" s="21"/>
      <c r="H57" s="43"/>
      <c r="I57" s="43"/>
      <c r="J57" s="43"/>
      <c r="K57" s="43"/>
      <c r="L57" s="16" t="str">
        <f t="shared" si="4"/>
        <v/>
      </c>
      <c r="M57" s="42" t="str">
        <f t="shared" si="0"/>
        <v/>
      </c>
      <c r="N57" s="42"/>
      <c r="O57" s="18" t="str">
        <f t="shared" si="1"/>
        <v/>
      </c>
      <c r="P57" s="17">
        <f t="shared" si="2"/>
        <v>2013</v>
      </c>
      <c r="Q57" s="2"/>
      <c r="R57" s="44" t="str">
        <f t="shared" si="8"/>
        <v/>
      </c>
      <c r="S57" s="44"/>
      <c r="T57" s="45" t="str">
        <f t="shared" si="5"/>
        <v/>
      </c>
      <c r="U57" s="46"/>
      <c r="V57" s="41" t="str">
        <f t="shared" si="6"/>
        <v/>
      </c>
      <c r="W57" s="41"/>
    </row>
    <row r="58" spans="2:23" x14ac:dyDescent="0.15">
      <c r="B58" s="21">
        <v>49</v>
      </c>
      <c r="C58" s="42" t="str">
        <f t="shared" si="3"/>
        <v/>
      </c>
      <c r="D58" s="42"/>
      <c r="E58" s="17">
        <f t="shared" si="7"/>
        <v>2013</v>
      </c>
      <c r="F58" s="2"/>
      <c r="G58" s="21"/>
      <c r="H58" s="43"/>
      <c r="I58" s="43"/>
      <c r="J58" s="43"/>
      <c r="K58" s="43"/>
      <c r="L58" s="16" t="str">
        <f t="shared" si="4"/>
        <v/>
      </c>
      <c r="M58" s="42" t="str">
        <f t="shared" si="0"/>
        <v/>
      </c>
      <c r="N58" s="42"/>
      <c r="O58" s="18" t="str">
        <f t="shared" si="1"/>
        <v/>
      </c>
      <c r="P58" s="17">
        <f t="shared" si="2"/>
        <v>2013</v>
      </c>
      <c r="Q58" s="2"/>
      <c r="R58" s="44" t="str">
        <f t="shared" si="8"/>
        <v/>
      </c>
      <c r="S58" s="44"/>
      <c r="T58" s="45" t="str">
        <f t="shared" si="5"/>
        <v/>
      </c>
      <c r="U58" s="46"/>
      <c r="V58" s="41" t="str">
        <f t="shared" si="6"/>
        <v/>
      </c>
      <c r="W58" s="41"/>
    </row>
    <row r="59" spans="2:23" x14ac:dyDescent="0.15">
      <c r="B59" s="21">
        <v>50</v>
      </c>
      <c r="C59" s="42" t="str">
        <f t="shared" si="3"/>
        <v/>
      </c>
      <c r="D59" s="42"/>
      <c r="E59" s="17">
        <f t="shared" si="7"/>
        <v>2013</v>
      </c>
      <c r="F59" s="2"/>
      <c r="G59" s="21"/>
      <c r="H59" s="43"/>
      <c r="I59" s="43"/>
      <c r="J59" s="43"/>
      <c r="K59" s="43"/>
      <c r="L59" s="16" t="str">
        <f t="shared" si="4"/>
        <v/>
      </c>
      <c r="M59" s="42" t="str">
        <f t="shared" si="0"/>
        <v/>
      </c>
      <c r="N59" s="42"/>
      <c r="O59" s="18" t="str">
        <f t="shared" si="1"/>
        <v/>
      </c>
      <c r="P59" s="17">
        <f t="shared" si="2"/>
        <v>2013</v>
      </c>
      <c r="Q59" s="2"/>
      <c r="R59" s="44" t="str">
        <f t="shared" si="8"/>
        <v/>
      </c>
      <c r="S59" s="44"/>
      <c r="T59" s="45" t="str">
        <f t="shared" si="5"/>
        <v/>
      </c>
      <c r="U59" s="46"/>
      <c r="V59" s="41" t="str">
        <f t="shared" si="6"/>
        <v/>
      </c>
      <c r="W59" s="41"/>
    </row>
    <row r="60" spans="2:23" x14ac:dyDescent="0.15">
      <c r="B60" s="21">
        <v>51</v>
      </c>
      <c r="C60" s="42" t="str">
        <f t="shared" si="3"/>
        <v/>
      </c>
      <c r="D60" s="42"/>
      <c r="E60" s="17">
        <f t="shared" si="7"/>
        <v>2013</v>
      </c>
      <c r="F60" s="2"/>
      <c r="G60" s="21"/>
      <c r="H60" s="43"/>
      <c r="I60" s="43"/>
      <c r="J60" s="43"/>
      <c r="K60" s="43"/>
      <c r="L60" s="16" t="str">
        <f t="shared" si="4"/>
        <v/>
      </c>
      <c r="M60" s="42" t="str">
        <f t="shared" si="0"/>
        <v/>
      </c>
      <c r="N60" s="42"/>
      <c r="O60" s="18" t="str">
        <f t="shared" si="1"/>
        <v/>
      </c>
      <c r="P60" s="17">
        <f t="shared" si="2"/>
        <v>2013</v>
      </c>
      <c r="Q60" s="2"/>
      <c r="R60" s="44" t="str">
        <f t="shared" si="8"/>
        <v/>
      </c>
      <c r="S60" s="44"/>
      <c r="T60" s="45" t="str">
        <f t="shared" si="5"/>
        <v/>
      </c>
      <c r="U60" s="46"/>
      <c r="V60" s="41" t="str">
        <f t="shared" si="6"/>
        <v/>
      </c>
      <c r="W60" s="41"/>
    </row>
    <row r="61" spans="2:23" x14ac:dyDescent="0.15">
      <c r="B61" s="21">
        <v>52</v>
      </c>
      <c r="C61" s="42" t="str">
        <f t="shared" si="3"/>
        <v/>
      </c>
      <c r="D61" s="42"/>
      <c r="E61" s="17">
        <f t="shared" si="7"/>
        <v>2013</v>
      </c>
      <c r="F61" s="2"/>
      <c r="G61" s="21"/>
      <c r="H61" s="43"/>
      <c r="I61" s="43"/>
      <c r="J61" s="43"/>
      <c r="K61" s="43"/>
      <c r="L61" s="16" t="str">
        <f t="shared" si="4"/>
        <v/>
      </c>
      <c r="M61" s="42" t="str">
        <f t="shared" si="0"/>
        <v/>
      </c>
      <c r="N61" s="42"/>
      <c r="O61" s="18" t="str">
        <f t="shared" si="1"/>
        <v/>
      </c>
      <c r="P61" s="17">
        <f t="shared" si="2"/>
        <v>2013</v>
      </c>
      <c r="Q61" s="2"/>
      <c r="R61" s="44" t="str">
        <f t="shared" si="8"/>
        <v/>
      </c>
      <c r="S61" s="44"/>
      <c r="T61" s="45" t="str">
        <f t="shared" si="5"/>
        <v/>
      </c>
      <c r="U61" s="46"/>
      <c r="V61" s="41" t="str">
        <f t="shared" si="6"/>
        <v/>
      </c>
      <c r="W61" s="41"/>
    </row>
    <row r="62" spans="2:23" x14ac:dyDescent="0.15">
      <c r="B62" s="21">
        <v>53</v>
      </c>
      <c r="C62" s="42" t="str">
        <f t="shared" si="3"/>
        <v/>
      </c>
      <c r="D62" s="42"/>
      <c r="E62" s="17">
        <f t="shared" si="7"/>
        <v>2013</v>
      </c>
      <c r="F62" s="2"/>
      <c r="G62" s="21"/>
      <c r="H62" s="43"/>
      <c r="I62" s="43"/>
      <c r="J62" s="43"/>
      <c r="K62" s="43"/>
      <c r="L62" s="16" t="str">
        <f t="shared" si="4"/>
        <v/>
      </c>
      <c r="M62" s="42" t="str">
        <f t="shared" si="0"/>
        <v/>
      </c>
      <c r="N62" s="42"/>
      <c r="O62" s="18" t="str">
        <f t="shared" si="1"/>
        <v/>
      </c>
      <c r="P62" s="17">
        <f t="shared" si="2"/>
        <v>2013</v>
      </c>
      <c r="Q62" s="2"/>
      <c r="R62" s="44" t="str">
        <f t="shared" si="8"/>
        <v/>
      </c>
      <c r="S62" s="44"/>
      <c r="T62" s="45" t="str">
        <f t="shared" si="5"/>
        <v/>
      </c>
      <c r="U62" s="46"/>
      <c r="V62" s="41" t="str">
        <f t="shared" si="6"/>
        <v/>
      </c>
      <c r="W62" s="41"/>
    </row>
    <row r="63" spans="2:23" x14ac:dyDescent="0.15">
      <c r="B63" s="21">
        <v>54</v>
      </c>
      <c r="C63" s="42" t="str">
        <f t="shared" si="3"/>
        <v/>
      </c>
      <c r="D63" s="42"/>
      <c r="E63" s="17">
        <f t="shared" si="7"/>
        <v>2013</v>
      </c>
      <c r="F63" s="2"/>
      <c r="G63" s="21"/>
      <c r="H63" s="43"/>
      <c r="I63" s="43"/>
      <c r="J63" s="43"/>
      <c r="K63" s="43"/>
      <c r="L63" s="16" t="str">
        <f t="shared" si="4"/>
        <v/>
      </c>
      <c r="M63" s="42" t="str">
        <f t="shared" si="0"/>
        <v/>
      </c>
      <c r="N63" s="42"/>
      <c r="O63" s="18" t="str">
        <f t="shared" si="1"/>
        <v/>
      </c>
      <c r="P63" s="17">
        <f t="shared" si="2"/>
        <v>2013</v>
      </c>
      <c r="Q63" s="2"/>
      <c r="R63" s="44" t="str">
        <f t="shared" si="8"/>
        <v/>
      </c>
      <c r="S63" s="44"/>
      <c r="T63" s="45" t="str">
        <f t="shared" si="5"/>
        <v/>
      </c>
      <c r="U63" s="46"/>
      <c r="V63" s="41" t="str">
        <f t="shared" si="6"/>
        <v/>
      </c>
      <c r="W63" s="41"/>
    </row>
    <row r="64" spans="2:23" x14ac:dyDescent="0.15">
      <c r="B64" s="21">
        <v>55</v>
      </c>
      <c r="C64" s="42" t="str">
        <f t="shared" si="3"/>
        <v/>
      </c>
      <c r="D64" s="42"/>
      <c r="E64" s="17">
        <f t="shared" si="7"/>
        <v>2013</v>
      </c>
      <c r="F64" s="2"/>
      <c r="G64" s="21"/>
      <c r="H64" s="43"/>
      <c r="I64" s="43"/>
      <c r="J64" s="43"/>
      <c r="K64" s="43"/>
      <c r="L64" s="16" t="str">
        <f t="shared" si="4"/>
        <v/>
      </c>
      <c r="M64" s="42" t="str">
        <f t="shared" si="0"/>
        <v/>
      </c>
      <c r="N64" s="42"/>
      <c r="O64" s="18" t="str">
        <f t="shared" si="1"/>
        <v/>
      </c>
      <c r="P64" s="17">
        <f t="shared" si="2"/>
        <v>2013</v>
      </c>
      <c r="Q64" s="2"/>
      <c r="R64" s="44" t="str">
        <f t="shared" si="8"/>
        <v/>
      </c>
      <c r="S64" s="44"/>
      <c r="T64" s="45" t="str">
        <f t="shared" si="5"/>
        <v/>
      </c>
      <c r="U64" s="46"/>
      <c r="V64" s="41" t="str">
        <f t="shared" si="6"/>
        <v/>
      </c>
      <c r="W64" s="41"/>
    </row>
    <row r="65" spans="2:23" x14ac:dyDescent="0.15">
      <c r="B65" s="21">
        <v>56</v>
      </c>
      <c r="C65" s="42" t="str">
        <f t="shared" si="3"/>
        <v/>
      </c>
      <c r="D65" s="42"/>
      <c r="E65" s="17">
        <f t="shared" si="7"/>
        <v>2013</v>
      </c>
      <c r="F65" s="2"/>
      <c r="G65" s="21"/>
      <c r="H65" s="43"/>
      <c r="I65" s="43"/>
      <c r="J65" s="43"/>
      <c r="K65" s="43"/>
      <c r="L65" s="16" t="str">
        <f t="shared" si="4"/>
        <v/>
      </c>
      <c r="M65" s="42" t="str">
        <f t="shared" si="0"/>
        <v/>
      </c>
      <c r="N65" s="42"/>
      <c r="O65" s="18" t="str">
        <f t="shared" si="1"/>
        <v/>
      </c>
      <c r="P65" s="17">
        <f t="shared" si="2"/>
        <v>2013</v>
      </c>
      <c r="Q65" s="2"/>
      <c r="R65" s="44" t="str">
        <f t="shared" si="8"/>
        <v/>
      </c>
      <c r="S65" s="44"/>
      <c r="T65" s="45" t="str">
        <f t="shared" si="5"/>
        <v/>
      </c>
      <c r="U65" s="46"/>
      <c r="V65" s="41" t="str">
        <f t="shared" si="6"/>
        <v/>
      </c>
      <c r="W65" s="41"/>
    </row>
    <row r="66" spans="2:23" x14ac:dyDescent="0.15">
      <c r="B66" s="21">
        <v>57</v>
      </c>
      <c r="C66" s="42" t="str">
        <f t="shared" si="3"/>
        <v/>
      </c>
      <c r="D66" s="42"/>
      <c r="E66" s="17">
        <f t="shared" si="7"/>
        <v>2013</v>
      </c>
      <c r="F66" s="2"/>
      <c r="G66" s="21"/>
      <c r="H66" s="43"/>
      <c r="I66" s="43"/>
      <c r="J66" s="43"/>
      <c r="K66" s="43"/>
      <c r="L66" s="16" t="str">
        <f t="shared" si="4"/>
        <v/>
      </c>
      <c r="M66" s="42" t="str">
        <f t="shared" si="0"/>
        <v/>
      </c>
      <c r="N66" s="42"/>
      <c r="O66" s="18" t="str">
        <f t="shared" si="1"/>
        <v/>
      </c>
      <c r="P66" s="17">
        <f t="shared" si="2"/>
        <v>2013</v>
      </c>
      <c r="Q66" s="2"/>
      <c r="R66" s="44" t="str">
        <f t="shared" si="8"/>
        <v/>
      </c>
      <c r="S66" s="44"/>
      <c r="T66" s="45" t="str">
        <f t="shared" si="5"/>
        <v/>
      </c>
      <c r="U66" s="46"/>
      <c r="V66" s="41" t="str">
        <f t="shared" si="6"/>
        <v/>
      </c>
      <c r="W66" s="41"/>
    </row>
    <row r="67" spans="2:23" x14ac:dyDescent="0.15">
      <c r="B67" s="21">
        <v>58</v>
      </c>
      <c r="C67" s="42" t="str">
        <f t="shared" si="3"/>
        <v/>
      </c>
      <c r="D67" s="42"/>
      <c r="E67" s="17">
        <f t="shared" si="7"/>
        <v>2013</v>
      </c>
      <c r="F67" s="2"/>
      <c r="G67" s="21"/>
      <c r="H67" s="43"/>
      <c r="I67" s="43"/>
      <c r="J67" s="43"/>
      <c r="K67" s="43"/>
      <c r="L67" s="16" t="str">
        <f t="shared" si="4"/>
        <v/>
      </c>
      <c r="M67" s="42" t="str">
        <f t="shared" si="0"/>
        <v/>
      </c>
      <c r="N67" s="42"/>
      <c r="O67" s="18" t="str">
        <f t="shared" si="1"/>
        <v/>
      </c>
      <c r="P67" s="17">
        <f t="shared" si="2"/>
        <v>2013</v>
      </c>
      <c r="Q67" s="2"/>
      <c r="R67" s="44" t="str">
        <f t="shared" si="8"/>
        <v/>
      </c>
      <c r="S67" s="44"/>
      <c r="T67" s="45" t="str">
        <f t="shared" si="5"/>
        <v/>
      </c>
      <c r="U67" s="46"/>
      <c r="V67" s="41" t="str">
        <f t="shared" si="6"/>
        <v/>
      </c>
      <c r="W67" s="41"/>
    </row>
    <row r="68" spans="2:23" x14ac:dyDescent="0.15">
      <c r="B68" s="21">
        <v>59</v>
      </c>
      <c r="C68" s="42" t="str">
        <f t="shared" si="3"/>
        <v/>
      </c>
      <c r="D68" s="42"/>
      <c r="E68" s="17">
        <f t="shared" si="7"/>
        <v>2013</v>
      </c>
      <c r="F68" s="2"/>
      <c r="G68" s="21"/>
      <c r="H68" s="43"/>
      <c r="I68" s="43"/>
      <c r="J68" s="43"/>
      <c r="K68" s="43"/>
      <c r="L68" s="16" t="str">
        <f t="shared" si="4"/>
        <v/>
      </c>
      <c r="M68" s="42" t="str">
        <f t="shared" si="0"/>
        <v/>
      </c>
      <c r="N68" s="42"/>
      <c r="O68" s="18" t="str">
        <f t="shared" si="1"/>
        <v/>
      </c>
      <c r="P68" s="17">
        <f t="shared" si="2"/>
        <v>2013</v>
      </c>
      <c r="Q68" s="2"/>
      <c r="R68" s="44" t="str">
        <f t="shared" si="8"/>
        <v/>
      </c>
      <c r="S68" s="44"/>
      <c r="T68" s="45" t="str">
        <f t="shared" si="5"/>
        <v/>
      </c>
      <c r="U68" s="46"/>
      <c r="V68" s="41" t="str">
        <f t="shared" si="6"/>
        <v/>
      </c>
      <c r="W68" s="41"/>
    </row>
    <row r="69" spans="2:23" x14ac:dyDescent="0.15">
      <c r="B69" s="21">
        <v>60</v>
      </c>
      <c r="C69" s="42" t="str">
        <f t="shared" si="3"/>
        <v/>
      </c>
      <c r="D69" s="42"/>
      <c r="E69" s="17">
        <f t="shared" si="7"/>
        <v>2013</v>
      </c>
      <c r="F69" s="2"/>
      <c r="G69" s="21"/>
      <c r="H69" s="43"/>
      <c r="I69" s="43"/>
      <c r="J69" s="43"/>
      <c r="K69" s="43"/>
      <c r="L69" s="16" t="str">
        <f t="shared" si="4"/>
        <v/>
      </c>
      <c r="M69" s="42" t="str">
        <f t="shared" si="0"/>
        <v/>
      </c>
      <c r="N69" s="42"/>
      <c r="O69" s="18" t="str">
        <f t="shared" si="1"/>
        <v/>
      </c>
      <c r="P69" s="17">
        <f t="shared" si="2"/>
        <v>2013</v>
      </c>
      <c r="Q69" s="2"/>
      <c r="R69" s="44" t="str">
        <f t="shared" si="8"/>
        <v/>
      </c>
      <c r="S69" s="44"/>
      <c r="T69" s="45" t="str">
        <f t="shared" si="5"/>
        <v/>
      </c>
      <c r="U69" s="46"/>
      <c r="V69" s="41" t="str">
        <f t="shared" si="6"/>
        <v/>
      </c>
      <c r="W69" s="41"/>
    </row>
    <row r="70" spans="2:23" x14ac:dyDescent="0.15">
      <c r="B70" s="21">
        <v>61</v>
      </c>
      <c r="C70" s="42" t="str">
        <f t="shared" si="3"/>
        <v/>
      </c>
      <c r="D70" s="42"/>
      <c r="E70" s="17">
        <f t="shared" si="7"/>
        <v>2013</v>
      </c>
      <c r="F70" s="2"/>
      <c r="G70" s="21"/>
      <c r="H70" s="43"/>
      <c r="I70" s="43"/>
      <c r="J70" s="43"/>
      <c r="K70" s="43"/>
      <c r="L70" s="16" t="str">
        <f t="shared" si="4"/>
        <v/>
      </c>
      <c r="M70" s="42" t="str">
        <f t="shared" si="0"/>
        <v/>
      </c>
      <c r="N70" s="42"/>
      <c r="O70" s="18" t="str">
        <f t="shared" si="1"/>
        <v/>
      </c>
      <c r="P70" s="17">
        <f t="shared" si="2"/>
        <v>2013</v>
      </c>
      <c r="Q70" s="2"/>
      <c r="R70" s="44" t="str">
        <f t="shared" si="8"/>
        <v/>
      </c>
      <c r="S70" s="44"/>
      <c r="T70" s="45" t="str">
        <f t="shared" si="5"/>
        <v/>
      </c>
      <c r="U70" s="46"/>
      <c r="V70" s="41" t="str">
        <f t="shared" si="6"/>
        <v/>
      </c>
      <c r="W70" s="41"/>
    </row>
    <row r="71" spans="2:23" x14ac:dyDescent="0.15">
      <c r="B71" s="21">
        <v>62</v>
      </c>
      <c r="C71" s="42" t="str">
        <f t="shared" si="3"/>
        <v/>
      </c>
      <c r="D71" s="42"/>
      <c r="E71" s="17">
        <f t="shared" si="7"/>
        <v>2013</v>
      </c>
      <c r="F71" s="2"/>
      <c r="G71" s="21"/>
      <c r="H71" s="43"/>
      <c r="I71" s="43"/>
      <c r="J71" s="43"/>
      <c r="K71" s="43"/>
      <c r="L71" s="16" t="str">
        <f t="shared" si="4"/>
        <v/>
      </c>
      <c r="M71" s="42" t="str">
        <f t="shared" si="0"/>
        <v/>
      </c>
      <c r="N71" s="42"/>
      <c r="O71" s="18" t="str">
        <f t="shared" si="1"/>
        <v/>
      </c>
      <c r="P71" s="17">
        <f t="shared" si="2"/>
        <v>2013</v>
      </c>
      <c r="Q71" s="2"/>
      <c r="R71" s="44" t="str">
        <f t="shared" si="8"/>
        <v/>
      </c>
      <c r="S71" s="44"/>
      <c r="T71" s="45" t="str">
        <f t="shared" si="5"/>
        <v/>
      </c>
      <c r="U71" s="46"/>
      <c r="V71" s="41" t="str">
        <f t="shared" si="6"/>
        <v/>
      </c>
      <c r="W71" s="41"/>
    </row>
    <row r="72" spans="2:23" x14ac:dyDescent="0.15">
      <c r="B72" s="21">
        <v>63</v>
      </c>
      <c r="C72" s="42" t="str">
        <f t="shared" si="3"/>
        <v/>
      </c>
      <c r="D72" s="42"/>
      <c r="E72" s="17">
        <f t="shared" si="7"/>
        <v>2013</v>
      </c>
      <c r="F72" s="2"/>
      <c r="G72" s="21"/>
      <c r="H72" s="43"/>
      <c r="I72" s="43"/>
      <c r="J72" s="43"/>
      <c r="K72" s="43"/>
      <c r="L72" s="16" t="str">
        <f t="shared" si="4"/>
        <v/>
      </c>
      <c r="M72" s="42" t="str">
        <f t="shared" si="0"/>
        <v/>
      </c>
      <c r="N72" s="42"/>
      <c r="O72" s="18" t="str">
        <f t="shared" si="1"/>
        <v/>
      </c>
      <c r="P72" s="17">
        <f t="shared" si="2"/>
        <v>2013</v>
      </c>
      <c r="Q72" s="2"/>
      <c r="R72" s="44" t="str">
        <f t="shared" si="8"/>
        <v/>
      </c>
      <c r="S72" s="44"/>
      <c r="T72" s="45" t="str">
        <f t="shared" si="5"/>
        <v/>
      </c>
      <c r="U72" s="46"/>
      <c r="V72" s="41" t="str">
        <f t="shared" si="6"/>
        <v/>
      </c>
      <c r="W72" s="41"/>
    </row>
    <row r="73" spans="2:23" x14ac:dyDescent="0.15">
      <c r="B73" s="21">
        <v>64</v>
      </c>
      <c r="C73" s="42" t="str">
        <f t="shared" si="3"/>
        <v/>
      </c>
      <c r="D73" s="42"/>
      <c r="E73" s="17">
        <f t="shared" si="7"/>
        <v>2013</v>
      </c>
      <c r="F73" s="2"/>
      <c r="G73" s="21"/>
      <c r="H73" s="43"/>
      <c r="I73" s="43"/>
      <c r="J73" s="43"/>
      <c r="K73" s="43"/>
      <c r="L73" s="16" t="str">
        <f t="shared" si="4"/>
        <v/>
      </c>
      <c r="M73" s="42" t="str">
        <f t="shared" si="0"/>
        <v/>
      </c>
      <c r="N73" s="42"/>
      <c r="O73" s="18" t="str">
        <f t="shared" si="1"/>
        <v/>
      </c>
      <c r="P73" s="17">
        <f t="shared" si="2"/>
        <v>2013</v>
      </c>
      <c r="Q73" s="2"/>
      <c r="R73" s="44" t="str">
        <f t="shared" si="8"/>
        <v/>
      </c>
      <c r="S73" s="44"/>
      <c r="T73" s="45" t="str">
        <f t="shared" si="5"/>
        <v/>
      </c>
      <c r="U73" s="46"/>
      <c r="V73" s="41" t="str">
        <f t="shared" si="6"/>
        <v/>
      </c>
      <c r="W73" s="41"/>
    </row>
    <row r="74" spans="2:23" x14ac:dyDescent="0.15">
      <c r="B74" s="21">
        <v>65</v>
      </c>
      <c r="C74" s="42" t="str">
        <f t="shared" si="3"/>
        <v/>
      </c>
      <c r="D74" s="42"/>
      <c r="E74" s="17">
        <f t="shared" si="7"/>
        <v>2013</v>
      </c>
      <c r="F74" s="2"/>
      <c r="G74" s="21"/>
      <c r="H74" s="43"/>
      <c r="I74" s="43"/>
      <c r="J74" s="43"/>
      <c r="K74" s="43"/>
      <c r="L74" s="16" t="str">
        <f t="shared" si="4"/>
        <v/>
      </c>
      <c r="M74" s="42" t="str">
        <f t="shared" ref="M74:M109" si="9">IF(F74="","",C74*$P$2)</f>
        <v/>
      </c>
      <c r="N74" s="42"/>
      <c r="O74" s="18" t="str">
        <f t="shared" ref="O74:O109" si="10">IF(L74="","",ROUNDDOWN(M74/(L74/81)/100000,2))</f>
        <v/>
      </c>
      <c r="P74" s="17">
        <f t="shared" ref="P74:P109" si="11">E74</f>
        <v>2013</v>
      </c>
      <c r="Q74" s="2"/>
      <c r="R74" s="44" t="str">
        <f t="shared" si="8"/>
        <v/>
      </c>
      <c r="S74" s="44"/>
      <c r="T74" s="45" t="str">
        <f t="shared" si="5"/>
        <v/>
      </c>
      <c r="U74" s="46"/>
      <c r="V74" s="41" t="str">
        <f t="shared" si="6"/>
        <v/>
      </c>
      <c r="W74" s="41"/>
    </row>
    <row r="75" spans="2:23" x14ac:dyDescent="0.15">
      <c r="B75" s="21">
        <v>66</v>
      </c>
      <c r="C75" s="42" t="str">
        <f t="shared" ref="C75:C109" si="12">IF(T74="","",C74+T74)</f>
        <v/>
      </c>
      <c r="D75" s="42"/>
      <c r="E75" s="17">
        <f t="shared" si="7"/>
        <v>2013</v>
      </c>
      <c r="F75" s="2"/>
      <c r="G75" s="21"/>
      <c r="H75" s="43"/>
      <c r="I75" s="43"/>
      <c r="J75" s="43"/>
      <c r="K75" s="43"/>
      <c r="L75" s="16" t="str">
        <f t="shared" ref="L75:L109" si="13">IF(J75="","",ROUNDUP(IF(G75="買",H75-J75,J75-H75)*10000,0)+5)</f>
        <v/>
      </c>
      <c r="M75" s="42" t="str">
        <f t="shared" si="9"/>
        <v/>
      </c>
      <c r="N75" s="42"/>
      <c r="O75" s="18" t="str">
        <f t="shared" si="10"/>
        <v/>
      </c>
      <c r="P75" s="17">
        <f t="shared" si="11"/>
        <v>2013</v>
      </c>
      <c r="Q75" s="2"/>
      <c r="R75" s="44" t="str">
        <f t="shared" si="8"/>
        <v/>
      </c>
      <c r="S75" s="44"/>
      <c r="T75" s="45" t="str">
        <f t="shared" ref="T75:T109" si="14">IF(Q75="","",V75*O75*100000/81)</f>
        <v/>
      </c>
      <c r="U75" s="46"/>
      <c r="V75" s="41" t="str">
        <f t="shared" ref="V75:V109" si="15">IF(Q75="","",IF(G75="買",R75-H75,H75-R75)*10000)</f>
        <v/>
      </c>
      <c r="W75" s="41"/>
    </row>
    <row r="76" spans="2:23" x14ac:dyDescent="0.15">
      <c r="B76" s="21">
        <v>67</v>
      </c>
      <c r="C76" s="42" t="str">
        <f t="shared" si="12"/>
        <v/>
      </c>
      <c r="D76" s="42"/>
      <c r="E76" s="17">
        <f t="shared" ref="E76:E109" si="16">E75</f>
        <v>2013</v>
      </c>
      <c r="F76" s="2"/>
      <c r="G76" s="21"/>
      <c r="H76" s="43"/>
      <c r="I76" s="43"/>
      <c r="J76" s="43"/>
      <c r="K76" s="43"/>
      <c r="L76" s="16" t="str">
        <f t="shared" si="13"/>
        <v/>
      </c>
      <c r="M76" s="42" t="str">
        <f t="shared" si="9"/>
        <v/>
      </c>
      <c r="N76" s="42"/>
      <c r="O76" s="18" t="str">
        <f t="shared" si="10"/>
        <v/>
      </c>
      <c r="P76" s="17">
        <f t="shared" si="11"/>
        <v>2013</v>
      </c>
      <c r="Q76" s="2"/>
      <c r="R76" s="44" t="str">
        <f t="shared" si="8"/>
        <v/>
      </c>
      <c r="S76" s="44"/>
      <c r="T76" s="45" t="str">
        <f t="shared" si="14"/>
        <v/>
      </c>
      <c r="U76" s="46"/>
      <c r="V76" s="41" t="str">
        <f t="shared" si="15"/>
        <v/>
      </c>
      <c r="W76" s="41"/>
    </row>
    <row r="77" spans="2:23" x14ac:dyDescent="0.15">
      <c r="B77" s="21">
        <v>68</v>
      </c>
      <c r="C77" s="42" t="str">
        <f t="shared" si="12"/>
        <v/>
      </c>
      <c r="D77" s="42"/>
      <c r="E77" s="17">
        <f t="shared" si="16"/>
        <v>2013</v>
      </c>
      <c r="F77" s="2"/>
      <c r="G77" s="21"/>
      <c r="H77" s="43"/>
      <c r="I77" s="43"/>
      <c r="J77" s="43"/>
      <c r="K77" s="43"/>
      <c r="L77" s="16" t="str">
        <f t="shared" si="13"/>
        <v/>
      </c>
      <c r="M77" s="42" t="str">
        <f t="shared" si="9"/>
        <v/>
      </c>
      <c r="N77" s="42"/>
      <c r="O77" s="18" t="str">
        <f t="shared" si="10"/>
        <v/>
      </c>
      <c r="P77" s="17">
        <f t="shared" si="11"/>
        <v>2013</v>
      </c>
      <c r="Q77" s="2"/>
      <c r="R77" s="44" t="str">
        <f t="shared" si="8"/>
        <v/>
      </c>
      <c r="S77" s="44"/>
      <c r="T77" s="45" t="str">
        <f t="shared" si="14"/>
        <v/>
      </c>
      <c r="U77" s="46"/>
      <c r="V77" s="41" t="str">
        <f t="shared" si="15"/>
        <v/>
      </c>
      <c r="W77" s="41"/>
    </row>
    <row r="78" spans="2:23" x14ac:dyDescent="0.15">
      <c r="B78" s="21">
        <v>69</v>
      </c>
      <c r="C78" s="42" t="str">
        <f t="shared" si="12"/>
        <v/>
      </c>
      <c r="D78" s="42"/>
      <c r="E78" s="17">
        <f t="shared" si="16"/>
        <v>2013</v>
      </c>
      <c r="F78" s="2"/>
      <c r="G78" s="21"/>
      <c r="H78" s="43"/>
      <c r="I78" s="43"/>
      <c r="J78" s="43"/>
      <c r="K78" s="43"/>
      <c r="L78" s="16" t="str">
        <f t="shared" si="13"/>
        <v/>
      </c>
      <c r="M78" s="42" t="str">
        <f t="shared" si="9"/>
        <v/>
      </c>
      <c r="N78" s="42"/>
      <c r="O78" s="18" t="str">
        <f t="shared" si="10"/>
        <v/>
      </c>
      <c r="P78" s="17">
        <f t="shared" si="11"/>
        <v>2013</v>
      </c>
      <c r="Q78" s="2"/>
      <c r="R78" s="44" t="str">
        <f t="shared" ref="R78:R109" si="17">IF(J78="","",IF(G78="買",H78-(L78*0.0001),H78+(L78*0.0001)))</f>
        <v/>
      </c>
      <c r="S78" s="44"/>
      <c r="T78" s="45" t="str">
        <f t="shared" si="14"/>
        <v/>
      </c>
      <c r="U78" s="46"/>
      <c r="V78" s="41" t="str">
        <f t="shared" si="15"/>
        <v/>
      </c>
      <c r="W78" s="41"/>
    </row>
    <row r="79" spans="2:23" x14ac:dyDescent="0.15">
      <c r="B79" s="21">
        <v>70</v>
      </c>
      <c r="C79" s="42" t="str">
        <f t="shared" si="12"/>
        <v/>
      </c>
      <c r="D79" s="42"/>
      <c r="E79" s="17">
        <f t="shared" si="16"/>
        <v>2013</v>
      </c>
      <c r="F79" s="2"/>
      <c r="G79" s="21"/>
      <c r="H79" s="43"/>
      <c r="I79" s="43"/>
      <c r="J79" s="43"/>
      <c r="K79" s="43"/>
      <c r="L79" s="16" t="str">
        <f t="shared" si="13"/>
        <v/>
      </c>
      <c r="M79" s="42" t="str">
        <f t="shared" si="9"/>
        <v/>
      </c>
      <c r="N79" s="42"/>
      <c r="O79" s="18" t="str">
        <f t="shared" si="10"/>
        <v/>
      </c>
      <c r="P79" s="17">
        <f t="shared" si="11"/>
        <v>2013</v>
      </c>
      <c r="Q79" s="2"/>
      <c r="R79" s="44" t="str">
        <f t="shared" si="17"/>
        <v/>
      </c>
      <c r="S79" s="44"/>
      <c r="T79" s="45" t="str">
        <f t="shared" si="14"/>
        <v/>
      </c>
      <c r="U79" s="46"/>
      <c r="V79" s="41" t="str">
        <f t="shared" si="15"/>
        <v/>
      </c>
      <c r="W79" s="41"/>
    </row>
    <row r="80" spans="2:23" x14ac:dyDescent="0.15">
      <c r="B80" s="21">
        <v>71</v>
      </c>
      <c r="C80" s="42" t="str">
        <f t="shared" si="12"/>
        <v/>
      </c>
      <c r="D80" s="42"/>
      <c r="E80" s="17">
        <f t="shared" si="16"/>
        <v>2013</v>
      </c>
      <c r="F80" s="2"/>
      <c r="G80" s="21"/>
      <c r="H80" s="43"/>
      <c r="I80" s="43"/>
      <c r="J80" s="43"/>
      <c r="K80" s="43"/>
      <c r="L80" s="16" t="str">
        <f t="shared" si="13"/>
        <v/>
      </c>
      <c r="M80" s="42" t="str">
        <f t="shared" si="9"/>
        <v/>
      </c>
      <c r="N80" s="42"/>
      <c r="O80" s="18" t="str">
        <f t="shared" si="10"/>
        <v/>
      </c>
      <c r="P80" s="17">
        <f t="shared" si="11"/>
        <v>2013</v>
      </c>
      <c r="Q80" s="2"/>
      <c r="R80" s="44" t="str">
        <f t="shared" si="17"/>
        <v/>
      </c>
      <c r="S80" s="44"/>
      <c r="T80" s="45" t="str">
        <f t="shared" si="14"/>
        <v/>
      </c>
      <c r="U80" s="46"/>
      <c r="V80" s="41" t="str">
        <f t="shared" si="15"/>
        <v/>
      </c>
      <c r="W80" s="41"/>
    </row>
    <row r="81" spans="2:23" x14ac:dyDescent="0.15">
      <c r="B81" s="21">
        <v>72</v>
      </c>
      <c r="C81" s="42" t="str">
        <f t="shared" si="12"/>
        <v/>
      </c>
      <c r="D81" s="42"/>
      <c r="E81" s="17">
        <f t="shared" si="16"/>
        <v>2013</v>
      </c>
      <c r="F81" s="2"/>
      <c r="G81" s="21"/>
      <c r="H81" s="43"/>
      <c r="I81" s="43"/>
      <c r="J81" s="43"/>
      <c r="K81" s="43"/>
      <c r="L81" s="16" t="str">
        <f t="shared" si="13"/>
        <v/>
      </c>
      <c r="M81" s="42" t="str">
        <f t="shared" si="9"/>
        <v/>
      </c>
      <c r="N81" s="42"/>
      <c r="O81" s="18" t="str">
        <f t="shared" si="10"/>
        <v/>
      </c>
      <c r="P81" s="17">
        <f t="shared" si="11"/>
        <v>2013</v>
      </c>
      <c r="Q81" s="2"/>
      <c r="R81" s="44" t="str">
        <f t="shared" si="17"/>
        <v/>
      </c>
      <c r="S81" s="44"/>
      <c r="T81" s="45" t="str">
        <f t="shared" si="14"/>
        <v/>
      </c>
      <c r="U81" s="46"/>
      <c r="V81" s="41" t="str">
        <f t="shared" si="15"/>
        <v/>
      </c>
      <c r="W81" s="41"/>
    </row>
    <row r="82" spans="2:23" x14ac:dyDescent="0.15">
      <c r="B82" s="21">
        <v>73</v>
      </c>
      <c r="C82" s="42" t="str">
        <f t="shared" si="12"/>
        <v/>
      </c>
      <c r="D82" s="42"/>
      <c r="E82" s="17">
        <f t="shared" si="16"/>
        <v>2013</v>
      </c>
      <c r="F82" s="2"/>
      <c r="G82" s="21"/>
      <c r="H82" s="43"/>
      <c r="I82" s="43"/>
      <c r="J82" s="43"/>
      <c r="K82" s="43"/>
      <c r="L82" s="16" t="str">
        <f t="shared" si="13"/>
        <v/>
      </c>
      <c r="M82" s="42" t="str">
        <f t="shared" si="9"/>
        <v/>
      </c>
      <c r="N82" s="42"/>
      <c r="O82" s="18" t="str">
        <f t="shared" si="10"/>
        <v/>
      </c>
      <c r="P82" s="17">
        <f t="shared" si="11"/>
        <v>2013</v>
      </c>
      <c r="Q82" s="2"/>
      <c r="R82" s="44" t="str">
        <f t="shared" si="17"/>
        <v/>
      </c>
      <c r="S82" s="44"/>
      <c r="T82" s="45" t="str">
        <f t="shared" si="14"/>
        <v/>
      </c>
      <c r="U82" s="46"/>
      <c r="V82" s="41" t="str">
        <f t="shared" si="15"/>
        <v/>
      </c>
      <c r="W82" s="41"/>
    </row>
    <row r="83" spans="2:23" x14ac:dyDescent="0.15">
      <c r="B83" s="21">
        <v>74</v>
      </c>
      <c r="C83" s="42" t="str">
        <f t="shared" si="12"/>
        <v/>
      </c>
      <c r="D83" s="42"/>
      <c r="E83" s="17">
        <f t="shared" si="16"/>
        <v>2013</v>
      </c>
      <c r="F83" s="2"/>
      <c r="G83" s="21"/>
      <c r="H83" s="43"/>
      <c r="I83" s="43"/>
      <c r="J83" s="43"/>
      <c r="K83" s="43"/>
      <c r="L83" s="16" t="str">
        <f t="shared" si="13"/>
        <v/>
      </c>
      <c r="M83" s="42" t="str">
        <f t="shared" si="9"/>
        <v/>
      </c>
      <c r="N83" s="42"/>
      <c r="O83" s="18" t="str">
        <f t="shared" si="10"/>
        <v/>
      </c>
      <c r="P83" s="17">
        <f t="shared" si="11"/>
        <v>2013</v>
      </c>
      <c r="Q83" s="2"/>
      <c r="R83" s="44" t="str">
        <f t="shared" si="17"/>
        <v/>
      </c>
      <c r="S83" s="44"/>
      <c r="T83" s="45" t="str">
        <f t="shared" si="14"/>
        <v/>
      </c>
      <c r="U83" s="46"/>
      <c r="V83" s="41" t="str">
        <f t="shared" si="15"/>
        <v/>
      </c>
      <c r="W83" s="41"/>
    </row>
    <row r="84" spans="2:23" x14ac:dyDescent="0.15">
      <c r="B84" s="21">
        <v>75</v>
      </c>
      <c r="C84" s="42" t="str">
        <f t="shared" si="12"/>
        <v/>
      </c>
      <c r="D84" s="42"/>
      <c r="E84" s="17">
        <f t="shared" si="16"/>
        <v>2013</v>
      </c>
      <c r="F84" s="2"/>
      <c r="G84" s="21"/>
      <c r="H84" s="43"/>
      <c r="I84" s="43"/>
      <c r="J84" s="43"/>
      <c r="K84" s="43"/>
      <c r="L84" s="16" t="str">
        <f t="shared" si="13"/>
        <v/>
      </c>
      <c r="M84" s="42" t="str">
        <f t="shared" si="9"/>
        <v/>
      </c>
      <c r="N84" s="42"/>
      <c r="O84" s="18" t="str">
        <f t="shared" si="10"/>
        <v/>
      </c>
      <c r="P84" s="17">
        <f t="shared" si="11"/>
        <v>2013</v>
      </c>
      <c r="Q84" s="2"/>
      <c r="R84" s="44" t="str">
        <f t="shared" si="17"/>
        <v/>
      </c>
      <c r="S84" s="44"/>
      <c r="T84" s="45" t="str">
        <f t="shared" si="14"/>
        <v/>
      </c>
      <c r="U84" s="46"/>
      <c r="V84" s="41" t="str">
        <f t="shared" si="15"/>
        <v/>
      </c>
      <c r="W84" s="41"/>
    </row>
    <row r="85" spans="2:23" x14ac:dyDescent="0.15">
      <c r="B85" s="21">
        <v>76</v>
      </c>
      <c r="C85" s="42" t="str">
        <f t="shared" si="12"/>
        <v/>
      </c>
      <c r="D85" s="42"/>
      <c r="E85" s="17">
        <f t="shared" si="16"/>
        <v>2013</v>
      </c>
      <c r="F85" s="2"/>
      <c r="G85" s="21"/>
      <c r="H85" s="43"/>
      <c r="I85" s="43"/>
      <c r="J85" s="43"/>
      <c r="K85" s="43"/>
      <c r="L85" s="16" t="str">
        <f t="shared" si="13"/>
        <v/>
      </c>
      <c r="M85" s="42" t="str">
        <f t="shared" si="9"/>
        <v/>
      </c>
      <c r="N85" s="42"/>
      <c r="O85" s="18" t="str">
        <f t="shared" si="10"/>
        <v/>
      </c>
      <c r="P85" s="17">
        <f t="shared" si="11"/>
        <v>2013</v>
      </c>
      <c r="Q85" s="2"/>
      <c r="R85" s="44" t="str">
        <f t="shared" si="17"/>
        <v/>
      </c>
      <c r="S85" s="44"/>
      <c r="T85" s="45" t="str">
        <f t="shared" si="14"/>
        <v/>
      </c>
      <c r="U85" s="46"/>
      <c r="V85" s="41" t="str">
        <f t="shared" si="15"/>
        <v/>
      </c>
      <c r="W85" s="41"/>
    </row>
    <row r="86" spans="2:23" x14ac:dyDescent="0.15">
      <c r="B86" s="21">
        <v>77</v>
      </c>
      <c r="C86" s="42" t="str">
        <f t="shared" si="12"/>
        <v/>
      </c>
      <c r="D86" s="42"/>
      <c r="E86" s="17">
        <f t="shared" si="16"/>
        <v>2013</v>
      </c>
      <c r="F86" s="2"/>
      <c r="G86" s="21"/>
      <c r="H86" s="43"/>
      <c r="I86" s="43"/>
      <c r="J86" s="43"/>
      <c r="K86" s="43"/>
      <c r="L86" s="16" t="str">
        <f t="shared" si="13"/>
        <v/>
      </c>
      <c r="M86" s="42" t="str">
        <f t="shared" si="9"/>
        <v/>
      </c>
      <c r="N86" s="42"/>
      <c r="O86" s="18" t="str">
        <f t="shared" si="10"/>
        <v/>
      </c>
      <c r="P86" s="17">
        <f t="shared" si="11"/>
        <v>2013</v>
      </c>
      <c r="Q86" s="2"/>
      <c r="R86" s="44" t="str">
        <f t="shared" si="17"/>
        <v/>
      </c>
      <c r="S86" s="44"/>
      <c r="T86" s="45" t="str">
        <f t="shared" si="14"/>
        <v/>
      </c>
      <c r="U86" s="46"/>
      <c r="V86" s="41" t="str">
        <f t="shared" si="15"/>
        <v/>
      </c>
      <c r="W86" s="41"/>
    </row>
    <row r="87" spans="2:23" x14ac:dyDescent="0.15">
      <c r="B87" s="21">
        <v>78</v>
      </c>
      <c r="C87" s="42" t="str">
        <f t="shared" si="12"/>
        <v/>
      </c>
      <c r="D87" s="42"/>
      <c r="E87" s="17">
        <f t="shared" si="16"/>
        <v>2013</v>
      </c>
      <c r="F87" s="2"/>
      <c r="G87" s="21"/>
      <c r="H87" s="43"/>
      <c r="I87" s="43"/>
      <c r="J87" s="43"/>
      <c r="K87" s="43"/>
      <c r="L87" s="16" t="str">
        <f t="shared" si="13"/>
        <v/>
      </c>
      <c r="M87" s="42" t="str">
        <f t="shared" si="9"/>
        <v/>
      </c>
      <c r="N87" s="42"/>
      <c r="O87" s="18" t="str">
        <f t="shared" si="10"/>
        <v/>
      </c>
      <c r="P87" s="17">
        <f t="shared" si="11"/>
        <v>2013</v>
      </c>
      <c r="Q87" s="2"/>
      <c r="R87" s="44" t="str">
        <f t="shared" si="17"/>
        <v/>
      </c>
      <c r="S87" s="44"/>
      <c r="T87" s="45" t="str">
        <f t="shared" si="14"/>
        <v/>
      </c>
      <c r="U87" s="46"/>
      <c r="V87" s="41" t="str">
        <f t="shared" si="15"/>
        <v/>
      </c>
      <c r="W87" s="41"/>
    </row>
    <row r="88" spans="2:23" x14ac:dyDescent="0.15">
      <c r="B88" s="21">
        <v>79</v>
      </c>
      <c r="C88" s="42" t="str">
        <f t="shared" si="12"/>
        <v/>
      </c>
      <c r="D88" s="42"/>
      <c r="E88" s="17">
        <f t="shared" si="16"/>
        <v>2013</v>
      </c>
      <c r="F88" s="2"/>
      <c r="G88" s="21"/>
      <c r="H88" s="43"/>
      <c r="I88" s="43"/>
      <c r="J88" s="43"/>
      <c r="K88" s="43"/>
      <c r="L88" s="16" t="str">
        <f t="shared" si="13"/>
        <v/>
      </c>
      <c r="M88" s="42" t="str">
        <f t="shared" si="9"/>
        <v/>
      </c>
      <c r="N88" s="42"/>
      <c r="O88" s="18" t="str">
        <f t="shared" si="10"/>
        <v/>
      </c>
      <c r="P88" s="17">
        <f t="shared" si="11"/>
        <v>2013</v>
      </c>
      <c r="Q88" s="2"/>
      <c r="R88" s="44" t="str">
        <f t="shared" si="17"/>
        <v/>
      </c>
      <c r="S88" s="44"/>
      <c r="T88" s="45" t="str">
        <f t="shared" si="14"/>
        <v/>
      </c>
      <c r="U88" s="46"/>
      <c r="V88" s="41" t="str">
        <f t="shared" si="15"/>
        <v/>
      </c>
      <c r="W88" s="41"/>
    </row>
    <row r="89" spans="2:23" x14ac:dyDescent="0.15">
      <c r="B89" s="21">
        <v>80</v>
      </c>
      <c r="C89" s="42" t="str">
        <f t="shared" si="12"/>
        <v/>
      </c>
      <c r="D89" s="42"/>
      <c r="E89" s="17">
        <f t="shared" si="16"/>
        <v>2013</v>
      </c>
      <c r="F89" s="2"/>
      <c r="G89" s="21"/>
      <c r="H89" s="43"/>
      <c r="I89" s="43"/>
      <c r="J89" s="43"/>
      <c r="K89" s="43"/>
      <c r="L89" s="16" t="str">
        <f t="shared" si="13"/>
        <v/>
      </c>
      <c r="M89" s="42" t="str">
        <f t="shared" si="9"/>
        <v/>
      </c>
      <c r="N89" s="42"/>
      <c r="O89" s="18" t="str">
        <f t="shared" si="10"/>
        <v/>
      </c>
      <c r="P89" s="17">
        <f t="shared" si="11"/>
        <v>2013</v>
      </c>
      <c r="Q89" s="2"/>
      <c r="R89" s="44" t="str">
        <f t="shared" si="17"/>
        <v/>
      </c>
      <c r="S89" s="44"/>
      <c r="T89" s="45" t="str">
        <f t="shared" si="14"/>
        <v/>
      </c>
      <c r="U89" s="46"/>
      <c r="V89" s="41" t="str">
        <f t="shared" si="15"/>
        <v/>
      </c>
      <c r="W89" s="41"/>
    </row>
    <row r="90" spans="2:23" x14ac:dyDescent="0.15">
      <c r="B90" s="21">
        <v>81</v>
      </c>
      <c r="C90" s="42" t="str">
        <f t="shared" si="12"/>
        <v/>
      </c>
      <c r="D90" s="42"/>
      <c r="E90" s="17">
        <f t="shared" si="16"/>
        <v>2013</v>
      </c>
      <c r="F90" s="2"/>
      <c r="G90" s="21"/>
      <c r="H90" s="43"/>
      <c r="I90" s="43"/>
      <c r="J90" s="43"/>
      <c r="K90" s="43"/>
      <c r="L90" s="16" t="str">
        <f t="shared" si="13"/>
        <v/>
      </c>
      <c r="M90" s="42" t="str">
        <f t="shared" si="9"/>
        <v/>
      </c>
      <c r="N90" s="42"/>
      <c r="O90" s="18" t="str">
        <f t="shared" si="10"/>
        <v/>
      </c>
      <c r="P90" s="17">
        <f t="shared" si="11"/>
        <v>2013</v>
      </c>
      <c r="Q90" s="2"/>
      <c r="R90" s="44" t="str">
        <f t="shared" si="17"/>
        <v/>
      </c>
      <c r="S90" s="44"/>
      <c r="T90" s="45" t="str">
        <f t="shared" si="14"/>
        <v/>
      </c>
      <c r="U90" s="46"/>
      <c r="V90" s="41" t="str">
        <f t="shared" si="15"/>
        <v/>
      </c>
      <c r="W90" s="41"/>
    </row>
    <row r="91" spans="2:23" x14ac:dyDescent="0.15">
      <c r="B91" s="21">
        <v>82</v>
      </c>
      <c r="C91" s="42" t="str">
        <f t="shared" si="12"/>
        <v/>
      </c>
      <c r="D91" s="42"/>
      <c r="E91" s="17">
        <f t="shared" si="16"/>
        <v>2013</v>
      </c>
      <c r="F91" s="2"/>
      <c r="G91" s="21"/>
      <c r="H91" s="43"/>
      <c r="I91" s="43"/>
      <c r="J91" s="43"/>
      <c r="K91" s="43"/>
      <c r="L91" s="16" t="str">
        <f t="shared" si="13"/>
        <v/>
      </c>
      <c r="M91" s="42" t="str">
        <f t="shared" si="9"/>
        <v/>
      </c>
      <c r="N91" s="42"/>
      <c r="O91" s="18" t="str">
        <f t="shared" si="10"/>
        <v/>
      </c>
      <c r="P91" s="17">
        <f t="shared" si="11"/>
        <v>2013</v>
      </c>
      <c r="Q91" s="2"/>
      <c r="R91" s="44" t="str">
        <f t="shared" si="17"/>
        <v/>
      </c>
      <c r="S91" s="44"/>
      <c r="T91" s="45" t="str">
        <f t="shared" si="14"/>
        <v/>
      </c>
      <c r="U91" s="46"/>
      <c r="V91" s="41" t="str">
        <f t="shared" si="15"/>
        <v/>
      </c>
      <c r="W91" s="41"/>
    </row>
    <row r="92" spans="2:23" x14ac:dyDescent="0.15">
      <c r="B92" s="21">
        <v>83</v>
      </c>
      <c r="C92" s="42" t="str">
        <f t="shared" si="12"/>
        <v/>
      </c>
      <c r="D92" s="42"/>
      <c r="E92" s="17">
        <f t="shared" si="16"/>
        <v>2013</v>
      </c>
      <c r="F92" s="2"/>
      <c r="G92" s="21"/>
      <c r="H92" s="43"/>
      <c r="I92" s="43"/>
      <c r="J92" s="43"/>
      <c r="K92" s="43"/>
      <c r="L92" s="16" t="str">
        <f t="shared" si="13"/>
        <v/>
      </c>
      <c r="M92" s="42" t="str">
        <f t="shared" si="9"/>
        <v/>
      </c>
      <c r="N92" s="42"/>
      <c r="O92" s="18" t="str">
        <f t="shared" si="10"/>
        <v/>
      </c>
      <c r="P92" s="17">
        <f t="shared" si="11"/>
        <v>2013</v>
      </c>
      <c r="Q92" s="2"/>
      <c r="R92" s="44" t="str">
        <f t="shared" si="17"/>
        <v/>
      </c>
      <c r="S92" s="44"/>
      <c r="T92" s="45" t="str">
        <f t="shared" si="14"/>
        <v/>
      </c>
      <c r="U92" s="46"/>
      <c r="V92" s="41" t="str">
        <f t="shared" si="15"/>
        <v/>
      </c>
      <c r="W92" s="41"/>
    </row>
    <row r="93" spans="2:23" x14ac:dyDescent="0.15">
      <c r="B93" s="21">
        <v>84</v>
      </c>
      <c r="C93" s="42" t="str">
        <f t="shared" si="12"/>
        <v/>
      </c>
      <c r="D93" s="42"/>
      <c r="E93" s="17">
        <f t="shared" si="16"/>
        <v>2013</v>
      </c>
      <c r="F93" s="2"/>
      <c r="G93" s="21"/>
      <c r="H93" s="43"/>
      <c r="I93" s="43"/>
      <c r="J93" s="43"/>
      <c r="K93" s="43"/>
      <c r="L93" s="16" t="str">
        <f t="shared" si="13"/>
        <v/>
      </c>
      <c r="M93" s="42" t="str">
        <f t="shared" si="9"/>
        <v/>
      </c>
      <c r="N93" s="42"/>
      <c r="O93" s="18" t="str">
        <f t="shared" si="10"/>
        <v/>
      </c>
      <c r="P93" s="17">
        <f t="shared" si="11"/>
        <v>2013</v>
      </c>
      <c r="Q93" s="2"/>
      <c r="R93" s="44" t="str">
        <f t="shared" si="17"/>
        <v/>
      </c>
      <c r="S93" s="44"/>
      <c r="T93" s="45" t="str">
        <f t="shared" si="14"/>
        <v/>
      </c>
      <c r="U93" s="46"/>
      <c r="V93" s="41" t="str">
        <f t="shared" si="15"/>
        <v/>
      </c>
      <c r="W93" s="41"/>
    </row>
    <row r="94" spans="2:23" x14ac:dyDescent="0.15">
      <c r="B94" s="21">
        <v>85</v>
      </c>
      <c r="C94" s="42" t="str">
        <f t="shared" si="12"/>
        <v/>
      </c>
      <c r="D94" s="42"/>
      <c r="E94" s="17">
        <f t="shared" si="16"/>
        <v>2013</v>
      </c>
      <c r="F94" s="2"/>
      <c r="G94" s="21"/>
      <c r="H94" s="43"/>
      <c r="I94" s="43"/>
      <c r="J94" s="43"/>
      <c r="K94" s="43"/>
      <c r="L94" s="16" t="str">
        <f t="shared" si="13"/>
        <v/>
      </c>
      <c r="M94" s="42" t="str">
        <f t="shared" si="9"/>
        <v/>
      </c>
      <c r="N94" s="42"/>
      <c r="O94" s="18" t="str">
        <f t="shared" si="10"/>
        <v/>
      </c>
      <c r="P94" s="17">
        <f t="shared" si="11"/>
        <v>2013</v>
      </c>
      <c r="Q94" s="2"/>
      <c r="R94" s="44" t="str">
        <f t="shared" si="17"/>
        <v/>
      </c>
      <c r="S94" s="44"/>
      <c r="T94" s="45" t="str">
        <f t="shared" si="14"/>
        <v/>
      </c>
      <c r="U94" s="46"/>
      <c r="V94" s="41" t="str">
        <f t="shared" si="15"/>
        <v/>
      </c>
      <c r="W94" s="41"/>
    </row>
    <row r="95" spans="2:23" x14ac:dyDescent="0.15">
      <c r="B95" s="21">
        <v>86</v>
      </c>
      <c r="C95" s="42" t="str">
        <f t="shared" si="12"/>
        <v/>
      </c>
      <c r="D95" s="42"/>
      <c r="E95" s="17">
        <f t="shared" si="16"/>
        <v>2013</v>
      </c>
      <c r="F95" s="2"/>
      <c r="G95" s="21"/>
      <c r="H95" s="43"/>
      <c r="I95" s="43"/>
      <c r="J95" s="43"/>
      <c r="K95" s="43"/>
      <c r="L95" s="16" t="str">
        <f t="shared" si="13"/>
        <v/>
      </c>
      <c r="M95" s="42" t="str">
        <f t="shared" si="9"/>
        <v/>
      </c>
      <c r="N95" s="42"/>
      <c r="O95" s="18" t="str">
        <f t="shared" si="10"/>
        <v/>
      </c>
      <c r="P95" s="17">
        <f t="shared" si="11"/>
        <v>2013</v>
      </c>
      <c r="Q95" s="2"/>
      <c r="R95" s="44" t="str">
        <f t="shared" si="17"/>
        <v/>
      </c>
      <c r="S95" s="44"/>
      <c r="T95" s="45" t="str">
        <f t="shared" si="14"/>
        <v/>
      </c>
      <c r="U95" s="46"/>
      <c r="V95" s="41" t="str">
        <f t="shared" si="15"/>
        <v/>
      </c>
      <c r="W95" s="41"/>
    </row>
    <row r="96" spans="2:23" x14ac:dyDescent="0.15">
      <c r="B96" s="21">
        <v>87</v>
      </c>
      <c r="C96" s="42" t="str">
        <f t="shared" si="12"/>
        <v/>
      </c>
      <c r="D96" s="42"/>
      <c r="E96" s="17">
        <f t="shared" si="16"/>
        <v>2013</v>
      </c>
      <c r="F96" s="2"/>
      <c r="G96" s="21"/>
      <c r="H96" s="43"/>
      <c r="I96" s="43"/>
      <c r="J96" s="43"/>
      <c r="K96" s="43"/>
      <c r="L96" s="16" t="str">
        <f t="shared" si="13"/>
        <v/>
      </c>
      <c r="M96" s="42" t="str">
        <f t="shared" si="9"/>
        <v/>
      </c>
      <c r="N96" s="42"/>
      <c r="O96" s="18" t="str">
        <f t="shared" si="10"/>
        <v/>
      </c>
      <c r="P96" s="17">
        <f t="shared" si="11"/>
        <v>2013</v>
      </c>
      <c r="Q96" s="2"/>
      <c r="R96" s="44" t="str">
        <f t="shared" si="17"/>
        <v/>
      </c>
      <c r="S96" s="44"/>
      <c r="T96" s="45" t="str">
        <f t="shared" si="14"/>
        <v/>
      </c>
      <c r="U96" s="46"/>
      <c r="V96" s="41" t="str">
        <f t="shared" si="15"/>
        <v/>
      </c>
      <c r="W96" s="41"/>
    </row>
    <row r="97" spans="2:23" x14ac:dyDescent="0.15">
      <c r="B97" s="21">
        <v>88</v>
      </c>
      <c r="C97" s="42" t="str">
        <f t="shared" si="12"/>
        <v/>
      </c>
      <c r="D97" s="42"/>
      <c r="E97" s="17">
        <f t="shared" si="16"/>
        <v>2013</v>
      </c>
      <c r="F97" s="2"/>
      <c r="G97" s="21"/>
      <c r="H97" s="43"/>
      <c r="I97" s="43"/>
      <c r="J97" s="43"/>
      <c r="K97" s="43"/>
      <c r="L97" s="16" t="str">
        <f t="shared" si="13"/>
        <v/>
      </c>
      <c r="M97" s="42" t="str">
        <f t="shared" si="9"/>
        <v/>
      </c>
      <c r="N97" s="42"/>
      <c r="O97" s="18" t="str">
        <f t="shared" si="10"/>
        <v/>
      </c>
      <c r="P97" s="17">
        <f t="shared" si="11"/>
        <v>2013</v>
      </c>
      <c r="Q97" s="2"/>
      <c r="R97" s="44" t="str">
        <f t="shared" si="17"/>
        <v/>
      </c>
      <c r="S97" s="44"/>
      <c r="T97" s="45" t="str">
        <f t="shared" si="14"/>
        <v/>
      </c>
      <c r="U97" s="46"/>
      <c r="V97" s="41" t="str">
        <f t="shared" si="15"/>
        <v/>
      </c>
      <c r="W97" s="41"/>
    </row>
    <row r="98" spans="2:23" x14ac:dyDescent="0.15">
      <c r="B98" s="21">
        <v>89</v>
      </c>
      <c r="C98" s="42" t="str">
        <f t="shared" si="12"/>
        <v/>
      </c>
      <c r="D98" s="42"/>
      <c r="E98" s="17">
        <f t="shared" si="16"/>
        <v>2013</v>
      </c>
      <c r="F98" s="2"/>
      <c r="G98" s="21"/>
      <c r="H98" s="43"/>
      <c r="I98" s="43"/>
      <c r="J98" s="43"/>
      <c r="K98" s="43"/>
      <c r="L98" s="16" t="str">
        <f t="shared" si="13"/>
        <v/>
      </c>
      <c r="M98" s="42" t="str">
        <f t="shared" si="9"/>
        <v/>
      </c>
      <c r="N98" s="42"/>
      <c r="O98" s="18" t="str">
        <f t="shared" si="10"/>
        <v/>
      </c>
      <c r="P98" s="17">
        <f t="shared" si="11"/>
        <v>2013</v>
      </c>
      <c r="Q98" s="2"/>
      <c r="R98" s="44" t="str">
        <f t="shared" si="17"/>
        <v/>
      </c>
      <c r="S98" s="44"/>
      <c r="T98" s="45" t="str">
        <f t="shared" si="14"/>
        <v/>
      </c>
      <c r="U98" s="46"/>
      <c r="V98" s="41" t="str">
        <f t="shared" si="15"/>
        <v/>
      </c>
      <c r="W98" s="41"/>
    </row>
    <row r="99" spans="2:23" x14ac:dyDescent="0.15">
      <c r="B99" s="21">
        <v>90</v>
      </c>
      <c r="C99" s="42" t="str">
        <f t="shared" si="12"/>
        <v/>
      </c>
      <c r="D99" s="42"/>
      <c r="E99" s="17">
        <f t="shared" si="16"/>
        <v>2013</v>
      </c>
      <c r="F99" s="2"/>
      <c r="G99" s="21"/>
      <c r="H99" s="43"/>
      <c r="I99" s="43"/>
      <c r="J99" s="43"/>
      <c r="K99" s="43"/>
      <c r="L99" s="16" t="str">
        <f t="shared" si="13"/>
        <v/>
      </c>
      <c r="M99" s="42" t="str">
        <f t="shared" si="9"/>
        <v/>
      </c>
      <c r="N99" s="42"/>
      <c r="O99" s="18" t="str">
        <f t="shared" si="10"/>
        <v/>
      </c>
      <c r="P99" s="17">
        <f t="shared" si="11"/>
        <v>2013</v>
      </c>
      <c r="Q99" s="2"/>
      <c r="R99" s="44" t="str">
        <f t="shared" si="17"/>
        <v/>
      </c>
      <c r="S99" s="44"/>
      <c r="T99" s="45" t="str">
        <f t="shared" si="14"/>
        <v/>
      </c>
      <c r="U99" s="46"/>
      <c r="V99" s="41" t="str">
        <f t="shared" si="15"/>
        <v/>
      </c>
      <c r="W99" s="41"/>
    </row>
    <row r="100" spans="2:23" x14ac:dyDescent="0.15">
      <c r="B100" s="21">
        <v>91</v>
      </c>
      <c r="C100" s="42" t="str">
        <f t="shared" si="12"/>
        <v/>
      </c>
      <c r="D100" s="42"/>
      <c r="E100" s="17">
        <f t="shared" si="16"/>
        <v>2013</v>
      </c>
      <c r="F100" s="2"/>
      <c r="G100" s="21"/>
      <c r="H100" s="43"/>
      <c r="I100" s="43"/>
      <c r="J100" s="43"/>
      <c r="K100" s="43"/>
      <c r="L100" s="16" t="str">
        <f t="shared" si="13"/>
        <v/>
      </c>
      <c r="M100" s="42" t="str">
        <f t="shared" si="9"/>
        <v/>
      </c>
      <c r="N100" s="42"/>
      <c r="O100" s="18" t="str">
        <f t="shared" si="10"/>
        <v/>
      </c>
      <c r="P100" s="17">
        <f t="shared" si="11"/>
        <v>2013</v>
      </c>
      <c r="Q100" s="2"/>
      <c r="R100" s="44" t="str">
        <f t="shared" si="17"/>
        <v/>
      </c>
      <c r="S100" s="44"/>
      <c r="T100" s="45" t="str">
        <f t="shared" si="14"/>
        <v/>
      </c>
      <c r="U100" s="46"/>
      <c r="V100" s="41" t="str">
        <f t="shared" si="15"/>
        <v/>
      </c>
      <c r="W100" s="41"/>
    </row>
    <row r="101" spans="2:23" x14ac:dyDescent="0.15">
      <c r="B101" s="21">
        <v>92</v>
      </c>
      <c r="C101" s="42" t="str">
        <f t="shared" si="12"/>
        <v/>
      </c>
      <c r="D101" s="42"/>
      <c r="E101" s="17">
        <f t="shared" si="16"/>
        <v>2013</v>
      </c>
      <c r="F101" s="2"/>
      <c r="G101" s="21"/>
      <c r="H101" s="43"/>
      <c r="I101" s="43"/>
      <c r="J101" s="43"/>
      <c r="K101" s="43"/>
      <c r="L101" s="16" t="str">
        <f t="shared" si="13"/>
        <v/>
      </c>
      <c r="M101" s="42" t="str">
        <f t="shared" si="9"/>
        <v/>
      </c>
      <c r="N101" s="42"/>
      <c r="O101" s="18" t="str">
        <f t="shared" si="10"/>
        <v/>
      </c>
      <c r="P101" s="17">
        <f t="shared" si="11"/>
        <v>2013</v>
      </c>
      <c r="Q101" s="2"/>
      <c r="R101" s="44" t="str">
        <f t="shared" si="17"/>
        <v/>
      </c>
      <c r="S101" s="44"/>
      <c r="T101" s="45" t="str">
        <f t="shared" si="14"/>
        <v/>
      </c>
      <c r="U101" s="46"/>
      <c r="V101" s="41" t="str">
        <f t="shared" si="15"/>
        <v/>
      </c>
      <c r="W101" s="41"/>
    </row>
    <row r="102" spans="2:23" x14ac:dyDescent="0.15">
      <c r="B102" s="21">
        <v>93</v>
      </c>
      <c r="C102" s="42" t="str">
        <f t="shared" si="12"/>
        <v/>
      </c>
      <c r="D102" s="42"/>
      <c r="E102" s="17">
        <f t="shared" si="16"/>
        <v>2013</v>
      </c>
      <c r="F102" s="2"/>
      <c r="G102" s="21"/>
      <c r="H102" s="43"/>
      <c r="I102" s="43"/>
      <c r="J102" s="43"/>
      <c r="K102" s="43"/>
      <c r="L102" s="16" t="str">
        <f t="shared" si="13"/>
        <v/>
      </c>
      <c r="M102" s="42" t="str">
        <f t="shared" si="9"/>
        <v/>
      </c>
      <c r="N102" s="42"/>
      <c r="O102" s="18" t="str">
        <f t="shared" si="10"/>
        <v/>
      </c>
      <c r="P102" s="17">
        <f t="shared" si="11"/>
        <v>2013</v>
      </c>
      <c r="Q102" s="2"/>
      <c r="R102" s="44" t="str">
        <f t="shared" si="17"/>
        <v/>
      </c>
      <c r="S102" s="44"/>
      <c r="T102" s="45" t="str">
        <f t="shared" si="14"/>
        <v/>
      </c>
      <c r="U102" s="46"/>
      <c r="V102" s="41" t="str">
        <f t="shared" si="15"/>
        <v/>
      </c>
      <c r="W102" s="41"/>
    </row>
    <row r="103" spans="2:23" x14ac:dyDescent="0.15">
      <c r="B103" s="21">
        <v>94</v>
      </c>
      <c r="C103" s="42" t="str">
        <f t="shared" si="12"/>
        <v/>
      </c>
      <c r="D103" s="42"/>
      <c r="E103" s="17">
        <f t="shared" si="16"/>
        <v>2013</v>
      </c>
      <c r="F103" s="2"/>
      <c r="G103" s="21"/>
      <c r="H103" s="43"/>
      <c r="I103" s="43"/>
      <c r="J103" s="43"/>
      <c r="K103" s="43"/>
      <c r="L103" s="16" t="str">
        <f t="shared" si="13"/>
        <v/>
      </c>
      <c r="M103" s="42" t="str">
        <f t="shared" si="9"/>
        <v/>
      </c>
      <c r="N103" s="42"/>
      <c r="O103" s="18" t="str">
        <f t="shared" si="10"/>
        <v/>
      </c>
      <c r="P103" s="17">
        <f t="shared" si="11"/>
        <v>2013</v>
      </c>
      <c r="Q103" s="2"/>
      <c r="R103" s="44" t="str">
        <f t="shared" si="17"/>
        <v/>
      </c>
      <c r="S103" s="44"/>
      <c r="T103" s="45" t="str">
        <f t="shared" si="14"/>
        <v/>
      </c>
      <c r="U103" s="46"/>
      <c r="V103" s="41" t="str">
        <f t="shared" si="15"/>
        <v/>
      </c>
      <c r="W103" s="41"/>
    </row>
    <row r="104" spans="2:23" x14ac:dyDescent="0.15">
      <c r="B104" s="21">
        <v>95</v>
      </c>
      <c r="C104" s="42" t="str">
        <f t="shared" si="12"/>
        <v/>
      </c>
      <c r="D104" s="42"/>
      <c r="E104" s="17">
        <f t="shared" si="16"/>
        <v>2013</v>
      </c>
      <c r="F104" s="2"/>
      <c r="G104" s="21"/>
      <c r="H104" s="43"/>
      <c r="I104" s="43"/>
      <c r="J104" s="43"/>
      <c r="K104" s="43"/>
      <c r="L104" s="16" t="str">
        <f t="shared" si="13"/>
        <v/>
      </c>
      <c r="M104" s="42" t="str">
        <f t="shared" si="9"/>
        <v/>
      </c>
      <c r="N104" s="42"/>
      <c r="O104" s="18" t="str">
        <f t="shared" si="10"/>
        <v/>
      </c>
      <c r="P104" s="17">
        <f t="shared" si="11"/>
        <v>2013</v>
      </c>
      <c r="Q104" s="2"/>
      <c r="R104" s="44" t="str">
        <f t="shared" si="17"/>
        <v/>
      </c>
      <c r="S104" s="44"/>
      <c r="T104" s="45" t="str">
        <f t="shared" si="14"/>
        <v/>
      </c>
      <c r="U104" s="46"/>
      <c r="V104" s="41" t="str">
        <f t="shared" si="15"/>
        <v/>
      </c>
      <c r="W104" s="41"/>
    </row>
    <row r="105" spans="2:23" x14ac:dyDescent="0.15">
      <c r="B105" s="21">
        <v>96</v>
      </c>
      <c r="C105" s="42" t="str">
        <f t="shared" si="12"/>
        <v/>
      </c>
      <c r="D105" s="42"/>
      <c r="E105" s="17">
        <f t="shared" si="16"/>
        <v>2013</v>
      </c>
      <c r="F105" s="2"/>
      <c r="G105" s="21"/>
      <c r="H105" s="43"/>
      <c r="I105" s="43"/>
      <c r="J105" s="43"/>
      <c r="K105" s="43"/>
      <c r="L105" s="16" t="str">
        <f t="shared" si="13"/>
        <v/>
      </c>
      <c r="M105" s="42" t="str">
        <f t="shared" si="9"/>
        <v/>
      </c>
      <c r="N105" s="42"/>
      <c r="O105" s="18" t="str">
        <f t="shared" si="10"/>
        <v/>
      </c>
      <c r="P105" s="17">
        <f t="shared" si="11"/>
        <v>2013</v>
      </c>
      <c r="Q105" s="2"/>
      <c r="R105" s="44" t="str">
        <f t="shared" si="17"/>
        <v/>
      </c>
      <c r="S105" s="44"/>
      <c r="T105" s="45" t="str">
        <f t="shared" si="14"/>
        <v/>
      </c>
      <c r="U105" s="46"/>
      <c r="V105" s="41" t="str">
        <f t="shared" si="15"/>
        <v/>
      </c>
      <c r="W105" s="41"/>
    </row>
    <row r="106" spans="2:23" x14ac:dyDescent="0.15">
      <c r="B106" s="21">
        <v>97</v>
      </c>
      <c r="C106" s="42" t="str">
        <f t="shared" si="12"/>
        <v/>
      </c>
      <c r="D106" s="42"/>
      <c r="E106" s="17">
        <f t="shared" si="16"/>
        <v>2013</v>
      </c>
      <c r="F106" s="2"/>
      <c r="G106" s="21"/>
      <c r="H106" s="43"/>
      <c r="I106" s="43"/>
      <c r="J106" s="43"/>
      <c r="K106" s="43"/>
      <c r="L106" s="16" t="str">
        <f t="shared" si="13"/>
        <v/>
      </c>
      <c r="M106" s="42" t="str">
        <f t="shared" si="9"/>
        <v/>
      </c>
      <c r="N106" s="42"/>
      <c r="O106" s="18" t="str">
        <f t="shared" si="10"/>
        <v/>
      </c>
      <c r="P106" s="17">
        <f t="shared" si="11"/>
        <v>2013</v>
      </c>
      <c r="Q106" s="2"/>
      <c r="R106" s="44" t="str">
        <f t="shared" si="17"/>
        <v/>
      </c>
      <c r="S106" s="44"/>
      <c r="T106" s="45" t="str">
        <f t="shared" si="14"/>
        <v/>
      </c>
      <c r="U106" s="46"/>
      <c r="V106" s="41" t="str">
        <f t="shared" si="15"/>
        <v/>
      </c>
      <c r="W106" s="41"/>
    </row>
    <row r="107" spans="2:23" x14ac:dyDescent="0.15">
      <c r="B107" s="21">
        <v>98</v>
      </c>
      <c r="C107" s="42" t="str">
        <f t="shared" si="12"/>
        <v/>
      </c>
      <c r="D107" s="42"/>
      <c r="E107" s="17">
        <f t="shared" si="16"/>
        <v>2013</v>
      </c>
      <c r="F107" s="2"/>
      <c r="G107" s="21"/>
      <c r="H107" s="43"/>
      <c r="I107" s="43"/>
      <c r="J107" s="43"/>
      <c r="K107" s="43"/>
      <c r="L107" s="16" t="str">
        <f t="shared" si="13"/>
        <v/>
      </c>
      <c r="M107" s="42" t="str">
        <f t="shared" si="9"/>
        <v/>
      </c>
      <c r="N107" s="42"/>
      <c r="O107" s="18" t="str">
        <f t="shared" si="10"/>
        <v/>
      </c>
      <c r="P107" s="17">
        <f t="shared" si="11"/>
        <v>2013</v>
      </c>
      <c r="Q107" s="2"/>
      <c r="R107" s="44" t="str">
        <f t="shared" si="17"/>
        <v/>
      </c>
      <c r="S107" s="44"/>
      <c r="T107" s="45" t="str">
        <f t="shared" si="14"/>
        <v/>
      </c>
      <c r="U107" s="46"/>
      <c r="V107" s="41" t="str">
        <f t="shared" si="15"/>
        <v/>
      </c>
      <c r="W107" s="41"/>
    </row>
    <row r="108" spans="2:23" x14ac:dyDescent="0.15">
      <c r="B108" s="21">
        <v>99</v>
      </c>
      <c r="C108" s="42" t="str">
        <f t="shared" si="12"/>
        <v/>
      </c>
      <c r="D108" s="42"/>
      <c r="E108" s="17">
        <f t="shared" si="16"/>
        <v>2013</v>
      </c>
      <c r="F108" s="2"/>
      <c r="G108" s="21"/>
      <c r="H108" s="43"/>
      <c r="I108" s="43"/>
      <c r="J108" s="43"/>
      <c r="K108" s="43"/>
      <c r="L108" s="16" t="str">
        <f t="shared" si="13"/>
        <v/>
      </c>
      <c r="M108" s="42" t="str">
        <f t="shared" si="9"/>
        <v/>
      </c>
      <c r="N108" s="42"/>
      <c r="O108" s="18" t="str">
        <f t="shared" si="10"/>
        <v/>
      </c>
      <c r="P108" s="17">
        <f t="shared" si="11"/>
        <v>2013</v>
      </c>
      <c r="Q108" s="2"/>
      <c r="R108" s="44" t="str">
        <f t="shared" si="17"/>
        <v/>
      </c>
      <c r="S108" s="44"/>
      <c r="T108" s="45" t="str">
        <f t="shared" si="14"/>
        <v/>
      </c>
      <c r="U108" s="46"/>
      <c r="V108" s="41" t="str">
        <f t="shared" si="15"/>
        <v/>
      </c>
      <c r="W108" s="41"/>
    </row>
    <row r="109" spans="2:23" x14ac:dyDescent="0.15">
      <c r="B109" s="21">
        <v>100</v>
      </c>
      <c r="C109" s="42" t="str">
        <f t="shared" si="12"/>
        <v/>
      </c>
      <c r="D109" s="42"/>
      <c r="E109" s="17">
        <f t="shared" si="16"/>
        <v>2013</v>
      </c>
      <c r="F109" s="2"/>
      <c r="G109" s="21"/>
      <c r="H109" s="43"/>
      <c r="I109" s="43"/>
      <c r="J109" s="43"/>
      <c r="K109" s="43"/>
      <c r="L109" s="16" t="str">
        <f t="shared" si="13"/>
        <v/>
      </c>
      <c r="M109" s="42" t="str">
        <f t="shared" si="9"/>
        <v/>
      </c>
      <c r="N109" s="42"/>
      <c r="O109" s="18" t="str">
        <f t="shared" si="10"/>
        <v/>
      </c>
      <c r="P109" s="17">
        <f t="shared" si="11"/>
        <v>2013</v>
      </c>
      <c r="Q109" s="2"/>
      <c r="R109" s="44" t="str">
        <f t="shared" si="17"/>
        <v/>
      </c>
      <c r="S109" s="44"/>
      <c r="T109" s="45" t="str">
        <f t="shared" si="14"/>
        <v/>
      </c>
      <c r="U109" s="46"/>
      <c r="V109" s="41" t="str">
        <f t="shared" si="15"/>
        <v/>
      </c>
      <c r="W109" s="41"/>
    </row>
  </sheetData>
  <mergeCells count="739">
    <mergeCell ref="B2:D2"/>
    <mergeCell ref="E2:G2"/>
    <mergeCell ref="H2:J2"/>
    <mergeCell ref="K2:M2"/>
    <mergeCell ref="N2:O2"/>
    <mergeCell ref="P2:Q2"/>
    <mergeCell ref="N4:O4"/>
    <mergeCell ref="P4:Q4"/>
    <mergeCell ref="J5:K5"/>
    <mergeCell ref="L5:M5"/>
    <mergeCell ref="N5:O5"/>
    <mergeCell ref="P5:Q5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  <mergeCell ref="P8:W8"/>
    <mergeCell ref="H9:I9"/>
    <mergeCell ref="J9:K9"/>
    <mergeCell ref="M9:N9"/>
    <mergeCell ref="R9:S9"/>
    <mergeCell ref="T9:U9"/>
    <mergeCell ref="V9:W9"/>
    <mergeCell ref="B6:D6"/>
    <mergeCell ref="E6:H6"/>
    <mergeCell ref="I6:J6"/>
    <mergeCell ref="K6:M6"/>
    <mergeCell ref="N6:Q6"/>
    <mergeCell ref="B8:B9"/>
    <mergeCell ref="C8:D9"/>
    <mergeCell ref="E8:K8"/>
    <mergeCell ref="L8:N8"/>
    <mergeCell ref="O8:O9"/>
    <mergeCell ref="V10:W10"/>
    <mergeCell ref="C11:D11"/>
    <mergeCell ref="H11:I11"/>
    <mergeCell ref="J11:K11"/>
    <mergeCell ref="M11:N11"/>
    <mergeCell ref="R11:S11"/>
    <mergeCell ref="T11:U11"/>
    <mergeCell ref="V11:W11"/>
    <mergeCell ref="C10:D10"/>
    <mergeCell ref="H10:I10"/>
    <mergeCell ref="J10:K10"/>
    <mergeCell ref="M10:N10"/>
    <mergeCell ref="R10:S10"/>
    <mergeCell ref="T10:U10"/>
    <mergeCell ref="V12:W12"/>
    <mergeCell ref="C13:D13"/>
    <mergeCell ref="H13:I13"/>
    <mergeCell ref="J13:K13"/>
    <mergeCell ref="M13:N13"/>
    <mergeCell ref="R13:S13"/>
    <mergeCell ref="T13:U13"/>
    <mergeCell ref="V13:W13"/>
    <mergeCell ref="C12:D12"/>
    <mergeCell ref="H12:I12"/>
    <mergeCell ref="J12:K12"/>
    <mergeCell ref="M12:N12"/>
    <mergeCell ref="R12:S12"/>
    <mergeCell ref="T12:U12"/>
    <mergeCell ref="V14:W14"/>
    <mergeCell ref="C15:D15"/>
    <mergeCell ref="H15:I15"/>
    <mergeCell ref="J15:K15"/>
    <mergeCell ref="M15:N15"/>
    <mergeCell ref="R15:S15"/>
    <mergeCell ref="T15:U15"/>
    <mergeCell ref="V15:W15"/>
    <mergeCell ref="C14:D14"/>
    <mergeCell ref="H14:I14"/>
    <mergeCell ref="J14:K14"/>
    <mergeCell ref="M14:N14"/>
    <mergeCell ref="R14:S14"/>
    <mergeCell ref="T14:U14"/>
    <mergeCell ref="V16:W16"/>
    <mergeCell ref="C17:D17"/>
    <mergeCell ref="H17:I17"/>
    <mergeCell ref="J17:K17"/>
    <mergeCell ref="M17:N17"/>
    <mergeCell ref="R17:S17"/>
    <mergeCell ref="T17:U17"/>
    <mergeCell ref="V17:W17"/>
    <mergeCell ref="C16:D16"/>
    <mergeCell ref="H16:I16"/>
    <mergeCell ref="J16:K16"/>
    <mergeCell ref="M16:N16"/>
    <mergeCell ref="R16:S16"/>
    <mergeCell ref="T16:U16"/>
    <mergeCell ref="V18:W18"/>
    <mergeCell ref="C19:D19"/>
    <mergeCell ref="H19:I19"/>
    <mergeCell ref="J19:K19"/>
    <mergeCell ref="M19:N19"/>
    <mergeCell ref="R19:S19"/>
    <mergeCell ref="T19:U19"/>
    <mergeCell ref="V19:W19"/>
    <mergeCell ref="C18:D18"/>
    <mergeCell ref="H18:I18"/>
    <mergeCell ref="J18:K18"/>
    <mergeCell ref="M18:N18"/>
    <mergeCell ref="R18:S18"/>
    <mergeCell ref="T18:U18"/>
    <mergeCell ref="V20:W20"/>
    <mergeCell ref="C21:D21"/>
    <mergeCell ref="H21:I21"/>
    <mergeCell ref="J21:K21"/>
    <mergeCell ref="M21:N21"/>
    <mergeCell ref="R21:S21"/>
    <mergeCell ref="T21:U21"/>
    <mergeCell ref="V21:W21"/>
    <mergeCell ref="C20:D20"/>
    <mergeCell ref="H20:I20"/>
    <mergeCell ref="J20:K20"/>
    <mergeCell ref="M20:N20"/>
    <mergeCell ref="R20:S20"/>
    <mergeCell ref="T20:U20"/>
    <mergeCell ref="V22:W22"/>
    <mergeCell ref="C23:D23"/>
    <mergeCell ref="H23:I23"/>
    <mergeCell ref="J23:K23"/>
    <mergeCell ref="M23:N23"/>
    <mergeCell ref="R23:S23"/>
    <mergeCell ref="T23:U23"/>
    <mergeCell ref="V23:W23"/>
    <mergeCell ref="C22:D22"/>
    <mergeCell ref="H22:I22"/>
    <mergeCell ref="J22:K22"/>
    <mergeCell ref="M22:N22"/>
    <mergeCell ref="R22:S22"/>
    <mergeCell ref="T22:U22"/>
    <mergeCell ref="V24:W24"/>
    <mergeCell ref="C25:D25"/>
    <mergeCell ref="H25:I25"/>
    <mergeCell ref="J25:K25"/>
    <mergeCell ref="M25:N25"/>
    <mergeCell ref="R25:S25"/>
    <mergeCell ref="T25:U25"/>
    <mergeCell ref="V25:W25"/>
    <mergeCell ref="C24:D24"/>
    <mergeCell ref="H24:I24"/>
    <mergeCell ref="J24:K24"/>
    <mergeCell ref="M24:N24"/>
    <mergeCell ref="R24:S24"/>
    <mergeCell ref="T24:U24"/>
    <mergeCell ref="V26:W26"/>
    <mergeCell ref="C27:D27"/>
    <mergeCell ref="H27:I27"/>
    <mergeCell ref="J27:K27"/>
    <mergeCell ref="M27:N27"/>
    <mergeCell ref="R27:S27"/>
    <mergeCell ref="T27:U27"/>
    <mergeCell ref="V27:W27"/>
    <mergeCell ref="C26:D26"/>
    <mergeCell ref="H26:I26"/>
    <mergeCell ref="J26:K26"/>
    <mergeCell ref="M26:N26"/>
    <mergeCell ref="R26:S26"/>
    <mergeCell ref="T26:U26"/>
    <mergeCell ref="V28:W28"/>
    <mergeCell ref="C29:D29"/>
    <mergeCell ref="H29:I29"/>
    <mergeCell ref="J29:K29"/>
    <mergeCell ref="M29:N29"/>
    <mergeCell ref="R29:S29"/>
    <mergeCell ref="T29:U29"/>
    <mergeCell ref="V29:W29"/>
    <mergeCell ref="C28:D28"/>
    <mergeCell ref="H28:I28"/>
    <mergeCell ref="J28:K28"/>
    <mergeCell ref="M28:N28"/>
    <mergeCell ref="R28:S28"/>
    <mergeCell ref="T28:U28"/>
    <mergeCell ref="V30:W30"/>
    <mergeCell ref="C31:D31"/>
    <mergeCell ref="H31:I31"/>
    <mergeCell ref="J31:K31"/>
    <mergeCell ref="M31:N31"/>
    <mergeCell ref="R31:S31"/>
    <mergeCell ref="T31:U31"/>
    <mergeCell ref="V31:W31"/>
    <mergeCell ref="C30:D30"/>
    <mergeCell ref="H30:I30"/>
    <mergeCell ref="J30:K30"/>
    <mergeCell ref="M30:N30"/>
    <mergeCell ref="R30:S30"/>
    <mergeCell ref="T30:U30"/>
    <mergeCell ref="V32:W32"/>
    <mergeCell ref="C33:D33"/>
    <mergeCell ref="H33:I33"/>
    <mergeCell ref="J33:K33"/>
    <mergeCell ref="M33:N33"/>
    <mergeCell ref="R33:S33"/>
    <mergeCell ref="T33:U33"/>
    <mergeCell ref="V33:W33"/>
    <mergeCell ref="C32:D32"/>
    <mergeCell ref="H32:I32"/>
    <mergeCell ref="J32:K32"/>
    <mergeCell ref="M32:N32"/>
    <mergeCell ref="R32:S32"/>
    <mergeCell ref="T32:U32"/>
    <mergeCell ref="V34:W34"/>
    <mergeCell ref="C35:D35"/>
    <mergeCell ref="H35:I35"/>
    <mergeCell ref="J35:K35"/>
    <mergeCell ref="M35:N35"/>
    <mergeCell ref="R35:S35"/>
    <mergeCell ref="T35:U35"/>
    <mergeCell ref="V35:W35"/>
    <mergeCell ref="C34:D34"/>
    <mergeCell ref="H34:I34"/>
    <mergeCell ref="J34:K34"/>
    <mergeCell ref="M34:N34"/>
    <mergeCell ref="R34:S34"/>
    <mergeCell ref="T34:U34"/>
    <mergeCell ref="V36:W36"/>
    <mergeCell ref="C37:D37"/>
    <mergeCell ref="H37:I37"/>
    <mergeCell ref="J37:K37"/>
    <mergeCell ref="M37:N37"/>
    <mergeCell ref="R37:S37"/>
    <mergeCell ref="T37:U37"/>
    <mergeCell ref="V37:W37"/>
    <mergeCell ref="C36:D36"/>
    <mergeCell ref="H36:I36"/>
    <mergeCell ref="J36:K36"/>
    <mergeCell ref="M36:N36"/>
    <mergeCell ref="R36:S36"/>
    <mergeCell ref="T36:U36"/>
    <mergeCell ref="V38:W38"/>
    <mergeCell ref="C39:D39"/>
    <mergeCell ref="H39:I39"/>
    <mergeCell ref="J39:K39"/>
    <mergeCell ref="M39:N39"/>
    <mergeCell ref="R39:S39"/>
    <mergeCell ref="T39:U39"/>
    <mergeCell ref="V39:W39"/>
    <mergeCell ref="C38:D38"/>
    <mergeCell ref="H38:I38"/>
    <mergeCell ref="J38:K38"/>
    <mergeCell ref="M38:N38"/>
    <mergeCell ref="R38:S38"/>
    <mergeCell ref="T38:U38"/>
    <mergeCell ref="V40:W40"/>
    <mergeCell ref="C41:D41"/>
    <mergeCell ref="H41:I41"/>
    <mergeCell ref="J41:K41"/>
    <mergeCell ref="M41:N41"/>
    <mergeCell ref="R41:S41"/>
    <mergeCell ref="T41:U41"/>
    <mergeCell ref="V41:W41"/>
    <mergeCell ref="C40:D40"/>
    <mergeCell ref="H40:I40"/>
    <mergeCell ref="J40:K40"/>
    <mergeCell ref="M40:N40"/>
    <mergeCell ref="R40:S40"/>
    <mergeCell ref="T40:U40"/>
    <mergeCell ref="V42:W42"/>
    <mergeCell ref="C43:D43"/>
    <mergeCell ref="H43:I43"/>
    <mergeCell ref="J43:K43"/>
    <mergeCell ref="M43:N43"/>
    <mergeCell ref="R43:S43"/>
    <mergeCell ref="T43:U43"/>
    <mergeCell ref="V43:W43"/>
    <mergeCell ref="C42:D42"/>
    <mergeCell ref="H42:I42"/>
    <mergeCell ref="J42:K42"/>
    <mergeCell ref="M42:N42"/>
    <mergeCell ref="R42:S42"/>
    <mergeCell ref="T42:U42"/>
    <mergeCell ref="V44:W44"/>
    <mergeCell ref="C45:D45"/>
    <mergeCell ref="H45:I45"/>
    <mergeCell ref="J45:K45"/>
    <mergeCell ref="M45:N45"/>
    <mergeCell ref="R45:S45"/>
    <mergeCell ref="T45:U45"/>
    <mergeCell ref="V45:W45"/>
    <mergeCell ref="C44:D44"/>
    <mergeCell ref="H44:I44"/>
    <mergeCell ref="J44:K44"/>
    <mergeCell ref="M44:N44"/>
    <mergeCell ref="R44:S44"/>
    <mergeCell ref="T44:U44"/>
    <mergeCell ref="V46:W46"/>
    <mergeCell ref="C47:D47"/>
    <mergeCell ref="H47:I47"/>
    <mergeCell ref="J47:K47"/>
    <mergeCell ref="M47:N47"/>
    <mergeCell ref="R47:S47"/>
    <mergeCell ref="T47:U47"/>
    <mergeCell ref="V47:W47"/>
    <mergeCell ref="C46:D46"/>
    <mergeCell ref="H46:I46"/>
    <mergeCell ref="J46:K46"/>
    <mergeCell ref="M46:N46"/>
    <mergeCell ref="R46:S46"/>
    <mergeCell ref="T46:U46"/>
    <mergeCell ref="V48:W48"/>
    <mergeCell ref="C49:D49"/>
    <mergeCell ref="H49:I49"/>
    <mergeCell ref="J49:K49"/>
    <mergeCell ref="M49:N49"/>
    <mergeCell ref="R49:S49"/>
    <mergeCell ref="T49:U49"/>
    <mergeCell ref="V49:W49"/>
    <mergeCell ref="C48:D48"/>
    <mergeCell ref="H48:I48"/>
    <mergeCell ref="J48:K48"/>
    <mergeCell ref="M48:N48"/>
    <mergeCell ref="R48:S48"/>
    <mergeCell ref="T48:U48"/>
    <mergeCell ref="V50:W50"/>
    <mergeCell ref="C51:D51"/>
    <mergeCell ref="H51:I51"/>
    <mergeCell ref="J51:K51"/>
    <mergeCell ref="M51:N51"/>
    <mergeCell ref="R51:S51"/>
    <mergeCell ref="T51:U51"/>
    <mergeCell ref="V51:W51"/>
    <mergeCell ref="C50:D50"/>
    <mergeCell ref="H50:I50"/>
    <mergeCell ref="J50:K50"/>
    <mergeCell ref="M50:N50"/>
    <mergeCell ref="R50:S50"/>
    <mergeCell ref="T50:U50"/>
    <mergeCell ref="V52:W52"/>
    <mergeCell ref="C53:D53"/>
    <mergeCell ref="H53:I53"/>
    <mergeCell ref="J53:K53"/>
    <mergeCell ref="M53:N53"/>
    <mergeCell ref="R53:S53"/>
    <mergeCell ref="T53:U53"/>
    <mergeCell ref="V53:W53"/>
    <mergeCell ref="C52:D52"/>
    <mergeCell ref="H52:I52"/>
    <mergeCell ref="J52:K52"/>
    <mergeCell ref="M52:N52"/>
    <mergeCell ref="R52:S52"/>
    <mergeCell ref="T52:U52"/>
    <mergeCell ref="V54:W54"/>
    <mergeCell ref="C55:D55"/>
    <mergeCell ref="H55:I55"/>
    <mergeCell ref="J55:K55"/>
    <mergeCell ref="M55:N55"/>
    <mergeCell ref="R55:S55"/>
    <mergeCell ref="T55:U55"/>
    <mergeCell ref="V55:W55"/>
    <mergeCell ref="C54:D54"/>
    <mergeCell ref="H54:I54"/>
    <mergeCell ref="J54:K54"/>
    <mergeCell ref="M54:N54"/>
    <mergeCell ref="R54:S54"/>
    <mergeCell ref="T54:U54"/>
    <mergeCell ref="V56:W56"/>
    <mergeCell ref="C57:D57"/>
    <mergeCell ref="H57:I57"/>
    <mergeCell ref="J57:K57"/>
    <mergeCell ref="M57:N57"/>
    <mergeCell ref="R57:S57"/>
    <mergeCell ref="T57:U57"/>
    <mergeCell ref="V57:W57"/>
    <mergeCell ref="C56:D56"/>
    <mergeCell ref="H56:I56"/>
    <mergeCell ref="J56:K56"/>
    <mergeCell ref="M56:N56"/>
    <mergeCell ref="R56:S56"/>
    <mergeCell ref="T56:U56"/>
    <mergeCell ref="V58:W58"/>
    <mergeCell ref="C59:D59"/>
    <mergeCell ref="H59:I59"/>
    <mergeCell ref="J59:K59"/>
    <mergeCell ref="M59:N59"/>
    <mergeCell ref="R59:S59"/>
    <mergeCell ref="T59:U59"/>
    <mergeCell ref="V59:W59"/>
    <mergeCell ref="C58:D58"/>
    <mergeCell ref="H58:I58"/>
    <mergeCell ref="J58:K58"/>
    <mergeCell ref="M58:N58"/>
    <mergeCell ref="R58:S58"/>
    <mergeCell ref="T58:U58"/>
    <mergeCell ref="V60:W60"/>
    <mergeCell ref="C61:D61"/>
    <mergeCell ref="H61:I61"/>
    <mergeCell ref="J61:K61"/>
    <mergeCell ref="M61:N61"/>
    <mergeCell ref="R61:S61"/>
    <mergeCell ref="T61:U61"/>
    <mergeCell ref="V61:W61"/>
    <mergeCell ref="C60:D60"/>
    <mergeCell ref="H60:I60"/>
    <mergeCell ref="J60:K60"/>
    <mergeCell ref="M60:N60"/>
    <mergeCell ref="R60:S60"/>
    <mergeCell ref="T60:U60"/>
    <mergeCell ref="V62:W62"/>
    <mergeCell ref="C63:D63"/>
    <mergeCell ref="H63:I63"/>
    <mergeCell ref="J63:K63"/>
    <mergeCell ref="M63:N63"/>
    <mergeCell ref="R63:S63"/>
    <mergeCell ref="T63:U63"/>
    <mergeCell ref="V63:W63"/>
    <mergeCell ref="C62:D62"/>
    <mergeCell ref="H62:I62"/>
    <mergeCell ref="J62:K62"/>
    <mergeCell ref="M62:N62"/>
    <mergeCell ref="R62:S62"/>
    <mergeCell ref="T62:U62"/>
    <mergeCell ref="V64:W64"/>
    <mergeCell ref="C65:D65"/>
    <mergeCell ref="H65:I65"/>
    <mergeCell ref="J65:K65"/>
    <mergeCell ref="M65:N65"/>
    <mergeCell ref="R65:S65"/>
    <mergeCell ref="T65:U65"/>
    <mergeCell ref="V65:W65"/>
    <mergeCell ref="C64:D64"/>
    <mergeCell ref="H64:I64"/>
    <mergeCell ref="J64:K64"/>
    <mergeCell ref="M64:N64"/>
    <mergeCell ref="R64:S64"/>
    <mergeCell ref="T64:U64"/>
    <mergeCell ref="V66:W66"/>
    <mergeCell ref="C67:D67"/>
    <mergeCell ref="H67:I67"/>
    <mergeCell ref="J67:K67"/>
    <mergeCell ref="M67:N67"/>
    <mergeCell ref="R67:S67"/>
    <mergeCell ref="T67:U67"/>
    <mergeCell ref="V67:W67"/>
    <mergeCell ref="C66:D66"/>
    <mergeCell ref="H66:I66"/>
    <mergeCell ref="J66:K66"/>
    <mergeCell ref="M66:N66"/>
    <mergeCell ref="R66:S66"/>
    <mergeCell ref="T66:U66"/>
    <mergeCell ref="V68:W68"/>
    <mergeCell ref="C69:D69"/>
    <mergeCell ref="H69:I69"/>
    <mergeCell ref="J69:K69"/>
    <mergeCell ref="M69:N69"/>
    <mergeCell ref="R69:S69"/>
    <mergeCell ref="T69:U69"/>
    <mergeCell ref="V69:W69"/>
    <mergeCell ref="C68:D68"/>
    <mergeCell ref="H68:I68"/>
    <mergeCell ref="J68:K68"/>
    <mergeCell ref="M68:N68"/>
    <mergeCell ref="R68:S68"/>
    <mergeCell ref="T68:U68"/>
    <mergeCell ref="V70:W70"/>
    <mergeCell ref="C71:D71"/>
    <mergeCell ref="H71:I71"/>
    <mergeCell ref="J71:K71"/>
    <mergeCell ref="M71:N71"/>
    <mergeCell ref="R71:S71"/>
    <mergeCell ref="T71:U71"/>
    <mergeCell ref="V71:W71"/>
    <mergeCell ref="C70:D70"/>
    <mergeCell ref="H70:I70"/>
    <mergeCell ref="J70:K70"/>
    <mergeCell ref="M70:N70"/>
    <mergeCell ref="R70:S70"/>
    <mergeCell ref="T70:U70"/>
    <mergeCell ref="V72:W72"/>
    <mergeCell ref="C73:D73"/>
    <mergeCell ref="H73:I73"/>
    <mergeCell ref="J73:K73"/>
    <mergeCell ref="M73:N73"/>
    <mergeCell ref="R73:S73"/>
    <mergeCell ref="T73:U73"/>
    <mergeCell ref="V73:W73"/>
    <mergeCell ref="C72:D72"/>
    <mergeCell ref="H72:I72"/>
    <mergeCell ref="J72:K72"/>
    <mergeCell ref="M72:N72"/>
    <mergeCell ref="R72:S72"/>
    <mergeCell ref="T72:U72"/>
    <mergeCell ref="V74:W74"/>
    <mergeCell ref="C75:D75"/>
    <mergeCell ref="H75:I75"/>
    <mergeCell ref="J75:K75"/>
    <mergeCell ref="M75:N75"/>
    <mergeCell ref="R75:S75"/>
    <mergeCell ref="T75:U75"/>
    <mergeCell ref="V75:W75"/>
    <mergeCell ref="C74:D74"/>
    <mergeCell ref="H74:I74"/>
    <mergeCell ref="J74:K74"/>
    <mergeCell ref="M74:N74"/>
    <mergeCell ref="R74:S74"/>
    <mergeCell ref="T74:U74"/>
    <mergeCell ref="V76:W76"/>
    <mergeCell ref="C77:D77"/>
    <mergeCell ref="H77:I77"/>
    <mergeCell ref="J77:K77"/>
    <mergeCell ref="M77:N77"/>
    <mergeCell ref="R77:S77"/>
    <mergeCell ref="T77:U77"/>
    <mergeCell ref="V77:W77"/>
    <mergeCell ref="C76:D76"/>
    <mergeCell ref="H76:I76"/>
    <mergeCell ref="J76:K76"/>
    <mergeCell ref="M76:N76"/>
    <mergeCell ref="R76:S76"/>
    <mergeCell ref="T76:U76"/>
    <mergeCell ref="V78:W78"/>
    <mergeCell ref="C79:D79"/>
    <mergeCell ref="H79:I79"/>
    <mergeCell ref="J79:K79"/>
    <mergeCell ref="M79:N79"/>
    <mergeCell ref="R79:S79"/>
    <mergeCell ref="T79:U79"/>
    <mergeCell ref="V79:W79"/>
    <mergeCell ref="C78:D78"/>
    <mergeCell ref="H78:I78"/>
    <mergeCell ref="J78:K78"/>
    <mergeCell ref="M78:N78"/>
    <mergeCell ref="R78:S78"/>
    <mergeCell ref="T78:U78"/>
    <mergeCell ref="V80:W80"/>
    <mergeCell ref="C81:D81"/>
    <mergeCell ref="H81:I81"/>
    <mergeCell ref="J81:K81"/>
    <mergeCell ref="M81:N81"/>
    <mergeCell ref="R81:S81"/>
    <mergeCell ref="T81:U81"/>
    <mergeCell ref="V81:W81"/>
    <mergeCell ref="C80:D80"/>
    <mergeCell ref="H80:I80"/>
    <mergeCell ref="J80:K80"/>
    <mergeCell ref="M80:N80"/>
    <mergeCell ref="R80:S80"/>
    <mergeCell ref="T80:U80"/>
    <mergeCell ref="V82:W82"/>
    <mergeCell ref="C83:D83"/>
    <mergeCell ref="H83:I83"/>
    <mergeCell ref="J83:K83"/>
    <mergeCell ref="M83:N83"/>
    <mergeCell ref="R83:S83"/>
    <mergeCell ref="T83:U83"/>
    <mergeCell ref="V83:W83"/>
    <mergeCell ref="C82:D82"/>
    <mergeCell ref="H82:I82"/>
    <mergeCell ref="J82:K82"/>
    <mergeCell ref="M82:N82"/>
    <mergeCell ref="R82:S82"/>
    <mergeCell ref="T82:U82"/>
    <mergeCell ref="V84:W84"/>
    <mergeCell ref="C85:D85"/>
    <mergeCell ref="H85:I85"/>
    <mergeCell ref="J85:K85"/>
    <mergeCell ref="M85:N85"/>
    <mergeCell ref="R85:S85"/>
    <mergeCell ref="T85:U85"/>
    <mergeCell ref="V85:W85"/>
    <mergeCell ref="C84:D84"/>
    <mergeCell ref="H84:I84"/>
    <mergeCell ref="J84:K84"/>
    <mergeCell ref="M84:N84"/>
    <mergeCell ref="R84:S84"/>
    <mergeCell ref="T84:U84"/>
    <mergeCell ref="V86:W86"/>
    <mergeCell ref="C87:D87"/>
    <mergeCell ref="H87:I87"/>
    <mergeCell ref="J87:K87"/>
    <mergeCell ref="M87:N87"/>
    <mergeCell ref="R87:S87"/>
    <mergeCell ref="T87:U87"/>
    <mergeCell ref="V87:W87"/>
    <mergeCell ref="C86:D86"/>
    <mergeCell ref="H86:I86"/>
    <mergeCell ref="J86:K86"/>
    <mergeCell ref="M86:N86"/>
    <mergeCell ref="R86:S86"/>
    <mergeCell ref="T86:U86"/>
    <mergeCell ref="V88:W88"/>
    <mergeCell ref="C89:D89"/>
    <mergeCell ref="H89:I89"/>
    <mergeCell ref="J89:K89"/>
    <mergeCell ref="M89:N89"/>
    <mergeCell ref="R89:S89"/>
    <mergeCell ref="T89:U89"/>
    <mergeCell ref="V89:W89"/>
    <mergeCell ref="C88:D88"/>
    <mergeCell ref="H88:I88"/>
    <mergeCell ref="J88:K88"/>
    <mergeCell ref="M88:N88"/>
    <mergeCell ref="R88:S88"/>
    <mergeCell ref="T88:U88"/>
    <mergeCell ref="V90:W90"/>
    <mergeCell ref="C91:D91"/>
    <mergeCell ref="H91:I91"/>
    <mergeCell ref="J91:K91"/>
    <mergeCell ref="M91:N91"/>
    <mergeCell ref="R91:S91"/>
    <mergeCell ref="T91:U91"/>
    <mergeCell ref="V91:W91"/>
    <mergeCell ref="C90:D90"/>
    <mergeCell ref="H90:I90"/>
    <mergeCell ref="J90:K90"/>
    <mergeCell ref="M90:N90"/>
    <mergeCell ref="R90:S90"/>
    <mergeCell ref="T90:U90"/>
    <mergeCell ref="V92:W92"/>
    <mergeCell ref="C93:D93"/>
    <mergeCell ref="H93:I93"/>
    <mergeCell ref="J93:K93"/>
    <mergeCell ref="M93:N93"/>
    <mergeCell ref="R93:S93"/>
    <mergeCell ref="T93:U93"/>
    <mergeCell ref="V93:W93"/>
    <mergeCell ref="C92:D92"/>
    <mergeCell ref="H92:I92"/>
    <mergeCell ref="J92:K92"/>
    <mergeCell ref="M92:N92"/>
    <mergeCell ref="R92:S92"/>
    <mergeCell ref="T92:U92"/>
    <mergeCell ref="V94:W94"/>
    <mergeCell ref="C95:D95"/>
    <mergeCell ref="H95:I95"/>
    <mergeCell ref="J95:K95"/>
    <mergeCell ref="M95:N95"/>
    <mergeCell ref="R95:S95"/>
    <mergeCell ref="T95:U95"/>
    <mergeCell ref="V95:W95"/>
    <mergeCell ref="C94:D94"/>
    <mergeCell ref="H94:I94"/>
    <mergeCell ref="J94:K94"/>
    <mergeCell ref="M94:N94"/>
    <mergeCell ref="R94:S94"/>
    <mergeCell ref="T94:U94"/>
    <mergeCell ref="V96:W96"/>
    <mergeCell ref="C97:D97"/>
    <mergeCell ref="H97:I97"/>
    <mergeCell ref="J97:K97"/>
    <mergeCell ref="M97:N97"/>
    <mergeCell ref="R97:S97"/>
    <mergeCell ref="T97:U97"/>
    <mergeCell ref="V97:W97"/>
    <mergeCell ref="C96:D96"/>
    <mergeCell ref="H96:I96"/>
    <mergeCell ref="J96:K96"/>
    <mergeCell ref="M96:N96"/>
    <mergeCell ref="R96:S96"/>
    <mergeCell ref="T96:U96"/>
    <mergeCell ref="V98:W98"/>
    <mergeCell ref="C99:D99"/>
    <mergeCell ref="H99:I99"/>
    <mergeCell ref="J99:K99"/>
    <mergeCell ref="M99:N99"/>
    <mergeCell ref="R99:S99"/>
    <mergeCell ref="T99:U99"/>
    <mergeCell ref="V99:W99"/>
    <mergeCell ref="C98:D98"/>
    <mergeCell ref="H98:I98"/>
    <mergeCell ref="J98:K98"/>
    <mergeCell ref="M98:N98"/>
    <mergeCell ref="R98:S98"/>
    <mergeCell ref="T98:U98"/>
    <mergeCell ref="V100:W100"/>
    <mergeCell ref="C101:D101"/>
    <mergeCell ref="H101:I101"/>
    <mergeCell ref="J101:K101"/>
    <mergeCell ref="M101:N101"/>
    <mergeCell ref="R101:S101"/>
    <mergeCell ref="T101:U101"/>
    <mergeCell ref="V101:W101"/>
    <mergeCell ref="C100:D100"/>
    <mergeCell ref="H100:I100"/>
    <mergeCell ref="J100:K100"/>
    <mergeCell ref="M100:N100"/>
    <mergeCell ref="R100:S100"/>
    <mergeCell ref="T100:U100"/>
    <mergeCell ref="V102:W102"/>
    <mergeCell ref="C103:D103"/>
    <mergeCell ref="H103:I103"/>
    <mergeCell ref="J103:K103"/>
    <mergeCell ref="M103:N103"/>
    <mergeCell ref="R103:S103"/>
    <mergeCell ref="T103:U103"/>
    <mergeCell ref="V103:W103"/>
    <mergeCell ref="C102:D102"/>
    <mergeCell ref="H102:I102"/>
    <mergeCell ref="J102:K102"/>
    <mergeCell ref="M102:N102"/>
    <mergeCell ref="R102:S102"/>
    <mergeCell ref="T102:U102"/>
    <mergeCell ref="V104:W104"/>
    <mergeCell ref="C105:D105"/>
    <mergeCell ref="H105:I105"/>
    <mergeCell ref="J105:K105"/>
    <mergeCell ref="M105:N105"/>
    <mergeCell ref="R105:S105"/>
    <mergeCell ref="T105:U105"/>
    <mergeCell ref="V105:W105"/>
    <mergeCell ref="C104:D104"/>
    <mergeCell ref="H104:I104"/>
    <mergeCell ref="J104:K104"/>
    <mergeCell ref="M104:N104"/>
    <mergeCell ref="R104:S104"/>
    <mergeCell ref="T104:U104"/>
    <mergeCell ref="V106:W106"/>
    <mergeCell ref="C107:D107"/>
    <mergeCell ref="H107:I107"/>
    <mergeCell ref="J107:K107"/>
    <mergeCell ref="M107:N107"/>
    <mergeCell ref="R107:S107"/>
    <mergeCell ref="T107:U107"/>
    <mergeCell ref="V107:W107"/>
    <mergeCell ref="C106:D106"/>
    <mergeCell ref="H106:I106"/>
    <mergeCell ref="J106:K106"/>
    <mergeCell ref="M106:N106"/>
    <mergeCell ref="R106:S106"/>
    <mergeCell ref="T106:U106"/>
    <mergeCell ref="V108:W108"/>
    <mergeCell ref="C109:D109"/>
    <mergeCell ref="H109:I109"/>
    <mergeCell ref="J109:K109"/>
    <mergeCell ref="M109:N109"/>
    <mergeCell ref="R109:S109"/>
    <mergeCell ref="T109:U109"/>
    <mergeCell ref="V109:W109"/>
    <mergeCell ref="C108:D108"/>
    <mergeCell ref="H108:I108"/>
    <mergeCell ref="J108:K108"/>
    <mergeCell ref="M108:N108"/>
    <mergeCell ref="R108:S108"/>
    <mergeCell ref="T108:U108"/>
  </mergeCells>
  <phoneticPr fontId="1"/>
  <conditionalFormatting sqref="G39:G69 G15:G37 G10:G12">
    <cfRule type="cellIs" dxfId="79" priority="11" operator="equal">
      <formula>"買"</formula>
    </cfRule>
    <cfRule type="cellIs" dxfId="78" priority="12" operator="equal">
      <formula>"売"</formula>
    </cfRule>
  </conditionalFormatting>
  <conditionalFormatting sqref="G13">
    <cfRule type="cellIs" dxfId="77" priority="15" operator="equal">
      <formula>"買"</formula>
    </cfRule>
    <cfRule type="cellIs" dxfId="76" priority="16" operator="equal">
      <formula>"売"</formula>
    </cfRule>
  </conditionalFormatting>
  <conditionalFormatting sqref="G14">
    <cfRule type="cellIs" dxfId="75" priority="13" operator="equal">
      <formula>"買"</formula>
    </cfRule>
    <cfRule type="cellIs" dxfId="74" priority="14" operator="equal">
      <formula>"売"</formula>
    </cfRule>
  </conditionalFormatting>
  <conditionalFormatting sqref="G38">
    <cfRule type="cellIs" dxfId="73" priority="9" operator="equal">
      <formula>"買"</formula>
    </cfRule>
    <cfRule type="cellIs" dxfId="72" priority="10" operator="equal">
      <formula>"売"</formula>
    </cfRule>
  </conditionalFormatting>
  <conditionalFormatting sqref="G93:G94">
    <cfRule type="cellIs" dxfId="71" priority="1" operator="equal">
      <formula>"買"</formula>
    </cfRule>
    <cfRule type="cellIs" dxfId="70" priority="2" operator="equal">
      <formula>"売"</formula>
    </cfRule>
  </conditionalFormatting>
  <conditionalFormatting sqref="G70:G78">
    <cfRule type="cellIs" dxfId="69" priority="7" operator="equal">
      <formula>"買"</formula>
    </cfRule>
    <cfRule type="cellIs" dxfId="68" priority="8" operator="equal">
      <formula>"売"</formula>
    </cfRule>
  </conditionalFormatting>
  <conditionalFormatting sqref="G79:G92">
    <cfRule type="cellIs" dxfId="67" priority="5" operator="equal">
      <formula>"買"</formula>
    </cfRule>
    <cfRule type="cellIs" dxfId="66" priority="6" operator="equal">
      <formula>"売"</formula>
    </cfRule>
  </conditionalFormatting>
  <conditionalFormatting sqref="G95:G109">
    <cfRule type="cellIs" dxfId="65" priority="3" operator="equal">
      <formula>"買"</formula>
    </cfRule>
    <cfRule type="cellIs" dxfId="64" priority="4" operator="equal">
      <formula>"売"</formula>
    </cfRule>
  </conditionalFormatting>
  <dataValidations count="1">
    <dataValidation type="list" allowBlank="1" showInputMessage="1" showErrorMessage="1" sqref="G10:G109">
      <formula1>"買,売"</formula1>
    </dataValidation>
  </dataValidations>
  <pageMargins left="0.7" right="0.7" top="0.75" bottom="0.75" header="0.3" footer="0.3"/>
  <pageSetup paperSize="9" orientation="portrait" horizont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X109"/>
  <sheetViews>
    <sheetView zoomScale="115" zoomScaleNormal="115" workbookViewId="0">
      <pane ySplit="9" topLeftCell="A58" activePane="bottomLeft" state="frozen"/>
      <selection activeCell="B1" sqref="B1"/>
      <selection pane="bottomLeft" activeCell="P5" sqref="P5:Q5"/>
    </sheetView>
  </sheetViews>
  <sheetFormatPr defaultRowHeight="13.5" x14ac:dyDescent="0.15"/>
  <cols>
    <col min="1" max="1" width="2.875" customWidth="1"/>
    <col min="2" max="23" width="6.625" style="40" customWidth="1"/>
    <col min="24" max="24" width="9" style="35"/>
  </cols>
  <sheetData>
    <row r="2" spans="2:24" x14ac:dyDescent="0.15">
      <c r="B2" s="76" t="s">
        <v>21</v>
      </c>
      <c r="C2" s="76"/>
      <c r="D2" s="76"/>
      <c r="E2" s="77" t="s">
        <v>33</v>
      </c>
      <c r="F2" s="77"/>
      <c r="G2" s="77"/>
      <c r="H2" s="76" t="s">
        <v>22</v>
      </c>
      <c r="I2" s="76"/>
      <c r="J2" s="76"/>
      <c r="K2" s="77" t="s">
        <v>29</v>
      </c>
      <c r="L2" s="77"/>
      <c r="M2" s="77"/>
      <c r="N2" s="76" t="s">
        <v>30</v>
      </c>
      <c r="O2" s="76"/>
      <c r="P2" s="78">
        <v>0.03</v>
      </c>
      <c r="Q2" s="77"/>
    </row>
    <row r="3" spans="2:24" ht="85.5" customHeight="1" x14ac:dyDescent="0.15">
      <c r="B3" s="76" t="s">
        <v>17</v>
      </c>
      <c r="C3" s="76"/>
      <c r="D3" s="85" t="s">
        <v>60</v>
      </c>
      <c r="E3" s="86"/>
      <c r="F3" s="86"/>
      <c r="G3" s="86"/>
      <c r="H3" s="86"/>
      <c r="I3" s="86"/>
      <c r="J3" s="76" t="s">
        <v>18</v>
      </c>
      <c r="K3" s="76"/>
      <c r="L3" s="87" t="s">
        <v>56</v>
      </c>
      <c r="M3" s="88"/>
      <c r="N3" s="88"/>
      <c r="O3" s="88"/>
      <c r="P3" s="88"/>
      <c r="Q3" s="89"/>
    </row>
    <row r="4" spans="2:24" x14ac:dyDescent="0.15">
      <c r="B4" s="76" t="s">
        <v>15</v>
      </c>
      <c r="C4" s="76"/>
      <c r="D4" s="80">
        <f>SUM($T$10:$U$947)</f>
        <v>1637949.3827160515</v>
      </c>
      <c r="E4" s="80"/>
      <c r="F4" s="76" t="s">
        <v>14</v>
      </c>
      <c r="G4" s="76"/>
      <c r="H4" s="90">
        <f>SUM($V$10:$W$71)</f>
        <v>2678.2000000000021</v>
      </c>
      <c r="I4" s="91"/>
      <c r="J4" s="79" t="s">
        <v>25</v>
      </c>
      <c r="K4" s="79"/>
      <c r="L4" s="92">
        <f>MAX($C$10:$D$944)-E6</f>
        <v>1637949.3827160513</v>
      </c>
      <c r="M4" s="92"/>
      <c r="N4" s="79" t="s">
        <v>19</v>
      </c>
      <c r="O4" s="79"/>
      <c r="P4" s="80">
        <f>MIN($C$10:$D$944)-E6</f>
        <v>0</v>
      </c>
      <c r="Q4" s="80"/>
      <c r="S4"/>
      <c r="T4"/>
      <c r="U4"/>
      <c r="V4"/>
      <c r="W4"/>
    </row>
    <row r="5" spans="2:24" ht="14.25" thickBot="1" x14ac:dyDescent="0.2">
      <c r="B5" s="38" t="s">
        <v>23</v>
      </c>
      <c r="C5" s="15">
        <f>COUNTIF($T$10:$T$944,"&gt;0")</f>
        <v>22</v>
      </c>
      <c r="D5" s="38" t="s">
        <v>24</v>
      </c>
      <c r="E5" s="15">
        <f>COUNTIF($T$10:$T$944,"&lt;0")</f>
        <v>3</v>
      </c>
      <c r="F5" s="38" t="s">
        <v>26</v>
      </c>
      <c r="G5" s="15">
        <f>COUNTIF($T$10:$T$944,"=0")</f>
        <v>33</v>
      </c>
      <c r="H5" s="38" t="s">
        <v>12</v>
      </c>
      <c r="I5" s="14">
        <f>IF(C5=0,"0",C5/SUM(C5,E5))</f>
        <v>0.88</v>
      </c>
      <c r="J5" s="76" t="s">
        <v>27</v>
      </c>
      <c r="K5" s="81"/>
      <c r="L5" s="82"/>
      <c r="M5" s="82"/>
      <c r="N5" s="83" t="s">
        <v>28</v>
      </c>
      <c r="O5" s="84"/>
      <c r="P5" s="82">
        <v>1</v>
      </c>
      <c r="Q5" s="82"/>
      <c r="S5"/>
      <c r="T5"/>
      <c r="U5"/>
      <c r="V5"/>
      <c r="W5"/>
    </row>
    <row r="6" spans="2:24" ht="21.75" thickBot="1" x14ac:dyDescent="0.2">
      <c r="B6" s="57" t="s">
        <v>16</v>
      </c>
      <c r="C6" s="58"/>
      <c r="D6" s="59"/>
      <c r="E6" s="60">
        <v>1000000</v>
      </c>
      <c r="F6" s="60"/>
      <c r="G6" s="60"/>
      <c r="H6" s="61"/>
      <c r="I6" s="62" t="s">
        <v>31</v>
      </c>
      <c r="J6" s="62"/>
      <c r="K6" s="57" t="s">
        <v>13</v>
      </c>
      <c r="L6" s="58"/>
      <c r="M6" s="59"/>
      <c r="N6" s="63">
        <f>E6+D4</f>
        <v>2637949.3827160513</v>
      </c>
      <c r="O6" s="64"/>
      <c r="P6" s="64"/>
      <c r="Q6" s="65"/>
    </row>
    <row r="7" spans="2:24" x14ac:dyDescent="0.15">
      <c r="P7" s="3"/>
    </row>
    <row r="8" spans="2:24" x14ac:dyDescent="0.15">
      <c r="B8" s="66" t="s">
        <v>20</v>
      </c>
      <c r="C8" s="67" t="s">
        <v>6</v>
      </c>
      <c r="D8" s="68"/>
      <c r="E8" s="71" t="s">
        <v>2</v>
      </c>
      <c r="F8" s="72"/>
      <c r="G8" s="72"/>
      <c r="H8" s="72"/>
      <c r="I8" s="72"/>
      <c r="J8" s="72"/>
      <c r="K8" s="73"/>
      <c r="L8" s="54" t="s">
        <v>8</v>
      </c>
      <c r="M8" s="74"/>
      <c r="N8" s="55"/>
      <c r="O8" s="75" t="s">
        <v>9</v>
      </c>
      <c r="P8" s="47" t="s">
        <v>5</v>
      </c>
      <c r="Q8" s="48"/>
      <c r="R8" s="48"/>
      <c r="S8" s="48"/>
      <c r="T8" s="48"/>
      <c r="U8" s="48"/>
      <c r="V8" s="48"/>
      <c r="W8" s="49"/>
    </row>
    <row r="9" spans="2:24" x14ac:dyDescent="0.15">
      <c r="B9" s="66"/>
      <c r="C9" s="69"/>
      <c r="D9" s="70"/>
      <c r="E9" s="37" t="s">
        <v>1</v>
      </c>
      <c r="F9" s="37" t="s">
        <v>0</v>
      </c>
      <c r="G9" s="37" t="s">
        <v>3</v>
      </c>
      <c r="H9" s="50" t="s">
        <v>35</v>
      </c>
      <c r="I9" s="51"/>
      <c r="J9" s="52" t="s">
        <v>34</v>
      </c>
      <c r="K9" s="53"/>
      <c r="L9" s="4" t="s">
        <v>7</v>
      </c>
      <c r="M9" s="54" t="s">
        <v>11</v>
      </c>
      <c r="N9" s="55"/>
      <c r="O9" s="75"/>
      <c r="P9" s="39" t="s">
        <v>1</v>
      </c>
      <c r="Q9" s="39" t="s">
        <v>0</v>
      </c>
      <c r="R9" s="47" t="s">
        <v>4</v>
      </c>
      <c r="S9" s="49"/>
      <c r="T9" s="56" t="s">
        <v>15</v>
      </c>
      <c r="U9" s="56"/>
      <c r="V9" s="56" t="s">
        <v>14</v>
      </c>
      <c r="W9" s="56"/>
    </row>
    <row r="10" spans="2:24" x14ac:dyDescent="0.15">
      <c r="B10" s="21">
        <v>1</v>
      </c>
      <c r="C10" s="42">
        <f>E6</f>
        <v>1000000</v>
      </c>
      <c r="D10" s="42"/>
      <c r="E10" s="17">
        <v>2001</v>
      </c>
      <c r="F10" s="2">
        <v>42195</v>
      </c>
      <c r="G10" s="21" t="s">
        <v>10</v>
      </c>
      <c r="H10" s="43">
        <v>0.85231000000000001</v>
      </c>
      <c r="I10" s="43"/>
      <c r="J10" s="43">
        <v>0.84885999999999995</v>
      </c>
      <c r="K10" s="43"/>
      <c r="L10" s="16">
        <f>IF(J10="","",ROUNDUP(IF(G10="買",H10-J10,J10-H10)*10000,0)+5)</f>
        <v>40</v>
      </c>
      <c r="M10" s="42">
        <f t="shared" ref="M10:M73" si="0">IF(F10="","",C10*$P$2)</f>
        <v>30000</v>
      </c>
      <c r="N10" s="42"/>
      <c r="O10" s="18">
        <f t="shared" ref="O10:O73" si="1">IF(L10="","",ROUNDDOWN(M10/(L10/81)/100000,2))</f>
        <v>0.6</v>
      </c>
      <c r="P10" s="17">
        <f t="shared" ref="P10:P73" si="2">E10</f>
        <v>2001</v>
      </c>
      <c r="Q10" s="2">
        <v>42195</v>
      </c>
      <c r="R10" s="44">
        <v>0.85231000000000001</v>
      </c>
      <c r="S10" s="44"/>
      <c r="T10" s="45">
        <f>IF(Q10="","",V10*O10*100000/81)</f>
        <v>0</v>
      </c>
      <c r="U10" s="46"/>
      <c r="V10" s="41">
        <f>IF(Q10="","",IF(G10="買",R10-H10,H10-R10)*10000)</f>
        <v>0</v>
      </c>
      <c r="W10" s="41"/>
      <c r="X10" s="35" t="s">
        <v>33</v>
      </c>
    </row>
    <row r="11" spans="2:24" x14ac:dyDescent="0.15">
      <c r="B11" s="21">
        <v>2</v>
      </c>
      <c r="C11" s="42">
        <f t="shared" ref="C11:C74" si="3">IF(T10="","",C10+T10)</f>
        <v>1000000</v>
      </c>
      <c r="D11" s="42"/>
      <c r="E11" s="17">
        <f>E10</f>
        <v>2001</v>
      </c>
      <c r="F11" s="2">
        <v>42288</v>
      </c>
      <c r="G11" s="21" t="s">
        <v>51</v>
      </c>
      <c r="H11" s="43">
        <v>0.90722000000000003</v>
      </c>
      <c r="I11" s="43"/>
      <c r="J11" s="43">
        <v>0.91286</v>
      </c>
      <c r="K11" s="43"/>
      <c r="L11" s="16">
        <f t="shared" ref="L11:L74" si="4">IF(J11="","",ROUNDUP(IF(G11="買",H11-J11,J11-H11)*10000,0)+5)</f>
        <v>62</v>
      </c>
      <c r="M11" s="42">
        <f t="shared" si="0"/>
        <v>30000</v>
      </c>
      <c r="N11" s="42"/>
      <c r="O11" s="18">
        <f t="shared" si="1"/>
        <v>0.39</v>
      </c>
      <c r="P11" s="17">
        <f t="shared" si="2"/>
        <v>2001</v>
      </c>
      <c r="Q11" s="2">
        <v>42289</v>
      </c>
      <c r="R11" s="44">
        <v>0.90722000000000003</v>
      </c>
      <c r="S11" s="44"/>
      <c r="T11" s="45">
        <f t="shared" ref="T11:T74" si="5">IF(Q11="","",V11*O11*100000/81)</f>
        <v>0</v>
      </c>
      <c r="U11" s="46"/>
      <c r="V11" s="41">
        <f t="shared" ref="V11:V74" si="6">IF(Q11="","",IF(G11="買",R11-H11,H11-R11)*10000)</f>
        <v>0</v>
      </c>
      <c r="W11" s="41"/>
      <c r="X11" s="35" t="s">
        <v>33</v>
      </c>
    </row>
    <row r="12" spans="2:24" x14ac:dyDescent="0.15">
      <c r="B12" s="21">
        <v>3</v>
      </c>
      <c r="C12" s="42">
        <f t="shared" si="3"/>
        <v>1000000</v>
      </c>
      <c r="D12" s="42"/>
      <c r="E12" s="17">
        <v>2002</v>
      </c>
      <c r="F12" s="2">
        <v>42208</v>
      </c>
      <c r="G12" s="21" t="s">
        <v>51</v>
      </c>
      <c r="H12" s="43">
        <v>0.99809999999999999</v>
      </c>
      <c r="I12" s="43"/>
      <c r="J12" s="43">
        <v>1.00807</v>
      </c>
      <c r="K12" s="43"/>
      <c r="L12" s="16">
        <f t="shared" si="4"/>
        <v>105</v>
      </c>
      <c r="M12" s="42">
        <f t="shared" si="0"/>
        <v>30000</v>
      </c>
      <c r="N12" s="42"/>
      <c r="O12" s="18">
        <f t="shared" si="1"/>
        <v>0.23</v>
      </c>
      <c r="P12" s="17">
        <f t="shared" si="2"/>
        <v>2002</v>
      </c>
      <c r="Q12" s="2">
        <v>42209</v>
      </c>
      <c r="R12" s="44">
        <v>0.99500999999999995</v>
      </c>
      <c r="S12" s="44"/>
      <c r="T12" s="45">
        <f t="shared" si="5"/>
        <v>8774.0740740741785</v>
      </c>
      <c r="U12" s="46"/>
      <c r="V12" s="41">
        <f t="shared" si="6"/>
        <v>30.900000000000372</v>
      </c>
      <c r="W12" s="41"/>
      <c r="X12" s="35" t="s">
        <v>33</v>
      </c>
    </row>
    <row r="13" spans="2:24" x14ac:dyDescent="0.15">
      <c r="B13" s="21">
        <v>4</v>
      </c>
      <c r="C13" s="42">
        <f t="shared" si="3"/>
        <v>1008774.0740740742</v>
      </c>
      <c r="D13" s="42"/>
      <c r="E13" s="17">
        <v>2003</v>
      </c>
      <c r="F13" s="2">
        <v>42076</v>
      </c>
      <c r="G13" s="21" t="s">
        <v>51</v>
      </c>
      <c r="H13" s="43">
        <v>1.0988100000000001</v>
      </c>
      <c r="I13" s="43"/>
      <c r="J13" s="43">
        <v>1.1027400000000001</v>
      </c>
      <c r="K13" s="43"/>
      <c r="L13" s="16">
        <f t="shared" si="4"/>
        <v>45</v>
      </c>
      <c r="M13" s="42">
        <f t="shared" si="0"/>
        <v>30263.222222222223</v>
      </c>
      <c r="N13" s="42"/>
      <c r="O13" s="18">
        <f t="shared" si="1"/>
        <v>0.54</v>
      </c>
      <c r="P13" s="17">
        <f t="shared" si="2"/>
        <v>2003</v>
      </c>
      <c r="Q13" s="2">
        <v>42080</v>
      </c>
      <c r="R13" s="44">
        <v>1.08236</v>
      </c>
      <c r="S13" s="44"/>
      <c r="T13" s="45">
        <f t="shared" si="5"/>
        <v>109666.6666666672</v>
      </c>
      <c r="U13" s="46"/>
      <c r="V13" s="41">
        <f t="shared" si="6"/>
        <v>164.50000000000077</v>
      </c>
      <c r="W13" s="41"/>
      <c r="X13" s="35" t="s">
        <v>33</v>
      </c>
    </row>
    <row r="14" spans="2:24" x14ac:dyDescent="0.15">
      <c r="B14" s="21">
        <v>5</v>
      </c>
      <c r="C14" s="42">
        <f t="shared" si="3"/>
        <v>1118440.7407407414</v>
      </c>
      <c r="D14" s="42"/>
      <c r="E14" s="17">
        <f t="shared" ref="E14:E75" si="7">E13</f>
        <v>2003</v>
      </c>
      <c r="F14" s="2">
        <v>42173</v>
      </c>
      <c r="G14" s="21" t="s">
        <v>51</v>
      </c>
      <c r="H14" s="43">
        <v>1.1716899999999999</v>
      </c>
      <c r="I14" s="43"/>
      <c r="J14" s="43">
        <v>1.1793199999999999</v>
      </c>
      <c r="K14" s="43"/>
      <c r="L14" s="16">
        <f t="shared" si="4"/>
        <v>82</v>
      </c>
      <c r="M14" s="42">
        <f t="shared" si="0"/>
        <v>33553.222222222241</v>
      </c>
      <c r="N14" s="42"/>
      <c r="O14" s="18">
        <f t="shared" si="1"/>
        <v>0.33</v>
      </c>
      <c r="P14" s="17">
        <f t="shared" si="2"/>
        <v>2003</v>
      </c>
      <c r="Q14" s="2">
        <v>42174</v>
      </c>
      <c r="R14" s="44">
        <v>1.1695199999999999</v>
      </c>
      <c r="S14" s="44"/>
      <c r="T14" s="45">
        <f t="shared" si="5"/>
        <v>8840.7407407407627</v>
      </c>
      <c r="U14" s="46"/>
      <c r="V14" s="41">
        <f t="shared" si="6"/>
        <v>21.700000000000053</v>
      </c>
      <c r="W14" s="41"/>
      <c r="X14" s="35" t="s">
        <v>33</v>
      </c>
    </row>
    <row r="15" spans="2:24" x14ac:dyDescent="0.15">
      <c r="B15" s="21">
        <v>6</v>
      </c>
      <c r="C15" s="42">
        <f t="shared" si="3"/>
        <v>1127281.481481482</v>
      </c>
      <c r="D15" s="42"/>
      <c r="E15" s="17">
        <v>2004</v>
      </c>
      <c r="F15" s="2">
        <v>42198</v>
      </c>
      <c r="G15" s="21" t="s">
        <v>51</v>
      </c>
      <c r="H15" s="43">
        <v>1.2311399999999999</v>
      </c>
      <c r="I15" s="43"/>
      <c r="J15" s="43">
        <v>1.2382599999999999</v>
      </c>
      <c r="K15" s="43"/>
      <c r="L15" s="16">
        <f t="shared" si="4"/>
        <v>77</v>
      </c>
      <c r="M15" s="42">
        <f t="shared" si="0"/>
        <v>33818.44444444446</v>
      </c>
      <c r="N15" s="42"/>
      <c r="O15" s="18">
        <f t="shared" si="1"/>
        <v>0.35</v>
      </c>
      <c r="P15" s="17">
        <f t="shared" si="2"/>
        <v>2004</v>
      </c>
      <c r="Q15" s="2">
        <v>42199</v>
      </c>
      <c r="R15" s="44">
        <f t="shared" ref="R15:R77" si="8">IF(J15="","",IF(G15="買",H15-(L15*0.0001),H15+(L15*0.0001)))</f>
        <v>1.2388399999999999</v>
      </c>
      <c r="S15" s="44"/>
      <c r="T15" s="45">
        <f t="shared" si="5"/>
        <v>-33271.604938271776</v>
      </c>
      <c r="U15" s="46"/>
      <c r="V15" s="41">
        <f t="shared" si="6"/>
        <v>-77.000000000000398</v>
      </c>
      <c r="W15" s="41"/>
      <c r="X15" s="35" t="s">
        <v>33</v>
      </c>
    </row>
    <row r="16" spans="2:24" x14ac:dyDescent="0.15">
      <c r="B16" s="21">
        <v>7</v>
      </c>
      <c r="C16" s="42">
        <f t="shared" si="3"/>
        <v>1094009.8765432104</v>
      </c>
      <c r="D16" s="42"/>
      <c r="E16" s="17">
        <f t="shared" si="7"/>
        <v>2004</v>
      </c>
      <c r="F16" s="2">
        <v>42205</v>
      </c>
      <c r="G16" s="21" t="s">
        <v>51</v>
      </c>
      <c r="H16" s="43">
        <v>1.2360100000000001</v>
      </c>
      <c r="I16" s="43"/>
      <c r="J16" s="43">
        <v>1.2454499999999999</v>
      </c>
      <c r="K16" s="43"/>
      <c r="L16" s="16">
        <f t="shared" si="4"/>
        <v>100</v>
      </c>
      <c r="M16" s="42">
        <f t="shared" si="0"/>
        <v>32820.296296296307</v>
      </c>
      <c r="N16" s="42"/>
      <c r="O16" s="18">
        <f t="shared" si="1"/>
        <v>0.26</v>
      </c>
      <c r="P16" s="17">
        <f t="shared" si="2"/>
        <v>2004</v>
      </c>
      <c r="Q16" s="2">
        <v>42212</v>
      </c>
      <c r="R16" s="44">
        <v>1.21556</v>
      </c>
      <c r="S16" s="44"/>
      <c r="T16" s="45">
        <f t="shared" si="5"/>
        <v>65641.975308642228</v>
      </c>
      <c r="U16" s="46"/>
      <c r="V16" s="41">
        <f t="shared" si="6"/>
        <v>204.5000000000008</v>
      </c>
      <c r="W16" s="41"/>
      <c r="X16" s="35" t="s">
        <v>33</v>
      </c>
    </row>
    <row r="17" spans="2:24" x14ac:dyDescent="0.15">
      <c r="B17" s="21">
        <v>8</v>
      </c>
      <c r="C17" s="42">
        <f t="shared" si="3"/>
        <v>1159651.8518518526</v>
      </c>
      <c r="D17" s="42"/>
      <c r="E17" s="17">
        <f t="shared" si="7"/>
        <v>2004</v>
      </c>
      <c r="F17" s="2">
        <v>42206</v>
      </c>
      <c r="G17" s="21" t="s">
        <v>51</v>
      </c>
      <c r="H17" s="43">
        <v>1.2262299999999999</v>
      </c>
      <c r="I17" s="43"/>
      <c r="J17" s="43">
        <v>1.2346600000000001</v>
      </c>
      <c r="K17" s="43"/>
      <c r="L17" s="16">
        <f t="shared" si="4"/>
        <v>90</v>
      </c>
      <c r="M17" s="42">
        <f t="shared" si="0"/>
        <v>34789.555555555577</v>
      </c>
      <c r="N17" s="42"/>
      <c r="O17" s="18">
        <f t="shared" si="1"/>
        <v>0.31</v>
      </c>
      <c r="P17" s="17">
        <f t="shared" si="2"/>
        <v>2004</v>
      </c>
      <c r="Q17" s="2">
        <v>42206</v>
      </c>
      <c r="R17" s="44">
        <v>1.2262299999999999</v>
      </c>
      <c r="S17" s="44"/>
      <c r="T17" s="45">
        <f t="shared" si="5"/>
        <v>0</v>
      </c>
      <c r="U17" s="46"/>
      <c r="V17" s="41">
        <f t="shared" si="6"/>
        <v>0</v>
      </c>
      <c r="W17" s="41"/>
      <c r="X17" s="35" t="s">
        <v>33</v>
      </c>
    </row>
    <row r="18" spans="2:24" x14ac:dyDescent="0.15">
      <c r="B18" s="21">
        <v>9</v>
      </c>
      <c r="C18" s="42">
        <f t="shared" si="3"/>
        <v>1159651.8518518526</v>
      </c>
      <c r="D18" s="42"/>
      <c r="E18" s="17">
        <v>2005</v>
      </c>
      <c r="F18" s="2">
        <v>42182</v>
      </c>
      <c r="G18" s="21" t="s">
        <v>10</v>
      </c>
      <c r="H18" s="43">
        <v>1.2178100000000001</v>
      </c>
      <c r="I18" s="43"/>
      <c r="J18" s="43">
        <v>1.21234</v>
      </c>
      <c r="K18" s="43"/>
      <c r="L18" s="16">
        <f t="shared" si="4"/>
        <v>60</v>
      </c>
      <c r="M18" s="42">
        <f t="shared" si="0"/>
        <v>34789.555555555577</v>
      </c>
      <c r="N18" s="42"/>
      <c r="O18" s="18">
        <f t="shared" si="1"/>
        <v>0.46</v>
      </c>
      <c r="P18" s="17">
        <f t="shared" si="2"/>
        <v>2005</v>
      </c>
      <c r="Q18" s="2">
        <v>42183</v>
      </c>
      <c r="R18" s="44">
        <f t="shared" si="8"/>
        <v>1.2118100000000001</v>
      </c>
      <c r="S18" s="44"/>
      <c r="T18" s="45">
        <f t="shared" si="5"/>
        <v>-34074.074074074109</v>
      </c>
      <c r="U18" s="46"/>
      <c r="V18" s="41">
        <f t="shared" si="6"/>
        <v>-60.000000000000057</v>
      </c>
      <c r="W18" s="41"/>
      <c r="X18" s="35" t="s">
        <v>33</v>
      </c>
    </row>
    <row r="19" spans="2:24" x14ac:dyDescent="0.15">
      <c r="B19" s="21">
        <v>10</v>
      </c>
      <c r="C19" s="42">
        <f t="shared" si="3"/>
        <v>1125577.7777777785</v>
      </c>
      <c r="D19" s="42"/>
      <c r="E19" s="17">
        <f t="shared" si="7"/>
        <v>2005</v>
      </c>
      <c r="F19" s="2">
        <v>42196</v>
      </c>
      <c r="G19" s="21" t="s">
        <v>10</v>
      </c>
      <c r="H19" s="43">
        <v>1.20882</v>
      </c>
      <c r="I19" s="43"/>
      <c r="J19" s="43">
        <v>1.2001999999999999</v>
      </c>
      <c r="K19" s="43"/>
      <c r="L19" s="16">
        <f t="shared" si="4"/>
        <v>92</v>
      </c>
      <c r="M19" s="42">
        <f t="shared" si="0"/>
        <v>33767.33333333335</v>
      </c>
      <c r="N19" s="42"/>
      <c r="O19" s="18">
        <f t="shared" si="1"/>
        <v>0.28999999999999998</v>
      </c>
      <c r="P19" s="17">
        <f t="shared" si="2"/>
        <v>2005</v>
      </c>
      <c r="Q19" s="2">
        <v>42198</v>
      </c>
      <c r="R19" s="44">
        <v>1.21624</v>
      </c>
      <c r="S19" s="44"/>
      <c r="T19" s="45">
        <f t="shared" si="5"/>
        <v>26565.43209876537</v>
      </c>
      <c r="U19" s="46"/>
      <c r="V19" s="41">
        <f t="shared" si="6"/>
        <v>74.199999999999818</v>
      </c>
      <c r="W19" s="41"/>
      <c r="X19" s="35" t="s">
        <v>33</v>
      </c>
    </row>
    <row r="20" spans="2:24" x14ac:dyDescent="0.15">
      <c r="B20" s="21">
        <v>11</v>
      </c>
      <c r="C20" s="42">
        <f t="shared" si="3"/>
        <v>1152143.2098765438</v>
      </c>
      <c r="D20" s="42"/>
      <c r="E20" s="17">
        <f t="shared" si="7"/>
        <v>2005</v>
      </c>
      <c r="F20" s="2">
        <v>42206</v>
      </c>
      <c r="G20" s="21" t="s">
        <v>10</v>
      </c>
      <c r="H20" s="43">
        <v>1.2189300000000001</v>
      </c>
      <c r="I20" s="43"/>
      <c r="J20" s="43">
        <v>1.20469</v>
      </c>
      <c r="K20" s="43"/>
      <c r="L20" s="16">
        <f t="shared" si="4"/>
        <v>148</v>
      </c>
      <c r="M20" s="42">
        <f t="shared" si="0"/>
        <v>34564.296296296314</v>
      </c>
      <c r="N20" s="42"/>
      <c r="O20" s="18">
        <f t="shared" si="1"/>
        <v>0.18</v>
      </c>
      <c r="P20" s="17">
        <f t="shared" si="2"/>
        <v>2005</v>
      </c>
      <c r="Q20" s="2">
        <v>42206</v>
      </c>
      <c r="R20" s="44">
        <v>1.2189300000000001</v>
      </c>
      <c r="S20" s="44"/>
      <c r="T20" s="45">
        <f t="shared" si="5"/>
        <v>0</v>
      </c>
      <c r="U20" s="46"/>
      <c r="V20" s="41">
        <f t="shared" si="6"/>
        <v>0</v>
      </c>
      <c r="W20" s="41"/>
      <c r="X20" s="35" t="s">
        <v>33</v>
      </c>
    </row>
    <row r="21" spans="2:24" x14ac:dyDescent="0.15">
      <c r="B21" s="21">
        <v>12</v>
      </c>
      <c r="C21" s="42">
        <f t="shared" si="3"/>
        <v>1152143.2098765438</v>
      </c>
      <c r="D21" s="42"/>
      <c r="E21" s="17">
        <f t="shared" si="7"/>
        <v>2005</v>
      </c>
      <c r="F21" s="2">
        <v>42213</v>
      </c>
      <c r="G21" s="21" t="s">
        <v>10</v>
      </c>
      <c r="H21" s="43">
        <v>1.2109099999999999</v>
      </c>
      <c r="I21" s="43"/>
      <c r="J21" s="43">
        <v>1.2047399999999999</v>
      </c>
      <c r="K21" s="43"/>
      <c r="L21" s="16">
        <f t="shared" si="4"/>
        <v>67</v>
      </c>
      <c r="M21" s="42">
        <f t="shared" si="0"/>
        <v>34564.296296296314</v>
      </c>
      <c r="N21" s="42"/>
      <c r="O21" s="18">
        <f t="shared" si="1"/>
        <v>0.41</v>
      </c>
      <c r="P21" s="17">
        <f t="shared" si="2"/>
        <v>2005</v>
      </c>
      <c r="Q21" s="2">
        <v>42214</v>
      </c>
      <c r="R21" s="44">
        <v>1.2109099999999999</v>
      </c>
      <c r="S21" s="44"/>
      <c r="T21" s="45">
        <f t="shared" si="5"/>
        <v>0</v>
      </c>
      <c r="U21" s="46"/>
      <c r="V21" s="41">
        <f t="shared" si="6"/>
        <v>0</v>
      </c>
      <c r="W21" s="41"/>
      <c r="X21" s="35" t="s">
        <v>33</v>
      </c>
    </row>
    <row r="22" spans="2:24" x14ac:dyDescent="0.15">
      <c r="B22" s="21">
        <v>13</v>
      </c>
      <c r="C22" s="42">
        <f t="shared" si="3"/>
        <v>1152143.2098765438</v>
      </c>
      <c r="D22" s="42"/>
      <c r="E22" s="17">
        <f t="shared" si="7"/>
        <v>2005</v>
      </c>
      <c r="F22" s="2">
        <v>42253</v>
      </c>
      <c r="G22" s="21" t="s">
        <v>51</v>
      </c>
      <c r="H22" s="43">
        <v>1.24814</v>
      </c>
      <c r="I22" s="43"/>
      <c r="J22" s="43">
        <v>1.25451</v>
      </c>
      <c r="K22" s="43"/>
      <c r="L22" s="16">
        <f t="shared" si="4"/>
        <v>69</v>
      </c>
      <c r="M22" s="42">
        <f t="shared" si="0"/>
        <v>34564.296296296314</v>
      </c>
      <c r="N22" s="42"/>
      <c r="O22" s="18">
        <f t="shared" si="1"/>
        <v>0.4</v>
      </c>
      <c r="P22" s="17">
        <f t="shared" si="2"/>
        <v>2005</v>
      </c>
      <c r="Q22" s="2">
        <v>42253</v>
      </c>
      <c r="R22" s="44">
        <v>1.24814</v>
      </c>
      <c r="S22" s="44"/>
      <c r="T22" s="45">
        <f t="shared" si="5"/>
        <v>0</v>
      </c>
      <c r="U22" s="46"/>
      <c r="V22" s="41">
        <f t="shared" si="6"/>
        <v>0</v>
      </c>
      <c r="W22" s="41"/>
      <c r="X22" s="35" t="s">
        <v>33</v>
      </c>
    </row>
    <row r="23" spans="2:24" x14ac:dyDescent="0.15">
      <c r="B23" s="21">
        <v>14</v>
      </c>
      <c r="C23" s="42">
        <f t="shared" si="3"/>
        <v>1152143.2098765438</v>
      </c>
      <c r="D23" s="42"/>
      <c r="E23" s="17">
        <f t="shared" si="7"/>
        <v>2005</v>
      </c>
      <c r="F23" s="2">
        <v>42302</v>
      </c>
      <c r="G23" s="21" t="s">
        <v>10</v>
      </c>
      <c r="H23" s="43">
        <v>1.2036500000000001</v>
      </c>
      <c r="I23" s="43"/>
      <c r="J23" s="43">
        <v>1.1934100000000001</v>
      </c>
      <c r="K23" s="43"/>
      <c r="L23" s="16">
        <f t="shared" si="4"/>
        <v>108</v>
      </c>
      <c r="M23" s="42">
        <f t="shared" si="0"/>
        <v>34564.296296296314</v>
      </c>
      <c r="N23" s="42"/>
      <c r="O23" s="18">
        <f t="shared" si="1"/>
        <v>0.25</v>
      </c>
      <c r="P23" s="17">
        <f t="shared" si="2"/>
        <v>2005</v>
      </c>
      <c r="Q23" s="2">
        <v>42304</v>
      </c>
      <c r="R23" s="44">
        <v>1.2121</v>
      </c>
      <c r="S23" s="44"/>
      <c r="T23" s="45">
        <f t="shared" si="5"/>
        <v>26080.246913579776</v>
      </c>
      <c r="U23" s="46"/>
      <c r="V23" s="41">
        <f t="shared" si="6"/>
        <v>84.499999999998465</v>
      </c>
      <c r="W23" s="41"/>
      <c r="X23" s="35" t="s">
        <v>33</v>
      </c>
    </row>
    <row r="24" spans="2:24" x14ac:dyDescent="0.15">
      <c r="B24" s="21">
        <v>15</v>
      </c>
      <c r="C24" s="42">
        <f t="shared" si="3"/>
        <v>1178223.4567901236</v>
      </c>
      <c r="D24" s="42"/>
      <c r="E24" s="17">
        <v>2006</v>
      </c>
      <c r="F24" s="2">
        <v>42161</v>
      </c>
      <c r="G24" s="21" t="s">
        <v>51</v>
      </c>
      <c r="H24" s="43">
        <v>1.2828999999999999</v>
      </c>
      <c r="I24" s="43"/>
      <c r="J24" s="43">
        <v>1.29081</v>
      </c>
      <c r="K24" s="43"/>
      <c r="L24" s="16">
        <f t="shared" si="4"/>
        <v>85</v>
      </c>
      <c r="M24" s="42">
        <f t="shared" si="0"/>
        <v>35346.703703703708</v>
      </c>
      <c r="N24" s="42"/>
      <c r="O24" s="18">
        <f t="shared" si="1"/>
        <v>0.33</v>
      </c>
      <c r="P24" s="17">
        <f t="shared" si="2"/>
        <v>2006</v>
      </c>
      <c r="Q24" s="2">
        <v>42162</v>
      </c>
      <c r="R24" s="44">
        <v>1.2828999999999999</v>
      </c>
      <c r="S24" s="44"/>
      <c r="T24" s="45">
        <f t="shared" si="5"/>
        <v>0</v>
      </c>
      <c r="U24" s="46"/>
      <c r="V24" s="41">
        <f t="shared" si="6"/>
        <v>0</v>
      </c>
      <c r="W24" s="41"/>
      <c r="X24" s="35" t="s">
        <v>33</v>
      </c>
    </row>
    <row r="25" spans="2:24" x14ac:dyDescent="0.15">
      <c r="B25" s="21">
        <v>16</v>
      </c>
      <c r="C25" s="42">
        <f t="shared" si="3"/>
        <v>1178223.4567901236</v>
      </c>
      <c r="D25" s="42"/>
      <c r="E25" s="17">
        <f t="shared" si="7"/>
        <v>2006</v>
      </c>
      <c r="F25" s="2">
        <v>42238</v>
      </c>
      <c r="G25" s="21" t="s">
        <v>51</v>
      </c>
      <c r="H25" s="43">
        <v>1.2803800000000001</v>
      </c>
      <c r="I25" s="43"/>
      <c r="J25" s="43">
        <v>1.28739</v>
      </c>
      <c r="K25" s="43"/>
      <c r="L25" s="16">
        <f t="shared" si="4"/>
        <v>76</v>
      </c>
      <c r="M25" s="42">
        <f t="shared" si="0"/>
        <v>35346.703703703708</v>
      </c>
      <c r="N25" s="42"/>
      <c r="O25" s="18">
        <f t="shared" si="1"/>
        <v>0.37</v>
      </c>
      <c r="P25" s="17">
        <f t="shared" si="2"/>
        <v>2006</v>
      </c>
      <c r="Q25" s="2">
        <v>42239</v>
      </c>
      <c r="R25" s="44">
        <v>1.2803800000000001</v>
      </c>
      <c r="S25" s="44"/>
      <c r="T25" s="45">
        <f t="shared" si="5"/>
        <v>0</v>
      </c>
      <c r="U25" s="46"/>
      <c r="V25" s="41">
        <f t="shared" si="6"/>
        <v>0</v>
      </c>
      <c r="W25" s="41"/>
      <c r="X25" s="35" t="s">
        <v>33</v>
      </c>
    </row>
    <row r="26" spans="2:24" x14ac:dyDescent="0.15">
      <c r="B26" s="21">
        <v>17</v>
      </c>
      <c r="C26" s="42">
        <f t="shared" si="3"/>
        <v>1178223.4567901236</v>
      </c>
      <c r="D26" s="42"/>
      <c r="E26" s="17">
        <v>2007</v>
      </c>
      <c r="F26" s="2">
        <v>42007</v>
      </c>
      <c r="G26" s="21" t="s">
        <v>51</v>
      </c>
      <c r="H26" s="43">
        <v>1.32517</v>
      </c>
      <c r="I26" s="43"/>
      <c r="J26" s="43">
        <v>1.3284100000000001</v>
      </c>
      <c r="K26" s="43"/>
      <c r="L26" s="16">
        <f t="shared" si="4"/>
        <v>38</v>
      </c>
      <c r="M26" s="42">
        <f t="shared" si="0"/>
        <v>35346.703703703708</v>
      </c>
      <c r="N26" s="42"/>
      <c r="O26" s="18">
        <f t="shared" si="1"/>
        <v>0.75</v>
      </c>
      <c r="P26" s="17">
        <f t="shared" si="2"/>
        <v>2007</v>
      </c>
      <c r="Q26" s="2">
        <v>42012</v>
      </c>
      <c r="R26" s="44">
        <v>1.3014300000000001</v>
      </c>
      <c r="S26" s="44"/>
      <c r="T26" s="45">
        <f t="shared" si="5"/>
        <v>219814.81481481361</v>
      </c>
      <c r="U26" s="46"/>
      <c r="V26" s="41">
        <f t="shared" si="6"/>
        <v>237.39999999999873</v>
      </c>
      <c r="W26" s="41"/>
      <c r="X26" s="35" t="s">
        <v>33</v>
      </c>
    </row>
    <row r="27" spans="2:24" x14ac:dyDescent="0.15">
      <c r="B27" s="21">
        <v>18</v>
      </c>
      <c r="C27" s="42">
        <f t="shared" si="3"/>
        <v>1398038.2716049373</v>
      </c>
      <c r="D27" s="42"/>
      <c r="E27" s="17">
        <f t="shared" si="7"/>
        <v>2007</v>
      </c>
      <c r="F27" s="2">
        <v>42008</v>
      </c>
      <c r="G27" s="21" t="s">
        <v>51</v>
      </c>
      <c r="H27" s="43">
        <v>1.30992</v>
      </c>
      <c r="I27" s="43"/>
      <c r="J27" s="43">
        <v>1.31789</v>
      </c>
      <c r="K27" s="43"/>
      <c r="L27" s="16">
        <f t="shared" si="4"/>
        <v>85</v>
      </c>
      <c r="M27" s="42">
        <f t="shared" si="0"/>
        <v>41941.148148148117</v>
      </c>
      <c r="N27" s="42"/>
      <c r="O27" s="18">
        <f t="shared" si="1"/>
        <v>0.39</v>
      </c>
      <c r="P27" s="17">
        <f t="shared" si="2"/>
        <v>2007</v>
      </c>
      <c r="Q27" s="2">
        <v>42009</v>
      </c>
      <c r="R27" s="44">
        <v>1.30992</v>
      </c>
      <c r="S27" s="44"/>
      <c r="T27" s="45">
        <f t="shared" si="5"/>
        <v>0</v>
      </c>
      <c r="U27" s="46"/>
      <c r="V27" s="41">
        <f t="shared" si="6"/>
        <v>0</v>
      </c>
      <c r="W27" s="41"/>
      <c r="X27" s="35" t="s">
        <v>33</v>
      </c>
    </row>
    <row r="28" spans="2:24" x14ac:dyDescent="0.15">
      <c r="B28" s="21">
        <v>19</v>
      </c>
      <c r="C28" s="42">
        <f t="shared" si="3"/>
        <v>1398038.2716049373</v>
      </c>
      <c r="D28" s="42"/>
      <c r="E28" s="17">
        <f t="shared" si="7"/>
        <v>2007</v>
      </c>
      <c r="F28" s="2">
        <v>42229</v>
      </c>
      <c r="G28" s="21" t="s">
        <v>51</v>
      </c>
      <c r="H28" s="43">
        <v>1.3605</v>
      </c>
      <c r="I28" s="43"/>
      <c r="J28" s="43">
        <v>1.36635</v>
      </c>
      <c r="K28" s="43"/>
      <c r="L28" s="16">
        <f t="shared" si="4"/>
        <v>64</v>
      </c>
      <c r="M28" s="42">
        <f t="shared" si="0"/>
        <v>41941.148148148117</v>
      </c>
      <c r="N28" s="42"/>
      <c r="O28" s="18">
        <f t="shared" si="1"/>
        <v>0.53</v>
      </c>
      <c r="P28" s="17">
        <f t="shared" si="2"/>
        <v>2007</v>
      </c>
      <c r="Q28" s="2">
        <v>42233</v>
      </c>
      <c r="R28" s="44">
        <v>1.3427199999999999</v>
      </c>
      <c r="S28" s="44"/>
      <c r="T28" s="45">
        <f t="shared" si="5"/>
        <v>116338.27160493912</v>
      </c>
      <c r="U28" s="46"/>
      <c r="V28" s="41">
        <f t="shared" si="6"/>
        <v>177.80000000000129</v>
      </c>
      <c r="W28" s="41"/>
      <c r="X28" s="35" t="s">
        <v>33</v>
      </c>
    </row>
    <row r="29" spans="2:24" x14ac:dyDescent="0.15">
      <c r="B29" s="21">
        <v>20</v>
      </c>
      <c r="C29" s="42">
        <f t="shared" si="3"/>
        <v>1514376.5432098764</v>
      </c>
      <c r="D29" s="42"/>
      <c r="E29" s="17">
        <v>2008</v>
      </c>
      <c r="F29" s="2">
        <v>42095</v>
      </c>
      <c r="G29" s="21" t="s">
        <v>51</v>
      </c>
      <c r="H29" s="43">
        <v>1.5647599999999999</v>
      </c>
      <c r="I29" s="43"/>
      <c r="J29" s="43">
        <v>1.5772600000000001</v>
      </c>
      <c r="K29" s="43"/>
      <c r="L29" s="16">
        <f t="shared" si="4"/>
        <v>131</v>
      </c>
      <c r="M29" s="42">
        <f t="shared" si="0"/>
        <v>45431.296296296292</v>
      </c>
      <c r="N29" s="42"/>
      <c r="O29" s="18">
        <f t="shared" si="1"/>
        <v>0.28000000000000003</v>
      </c>
      <c r="P29" s="17">
        <f t="shared" si="2"/>
        <v>2008</v>
      </c>
      <c r="Q29" s="2">
        <v>42096</v>
      </c>
      <c r="R29" s="44">
        <v>1.5647599999999999</v>
      </c>
      <c r="S29" s="44"/>
      <c r="T29" s="45">
        <f t="shared" si="5"/>
        <v>0</v>
      </c>
      <c r="U29" s="46"/>
      <c r="V29" s="41">
        <f t="shared" si="6"/>
        <v>0</v>
      </c>
      <c r="W29" s="41"/>
      <c r="X29" s="35" t="s">
        <v>33</v>
      </c>
    </row>
    <row r="30" spans="2:24" x14ac:dyDescent="0.15">
      <c r="B30" s="21">
        <v>21</v>
      </c>
      <c r="C30" s="42">
        <f t="shared" si="3"/>
        <v>1514376.5432098764</v>
      </c>
      <c r="D30" s="42"/>
      <c r="E30" s="17">
        <f t="shared" si="7"/>
        <v>2008</v>
      </c>
      <c r="F30" s="2">
        <v>42118</v>
      </c>
      <c r="G30" s="21" t="s">
        <v>51</v>
      </c>
      <c r="H30" s="43">
        <v>1.57403</v>
      </c>
      <c r="I30" s="43"/>
      <c r="J30" s="43">
        <v>1.5870599999999999</v>
      </c>
      <c r="K30" s="43"/>
      <c r="L30" s="16">
        <f t="shared" si="4"/>
        <v>136</v>
      </c>
      <c r="M30" s="42">
        <f t="shared" si="0"/>
        <v>45431.296296296292</v>
      </c>
      <c r="N30" s="42"/>
      <c r="O30" s="18">
        <f t="shared" si="1"/>
        <v>0.27</v>
      </c>
      <c r="P30" s="17">
        <f t="shared" si="2"/>
        <v>2008</v>
      </c>
      <c r="Q30" s="2">
        <v>42124</v>
      </c>
      <c r="R30" s="44">
        <v>1.56088</v>
      </c>
      <c r="S30" s="44"/>
      <c r="T30" s="45">
        <f t="shared" si="5"/>
        <v>43833.333333333314</v>
      </c>
      <c r="U30" s="46"/>
      <c r="V30" s="41">
        <f t="shared" si="6"/>
        <v>131.49999999999994</v>
      </c>
      <c r="W30" s="41"/>
      <c r="X30" s="35" t="s">
        <v>33</v>
      </c>
    </row>
    <row r="31" spans="2:24" x14ac:dyDescent="0.15">
      <c r="B31" s="21">
        <v>22</v>
      </c>
      <c r="C31" s="42">
        <f t="shared" si="3"/>
        <v>1558209.8765432097</v>
      </c>
      <c r="D31" s="42"/>
      <c r="E31" s="17">
        <v>2009</v>
      </c>
      <c r="F31" s="2">
        <v>42076</v>
      </c>
      <c r="G31" s="21" t="s">
        <v>10</v>
      </c>
      <c r="H31" s="43">
        <v>1.2944800000000001</v>
      </c>
      <c r="I31" s="43"/>
      <c r="J31" s="43">
        <v>1.2794300000000001</v>
      </c>
      <c r="K31" s="43"/>
      <c r="L31" s="16">
        <f t="shared" si="4"/>
        <v>156</v>
      </c>
      <c r="M31" s="42">
        <f t="shared" si="0"/>
        <v>46746.296296296285</v>
      </c>
      <c r="N31" s="42"/>
      <c r="O31" s="18">
        <f t="shared" si="1"/>
        <v>0.24</v>
      </c>
      <c r="P31" s="17">
        <f t="shared" si="2"/>
        <v>2009</v>
      </c>
      <c r="Q31" s="2">
        <v>42080</v>
      </c>
      <c r="R31" s="44">
        <v>1.2944800000000001</v>
      </c>
      <c r="S31" s="44"/>
      <c r="T31" s="45">
        <f t="shared" si="5"/>
        <v>0</v>
      </c>
      <c r="U31" s="46"/>
      <c r="V31" s="41">
        <f t="shared" si="6"/>
        <v>0</v>
      </c>
      <c r="W31" s="41"/>
      <c r="X31" s="35" t="s">
        <v>33</v>
      </c>
    </row>
    <row r="32" spans="2:24" x14ac:dyDescent="0.15">
      <c r="B32" s="21">
        <v>23</v>
      </c>
      <c r="C32" s="42">
        <f t="shared" si="3"/>
        <v>1558209.8765432097</v>
      </c>
      <c r="D32" s="42"/>
      <c r="E32" s="17">
        <f t="shared" si="7"/>
        <v>2009</v>
      </c>
      <c r="F32" s="2">
        <v>42303</v>
      </c>
      <c r="G32" s="21" t="s">
        <v>51</v>
      </c>
      <c r="H32" s="43">
        <v>1.4884299999999999</v>
      </c>
      <c r="I32" s="43"/>
      <c r="J32" s="43">
        <v>1.5035400000000001</v>
      </c>
      <c r="K32" s="43"/>
      <c r="L32" s="16">
        <f t="shared" si="4"/>
        <v>157</v>
      </c>
      <c r="M32" s="42">
        <f t="shared" si="0"/>
        <v>46746.296296296285</v>
      </c>
      <c r="N32" s="42"/>
      <c r="O32" s="18">
        <f t="shared" si="1"/>
        <v>0.24</v>
      </c>
      <c r="P32" s="17">
        <f t="shared" si="2"/>
        <v>2009</v>
      </c>
      <c r="Q32" s="2">
        <v>42312</v>
      </c>
      <c r="R32" s="44">
        <v>1.48607</v>
      </c>
      <c r="S32" s="44"/>
      <c r="T32" s="45">
        <f t="shared" si="5"/>
        <v>6992.5925925923484</v>
      </c>
      <c r="U32" s="46"/>
      <c r="V32" s="41">
        <f t="shared" si="6"/>
        <v>23.599999999999177</v>
      </c>
      <c r="W32" s="41"/>
      <c r="X32" s="35" t="s">
        <v>33</v>
      </c>
    </row>
    <row r="33" spans="2:24" x14ac:dyDescent="0.15">
      <c r="B33" s="21">
        <v>24</v>
      </c>
      <c r="C33" s="42">
        <f t="shared" si="3"/>
        <v>1565202.469135802</v>
      </c>
      <c r="D33" s="42"/>
      <c r="E33" s="17">
        <v>2010</v>
      </c>
      <c r="F33" s="2">
        <v>42165</v>
      </c>
      <c r="G33" s="21" t="s">
        <v>10</v>
      </c>
      <c r="H33" s="43">
        <v>1.2131700000000001</v>
      </c>
      <c r="I33" s="43"/>
      <c r="J33" s="43">
        <v>1.2024699999999999</v>
      </c>
      <c r="K33" s="43"/>
      <c r="L33" s="16">
        <f t="shared" si="4"/>
        <v>113</v>
      </c>
      <c r="M33" s="42">
        <f t="shared" si="0"/>
        <v>46956.074074074058</v>
      </c>
      <c r="N33" s="42"/>
      <c r="O33" s="18">
        <f t="shared" si="1"/>
        <v>0.33</v>
      </c>
      <c r="P33" s="17">
        <f t="shared" si="2"/>
        <v>2010</v>
      </c>
      <c r="Q33" s="2">
        <v>42171</v>
      </c>
      <c r="R33" s="44">
        <v>1.2308399999999999</v>
      </c>
      <c r="S33" s="44"/>
      <c r="T33" s="45">
        <f t="shared" si="5"/>
        <v>71988.888888888279</v>
      </c>
      <c r="U33" s="46"/>
      <c r="V33" s="41">
        <f t="shared" si="6"/>
        <v>176.69999999999851</v>
      </c>
      <c r="W33" s="41"/>
      <c r="X33" s="35" t="s">
        <v>33</v>
      </c>
    </row>
    <row r="34" spans="2:24" x14ac:dyDescent="0.15">
      <c r="B34" s="21">
        <v>25</v>
      </c>
      <c r="C34" s="42">
        <f t="shared" si="3"/>
        <v>1637191.3580246903</v>
      </c>
      <c r="D34" s="42"/>
      <c r="E34" s="17">
        <f t="shared" si="7"/>
        <v>2010</v>
      </c>
      <c r="F34" s="2">
        <v>42313</v>
      </c>
      <c r="G34" s="21" t="s">
        <v>51</v>
      </c>
      <c r="H34" s="43">
        <v>1.40964</v>
      </c>
      <c r="I34" s="43"/>
      <c r="J34" s="43">
        <v>1.42275</v>
      </c>
      <c r="K34" s="43"/>
      <c r="L34" s="16">
        <f t="shared" si="4"/>
        <v>137</v>
      </c>
      <c r="M34" s="42">
        <f t="shared" si="0"/>
        <v>49115.740740740708</v>
      </c>
      <c r="N34" s="42"/>
      <c r="O34" s="18">
        <f t="shared" si="1"/>
        <v>0.28999999999999998</v>
      </c>
      <c r="P34" s="17">
        <f t="shared" si="2"/>
        <v>2010</v>
      </c>
      <c r="Q34" s="2">
        <v>42313</v>
      </c>
      <c r="R34" s="44">
        <v>1.40964</v>
      </c>
      <c r="S34" s="44"/>
      <c r="T34" s="45">
        <f t="shared" si="5"/>
        <v>0</v>
      </c>
      <c r="U34" s="46"/>
      <c r="V34" s="41">
        <f t="shared" si="6"/>
        <v>0</v>
      </c>
      <c r="W34" s="41"/>
      <c r="X34" s="35" t="s">
        <v>33</v>
      </c>
    </row>
    <row r="35" spans="2:24" x14ac:dyDescent="0.15">
      <c r="B35" s="21">
        <v>26</v>
      </c>
      <c r="C35" s="42">
        <f t="shared" si="3"/>
        <v>1637191.3580246903</v>
      </c>
      <c r="D35" s="42"/>
      <c r="E35" s="17">
        <v>2011</v>
      </c>
      <c r="F35" s="2">
        <v>42071</v>
      </c>
      <c r="G35" s="21" t="s">
        <v>51</v>
      </c>
      <c r="H35" s="43">
        <v>1.39141</v>
      </c>
      <c r="I35" s="43"/>
      <c r="J35" s="43">
        <v>1.3982000000000001</v>
      </c>
      <c r="K35" s="43"/>
      <c r="L35" s="16">
        <f t="shared" si="4"/>
        <v>73</v>
      </c>
      <c r="M35" s="42">
        <f t="shared" si="0"/>
        <v>49115.740740740708</v>
      </c>
      <c r="N35" s="42"/>
      <c r="O35" s="18">
        <f t="shared" si="1"/>
        <v>0.54</v>
      </c>
      <c r="P35" s="17">
        <f t="shared" si="2"/>
        <v>2011</v>
      </c>
      <c r="Q35" s="2">
        <v>42072</v>
      </c>
      <c r="R35" s="44">
        <v>1.39141</v>
      </c>
      <c r="S35" s="44"/>
      <c r="T35" s="45">
        <f t="shared" si="5"/>
        <v>0</v>
      </c>
      <c r="U35" s="46"/>
      <c r="V35" s="41">
        <f t="shared" si="6"/>
        <v>0</v>
      </c>
      <c r="W35" s="41"/>
      <c r="X35" s="35" t="s">
        <v>33</v>
      </c>
    </row>
    <row r="36" spans="2:24" x14ac:dyDescent="0.15">
      <c r="B36" s="21">
        <v>27</v>
      </c>
      <c r="C36" s="42">
        <f t="shared" si="3"/>
        <v>1637191.3580246903</v>
      </c>
      <c r="D36" s="42"/>
      <c r="E36" s="17">
        <v>2012</v>
      </c>
      <c r="F36" s="2">
        <v>42023</v>
      </c>
      <c r="G36" s="21" t="s">
        <v>10</v>
      </c>
      <c r="H36" s="43">
        <v>1.2906299999999999</v>
      </c>
      <c r="I36" s="43"/>
      <c r="J36" s="43">
        <v>1.2837400000000001</v>
      </c>
      <c r="K36" s="43"/>
      <c r="L36" s="16">
        <f t="shared" si="4"/>
        <v>74</v>
      </c>
      <c r="M36" s="42">
        <f t="shared" si="0"/>
        <v>49115.740740740708</v>
      </c>
      <c r="N36" s="42"/>
      <c r="O36" s="18">
        <f t="shared" si="1"/>
        <v>0.53</v>
      </c>
      <c r="P36" s="17">
        <f t="shared" si="2"/>
        <v>2012</v>
      </c>
      <c r="Q36" s="2">
        <v>42024</v>
      </c>
      <c r="R36" s="44">
        <v>1.2906299999999999</v>
      </c>
      <c r="S36" s="44"/>
      <c r="T36" s="45">
        <f t="shared" si="5"/>
        <v>0</v>
      </c>
      <c r="U36" s="46"/>
      <c r="V36" s="41">
        <f t="shared" si="6"/>
        <v>0</v>
      </c>
      <c r="W36" s="41"/>
      <c r="X36" s="35" t="s">
        <v>33</v>
      </c>
    </row>
    <row r="37" spans="2:24" x14ac:dyDescent="0.15">
      <c r="B37" s="21">
        <v>28</v>
      </c>
      <c r="C37" s="42">
        <f t="shared" si="3"/>
        <v>1637191.3580246903</v>
      </c>
      <c r="D37" s="42"/>
      <c r="E37" s="17">
        <f t="shared" si="7"/>
        <v>2012</v>
      </c>
      <c r="F37" s="2">
        <v>42211</v>
      </c>
      <c r="G37" s="21" t="s">
        <v>10</v>
      </c>
      <c r="H37" s="43">
        <v>1.2316199999999999</v>
      </c>
      <c r="I37" s="43"/>
      <c r="J37" s="43">
        <v>1.2115400000000001</v>
      </c>
      <c r="K37" s="43"/>
      <c r="L37" s="16">
        <f t="shared" si="4"/>
        <v>206</v>
      </c>
      <c r="M37" s="42">
        <f t="shared" si="0"/>
        <v>49115.740740740708</v>
      </c>
      <c r="N37" s="42"/>
      <c r="O37" s="18">
        <f t="shared" si="1"/>
        <v>0.19</v>
      </c>
      <c r="P37" s="17">
        <f t="shared" si="2"/>
        <v>2012</v>
      </c>
      <c r="Q37" s="2">
        <v>42212</v>
      </c>
      <c r="R37" s="44">
        <v>1.2316199999999999</v>
      </c>
      <c r="S37" s="44"/>
      <c r="T37" s="45">
        <f t="shared" si="5"/>
        <v>0</v>
      </c>
      <c r="U37" s="46"/>
      <c r="V37" s="41">
        <f t="shared" si="6"/>
        <v>0</v>
      </c>
      <c r="W37" s="41"/>
      <c r="X37" s="35" t="s">
        <v>33</v>
      </c>
    </row>
    <row r="38" spans="2:24" s="13" customFormat="1" x14ac:dyDescent="0.15">
      <c r="B38" s="21">
        <v>29</v>
      </c>
      <c r="C38" s="42">
        <f t="shared" si="3"/>
        <v>1637191.3580246903</v>
      </c>
      <c r="D38" s="42"/>
      <c r="E38" s="17">
        <f t="shared" si="7"/>
        <v>2012</v>
      </c>
      <c r="F38" s="2">
        <v>42296</v>
      </c>
      <c r="G38" s="21" t="s">
        <v>51</v>
      </c>
      <c r="H38" s="43">
        <v>1.3054699999999999</v>
      </c>
      <c r="I38" s="43"/>
      <c r="J38" s="43">
        <v>1.31046</v>
      </c>
      <c r="K38" s="43"/>
      <c r="L38" s="16">
        <f t="shared" si="4"/>
        <v>55</v>
      </c>
      <c r="M38" s="42">
        <f t="shared" si="0"/>
        <v>49115.740740740708</v>
      </c>
      <c r="N38" s="42"/>
      <c r="O38" s="18">
        <f t="shared" si="1"/>
        <v>0.72</v>
      </c>
      <c r="P38" s="17">
        <f t="shared" si="2"/>
        <v>2012</v>
      </c>
      <c r="Q38" s="2">
        <v>42299</v>
      </c>
      <c r="R38" s="44">
        <v>1.3054699999999999</v>
      </c>
      <c r="S38" s="44"/>
      <c r="T38" s="45">
        <f t="shared" si="5"/>
        <v>0</v>
      </c>
      <c r="U38" s="46"/>
      <c r="V38" s="41">
        <f t="shared" si="6"/>
        <v>0</v>
      </c>
      <c r="W38" s="41"/>
      <c r="X38" s="35" t="s">
        <v>33</v>
      </c>
    </row>
    <row r="39" spans="2:24" x14ac:dyDescent="0.15">
      <c r="B39" s="21">
        <v>30</v>
      </c>
      <c r="C39" s="42">
        <f t="shared" si="3"/>
        <v>1637191.3580246903</v>
      </c>
      <c r="D39" s="42"/>
      <c r="E39" s="17">
        <v>2014</v>
      </c>
      <c r="F39" s="2">
        <v>42354</v>
      </c>
      <c r="G39" s="21" t="s">
        <v>10</v>
      </c>
      <c r="H39" s="43">
        <v>1.2518499999999999</v>
      </c>
      <c r="I39" s="43"/>
      <c r="J39" s="43">
        <v>1.2437100000000001</v>
      </c>
      <c r="K39" s="43"/>
      <c r="L39" s="16">
        <f t="shared" si="4"/>
        <v>87</v>
      </c>
      <c r="M39" s="42">
        <f t="shared" si="0"/>
        <v>49115.740740740708</v>
      </c>
      <c r="N39" s="42"/>
      <c r="O39" s="18">
        <f t="shared" si="1"/>
        <v>0.45</v>
      </c>
      <c r="P39" s="17">
        <f t="shared" si="2"/>
        <v>2014</v>
      </c>
      <c r="Q39" s="2">
        <v>42354</v>
      </c>
      <c r="R39" s="44">
        <v>1.2518499999999999</v>
      </c>
      <c r="S39" s="44"/>
      <c r="T39" s="45">
        <f t="shared" si="5"/>
        <v>0</v>
      </c>
      <c r="U39" s="46"/>
      <c r="V39" s="41">
        <f t="shared" si="6"/>
        <v>0</v>
      </c>
      <c r="W39" s="41"/>
      <c r="X39" s="35" t="s">
        <v>33</v>
      </c>
    </row>
    <row r="40" spans="2:24" x14ac:dyDescent="0.15">
      <c r="B40" s="21">
        <v>31</v>
      </c>
      <c r="C40" s="42">
        <f t="shared" si="3"/>
        <v>1637191.3580246903</v>
      </c>
      <c r="D40" s="42"/>
      <c r="E40" s="17">
        <v>2003</v>
      </c>
      <c r="F40" s="2">
        <v>42103</v>
      </c>
      <c r="G40" s="21" t="s">
        <v>10</v>
      </c>
      <c r="H40" s="43">
        <v>1.5648</v>
      </c>
      <c r="I40" s="43"/>
      <c r="J40" s="43">
        <v>1.5526599999999999</v>
      </c>
      <c r="K40" s="43"/>
      <c r="L40" s="16">
        <f t="shared" si="4"/>
        <v>127</v>
      </c>
      <c r="M40" s="42">
        <f t="shared" si="0"/>
        <v>49115.740740740708</v>
      </c>
      <c r="N40" s="42"/>
      <c r="O40" s="18">
        <f t="shared" si="1"/>
        <v>0.31</v>
      </c>
      <c r="P40" s="17">
        <f t="shared" si="2"/>
        <v>2003</v>
      </c>
      <c r="Q40" s="2">
        <v>42104</v>
      </c>
      <c r="R40" s="44">
        <v>1.5648</v>
      </c>
      <c r="S40" s="44"/>
      <c r="T40" s="45">
        <f t="shared" si="5"/>
        <v>0</v>
      </c>
      <c r="U40" s="46"/>
      <c r="V40" s="41">
        <f t="shared" si="6"/>
        <v>0</v>
      </c>
      <c r="W40" s="41"/>
      <c r="X40" s="35" t="s">
        <v>63</v>
      </c>
    </row>
    <row r="41" spans="2:24" x14ac:dyDescent="0.15">
      <c r="B41" s="21">
        <v>32</v>
      </c>
      <c r="C41" s="42">
        <f t="shared" si="3"/>
        <v>1637191.3580246903</v>
      </c>
      <c r="D41" s="42"/>
      <c r="E41" s="17">
        <f t="shared" si="7"/>
        <v>2003</v>
      </c>
      <c r="F41" s="2">
        <v>42244</v>
      </c>
      <c r="G41" s="21" t="s">
        <v>10</v>
      </c>
      <c r="H41" s="43">
        <v>1.57711</v>
      </c>
      <c r="I41" s="43"/>
      <c r="J41" s="43">
        <v>1.5647500000000001</v>
      </c>
      <c r="K41" s="43"/>
      <c r="L41" s="16">
        <f t="shared" si="4"/>
        <v>129</v>
      </c>
      <c r="M41" s="42">
        <f t="shared" si="0"/>
        <v>49115.740740740708</v>
      </c>
      <c r="N41" s="42"/>
      <c r="O41" s="18">
        <f t="shared" si="1"/>
        <v>0.3</v>
      </c>
      <c r="P41" s="17">
        <v>2003</v>
      </c>
      <c r="Q41" s="2">
        <v>42245</v>
      </c>
      <c r="R41" s="44">
        <v>1.57711</v>
      </c>
      <c r="S41" s="44"/>
      <c r="T41" s="45">
        <f t="shared" si="5"/>
        <v>0</v>
      </c>
      <c r="U41" s="46"/>
      <c r="V41" s="41">
        <f t="shared" si="6"/>
        <v>0</v>
      </c>
      <c r="W41" s="41"/>
      <c r="X41" s="35" t="s">
        <v>63</v>
      </c>
    </row>
    <row r="42" spans="2:24" x14ac:dyDescent="0.15">
      <c r="B42" s="21">
        <v>33</v>
      </c>
      <c r="C42" s="42">
        <f t="shared" si="3"/>
        <v>1637191.3580246903</v>
      </c>
      <c r="D42" s="42"/>
      <c r="E42" s="17">
        <f t="shared" si="7"/>
        <v>2003</v>
      </c>
      <c r="F42" s="2">
        <v>42251</v>
      </c>
      <c r="G42" s="21" t="s">
        <v>10</v>
      </c>
      <c r="H42" s="43">
        <v>1.5820799999999999</v>
      </c>
      <c r="I42" s="43"/>
      <c r="J42" s="43">
        <v>1.56853</v>
      </c>
      <c r="K42" s="43"/>
      <c r="L42" s="16">
        <f t="shared" si="4"/>
        <v>141</v>
      </c>
      <c r="M42" s="42">
        <f t="shared" si="0"/>
        <v>49115.740740740708</v>
      </c>
      <c r="N42" s="42"/>
      <c r="O42" s="18">
        <f t="shared" si="1"/>
        <v>0.28000000000000003</v>
      </c>
      <c r="P42" s="17">
        <f t="shared" si="2"/>
        <v>2003</v>
      </c>
      <c r="Q42" s="2">
        <v>42252</v>
      </c>
      <c r="R42" s="44">
        <v>1.5820799999999999</v>
      </c>
      <c r="S42" s="44"/>
      <c r="T42" s="45">
        <f t="shared" si="5"/>
        <v>0</v>
      </c>
      <c r="U42" s="46"/>
      <c r="V42" s="41">
        <f t="shared" si="6"/>
        <v>0</v>
      </c>
      <c r="W42" s="41"/>
      <c r="X42" s="35" t="s">
        <v>63</v>
      </c>
    </row>
    <row r="43" spans="2:24" x14ac:dyDescent="0.15">
      <c r="B43" s="21">
        <v>34</v>
      </c>
      <c r="C43" s="42">
        <f t="shared" si="3"/>
        <v>1637191.3580246903</v>
      </c>
      <c r="D43" s="42"/>
      <c r="E43" s="17">
        <f t="shared" si="7"/>
        <v>2003</v>
      </c>
      <c r="F43" s="2">
        <v>42307</v>
      </c>
      <c r="G43" s="21" t="s">
        <v>51</v>
      </c>
      <c r="H43" s="43">
        <v>1.6965300000000001</v>
      </c>
      <c r="I43" s="43"/>
      <c r="J43" s="43">
        <v>1.70482</v>
      </c>
      <c r="K43" s="43"/>
      <c r="L43" s="16">
        <f t="shared" si="4"/>
        <v>88</v>
      </c>
      <c r="M43" s="42">
        <f t="shared" si="0"/>
        <v>49115.740740740708</v>
      </c>
      <c r="N43" s="42"/>
      <c r="O43" s="18">
        <f t="shared" si="1"/>
        <v>0.45</v>
      </c>
      <c r="P43" s="17">
        <f t="shared" si="2"/>
        <v>2003</v>
      </c>
      <c r="Q43" s="2">
        <v>42308</v>
      </c>
      <c r="R43" s="44">
        <v>1.6965300000000001</v>
      </c>
      <c r="S43" s="44"/>
      <c r="T43" s="45">
        <f t="shared" si="5"/>
        <v>0</v>
      </c>
      <c r="U43" s="46"/>
      <c r="V43" s="41">
        <f t="shared" si="6"/>
        <v>0</v>
      </c>
      <c r="W43" s="41"/>
      <c r="X43" s="35" t="s">
        <v>63</v>
      </c>
    </row>
    <row r="44" spans="2:24" x14ac:dyDescent="0.15">
      <c r="B44" s="21">
        <v>35</v>
      </c>
      <c r="C44" s="42">
        <f t="shared" si="3"/>
        <v>1637191.3580246903</v>
      </c>
      <c r="D44" s="42"/>
      <c r="E44" s="17">
        <f t="shared" si="7"/>
        <v>2003</v>
      </c>
      <c r="F44" s="2">
        <v>42311</v>
      </c>
      <c r="G44" s="21" t="s">
        <v>51</v>
      </c>
      <c r="H44" s="43">
        <v>1.67601</v>
      </c>
      <c r="I44" s="43"/>
      <c r="J44" s="43">
        <v>1.6958599999999999</v>
      </c>
      <c r="K44" s="43"/>
      <c r="L44" s="16">
        <f t="shared" si="4"/>
        <v>204</v>
      </c>
      <c r="M44" s="42">
        <f t="shared" si="0"/>
        <v>49115.740740740708</v>
      </c>
      <c r="N44" s="42"/>
      <c r="O44" s="18">
        <f t="shared" si="1"/>
        <v>0.19</v>
      </c>
      <c r="P44" s="17">
        <f t="shared" si="2"/>
        <v>2003</v>
      </c>
      <c r="Q44" s="2">
        <v>42312</v>
      </c>
      <c r="R44" s="44">
        <v>1.67601</v>
      </c>
      <c r="S44" s="44"/>
      <c r="T44" s="45">
        <f t="shared" si="5"/>
        <v>0</v>
      </c>
      <c r="U44" s="46"/>
      <c r="V44" s="41">
        <f t="shared" si="6"/>
        <v>0</v>
      </c>
      <c r="W44" s="41"/>
      <c r="X44" s="35" t="s">
        <v>63</v>
      </c>
    </row>
    <row r="45" spans="2:24" x14ac:dyDescent="0.15">
      <c r="B45" s="21">
        <v>36</v>
      </c>
      <c r="C45" s="42">
        <f t="shared" si="3"/>
        <v>1637191.3580246903</v>
      </c>
      <c r="D45" s="42"/>
      <c r="E45" s="17">
        <v>2004</v>
      </c>
      <c r="F45" s="2">
        <v>42206</v>
      </c>
      <c r="G45" s="21" t="s">
        <v>51</v>
      </c>
      <c r="H45" s="43">
        <v>1.8422400000000001</v>
      </c>
      <c r="I45" s="43"/>
      <c r="J45" s="43">
        <v>1.8552</v>
      </c>
      <c r="K45" s="43"/>
      <c r="L45" s="16">
        <f t="shared" si="4"/>
        <v>135</v>
      </c>
      <c r="M45" s="42">
        <f t="shared" si="0"/>
        <v>49115.740740740708</v>
      </c>
      <c r="N45" s="42"/>
      <c r="O45" s="18">
        <f t="shared" si="1"/>
        <v>0.28999999999999998</v>
      </c>
      <c r="P45" s="17">
        <f t="shared" si="2"/>
        <v>2004</v>
      </c>
      <c r="Q45" s="2">
        <v>42206</v>
      </c>
      <c r="R45" s="44">
        <v>1.8422400000000001</v>
      </c>
      <c r="S45" s="44"/>
      <c r="T45" s="45">
        <f t="shared" si="5"/>
        <v>0</v>
      </c>
      <c r="U45" s="46"/>
      <c r="V45" s="41">
        <f t="shared" si="6"/>
        <v>0</v>
      </c>
      <c r="W45" s="41"/>
      <c r="X45" s="35" t="s">
        <v>63</v>
      </c>
    </row>
    <row r="46" spans="2:24" x14ac:dyDescent="0.15">
      <c r="B46" s="21">
        <v>37</v>
      </c>
      <c r="C46" s="42">
        <f t="shared" si="3"/>
        <v>1637191.3580246903</v>
      </c>
      <c r="D46" s="42"/>
      <c r="E46" s="17">
        <f t="shared" si="7"/>
        <v>2004</v>
      </c>
      <c r="F46" s="2">
        <v>42208</v>
      </c>
      <c r="G46" s="21" t="s">
        <v>51</v>
      </c>
      <c r="H46" s="43">
        <v>1.84131</v>
      </c>
      <c r="I46" s="43"/>
      <c r="J46" s="43">
        <v>1.84744</v>
      </c>
      <c r="K46" s="43"/>
      <c r="L46" s="16">
        <f t="shared" si="4"/>
        <v>67</v>
      </c>
      <c r="M46" s="42">
        <f t="shared" si="0"/>
        <v>49115.740740740708</v>
      </c>
      <c r="N46" s="42"/>
      <c r="O46" s="18">
        <f t="shared" si="1"/>
        <v>0.59</v>
      </c>
      <c r="P46" s="17">
        <f t="shared" si="2"/>
        <v>2004</v>
      </c>
      <c r="Q46" s="2">
        <v>42211</v>
      </c>
      <c r="R46" s="44">
        <v>1.83969</v>
      </c>
      <c r="S46" s="44"/>
      <c r="T46" s="45">
        <f t="shared" si="5"/>
        <v>11799.999999999671</v>
      </c>
      <c r="U46" s="46"/>
      <c r="V46" s="41">
        <f t="shared" si="6"/>
        <v>16.199999999999548</v>
      </c>
      <c r="W46" s="41"/>
      <c r="X46" s="35" t="s">
        <v>63</v>
      </c>
    </row>
    <row r="47" spans="2:24" x14ac:dyDescent="0.15">
      <c r="B47" s="21">
        <v>38</v>
      </c>
      <c r="C47" s="42">
        <f t="shared" si="3"/>
        <v>1648991.3580246901</v>
      </c>
      <c r="D47" s="42"/>
      <c r="E47" s="17">
        <f t="shared" si="7"/>
        <v>2004</v>
      </c>
      <c r="F47" s="2">
        <v>42212</v>
      </c>
      <c r="G47" s="21" t="s">
        <v>51</v>
      </c>
      <c r="H47" s="43">
        <v>1.8350599999999999</v>
      </c>
      <c r="I47" s="43"/>
      <c r="J47" s="43">
        <v>1.84501</v>
      </c>
      <c r="K47" s="43"/>
      <c r="L47" s="16">
        <f t="shared" si="4"/>
        <v>105</v>
      </c>
      <c r="M47" s="42">
        <f t="shared" si="0"/>
        <v>49469.740740740701</v>
      </c>
      <c r="N47" s="42"/>
      <c r="O47" s="18">
        <f t="shared" si="1"/>
        <v>0.38</v>
      </c>
      <c r="P47" s="17">
        <f t="shared" si="2"/>
        <v>2004</v>
      </c>
      <c r="Q47" s="2">
        <v>42215</v>
      </c>
      <c r="R47" s="44">
        <v>1.8188</v>
      </c>
      <c r="S47" s="44"/>
      <c r="T47" s="45">
        <f t="shared" si="5"/>
        <v>76281.481481481198</v>
      </c>
      <c r="U47" s="46"/>
      <c r="V47" s="41">
        <f t="shared" si="6"/>
        <v>162.5999999999994</v>
      </c>
      <c r="W47" s="41"/>
      <c r="X47" s="35" t="s">
        <v>63</v>
      </c>
    </row>
    <row r="48" spans="2:24" x14ac:dyDescent="0.15">
      <c r="B48" s="21">
        <v>39</v>
      </c>
      <c r="C48" s="42">
        <f t="shared" si="3"/>
        <v>1725272.8395061712</v>
      </c>
      <c r="D48" s="42"/>
      <c r="E48" s="17">
        <v>2005</v>
      </c>
      <c r="F48" s="2">
        <v>42049</v>
      </c>
      <c r="G48" s="21" t="s">
        <v>10</v>
      </c>
      <c r="H48" s="43">
        <v>1.8735299999999999</v>
      </c>
      <c r="I48" s="43"/>
      <c r="J48" s="43">
        <v>1.85517</v>
      </c>
      <c r="K48" s="43"/>
      <c r="L48" s="16">
        <f t="shared" si="4"/>
        <v>189</v>
      </c>
      <c r="M48" s="42">
        <f t="shared" si="0"/>
        <v>51758.185185185132</v>
      </c>
      <c r="N48" s="42"/>
      <c r="O48" s="18">
        <f t="shared" si="1"/>
        <v>0.22</v>
      </c>
      <c r="P48" s="17">
        <f t="shared" si="2"/>
        <v>2005</v>
      </c>
      <c r="Q48" s="2">
        <v>42051</v>
      </c>
      <c r="R48" s="44">
        <v>1.8829199999999999</v>
      </c>
      <c r="S48" s="44"/>
      <c r="T48" s="45">
        <f t="shared" si="5"/>
        <v>25503.703703703726</v>
      </c>
      <c r="U48" s="46"/>
      <c r="V48" s="41">
        <f t="shared" si="6"/>
        <v>93.900000000000091</v>
      </c>
      <c r="W48" s="41"/>
      <c r="X48" s="35" t="s">
        <v>63</v>
      </c>
    </row>
    <row r="49" spans="2:24" x14ac:dyDescent="0.15">
      <c r="B49" s="21">
        <v>40</v>
      </c>
      <c r="C49" s="42">
        <f t="shared" si="3"/>
        <v>1750776.543209875</v>
      </c>
      <c r="D49" s="42"/>
      <c r="E49" s="17">
        <f t="shared" si="7"/>
        <v>2005</v>
      </c>
      <c r="F49" s="2">
        <v>42050</v>
      </c>
      <c r="G49" s="21" t="s">
        <v>10</v>
      </c>
      <c r="H49" s="43">
        <v>1.89486</v>
      </c>
      <c r="I49" s="43"/>
      <c r="J49" s="43">
        <v>1.8828199999999999</v>
      </c>
      <c r="K49" s="43"/>
      <c r="L49" s="16">
        <f t="shared" si="4"/>
        <v>126</v>
      </c>
      <c r="M49" s="42">
        <f t="shared" si="0"/>
        <v>52523.296296296248</v>
      </c>
      <c r="N49" s="42"/>
      <c r="O49" s="18">
        <f t="shared" si="1"/>
        <v>0.33</v>
      </c>
      <c r="P49" s="17">
        <f t="shared" si="2"/>
        <v>2005</v>
      </c>
      <c r="Q49" s="2">
        <v>42051</v>
      </c>
      <c r="R49" s="44">
        <v>1.89486</v>
      </c>
      <c r="S49" s="44"/>
      <c r="T49" s="45">
        <f t="shared" si="5"/>
        <v>0</v>
      </c>
      <c r="U49" s="46"/>
      <c r="V49" s="41">
        <f t="shared" si="6"/>
        <v>0</v>
      </c>
      <c r="W49" s="41"/>
      <c r="X49" s="35" t="s">
        <v>63</v>
      </c>
    </row>
    <row r="50" spans="2:24" x14ac:dyDescent="0.15">
      <c r="B50" s="21">
        <v>41</v>
      </c>
      <c r="C50" s="42">
        <f t="shared" si="3"/>
        <v>1750776.543209875</v>
      </c>
      <c r="D50" s="42"/>
      <c r="E50" s="17">
        <f t="shared" si="7"/>
        <v>2005</v>
      </c>
      <c r="F50" s="2">
        <v>42217</v>
      </c>
      <c r="G50" s="21" t="s">
        <v>10</v>
      </c>
      <c r="H50" s="43">
        <v>1.7642199999999999</v>
      </c>
      <c r="I50" s="43"/>
      <c r="J50" s="43">
        <v>1.75604</v>
      </c>
      <c r="K50" s="43"/>
      <c r="L50" s="16">
        <f t="shared" si="4"/>
        <v>87</v>
      </c>
      <c r="M50" s="42">
        <f t="shared" si="0"/>
        <v>52523.296296296248</v>
      </c>
      <c r="N50" s="42"/>
      <c r="O50" s="18">
        <f t="shared" si="1"/>
        <v>0.48</v>
      </c>
      <c r="P50" s="17">
        <f t="shared" si="2"/>
        <v>2005</v>
      </c>
      <c r="Q50" s="2">
        <v>42232</v>
      </c>
      <c r="R50" s="44">
        <v>1.80687</v>
      </c>
      <c r="S50" s="44"/>
      <c r="T50" s="45">
        <f t="shared" si="5"/>
        <v>252740.7407407412</v>
      </c>
      <c r="U50" s="46"/>
      <c r="V50" s="41">
        <f t="shared" si="6"/>
        <v>426.5000000000008</v>
      </c>
      <c r="W50" s="41"/>
      <c r="X50" s="35" t="s">
        <v>63</v>
      </c>
    </row>
    <row r="51" spans="2:24" x14ac:dyDescent="0.15">
      <c r="B51" s="21">
        <v>42</v>
      </c>
      <c r="C51" s="42">
        <f t="shared" si="3"/>
        <v>2003517.2839506161</v>
      </c>
      <c r="D51" s="42"/>
      <c r="E51" s="17">
        <f t="shared" si="7"/>
        <v>2005</v>
      </c>
      <c r="F51" s="2">
        <v>42318</v>
      </c>
      <c r="G51" s="21" t="s">
        <v>10</v>
      </c>
      <c r="H51" s="43">
        <v>1.7494700000000001</v>
      </c>
      <c r="I51" s="43"/>
      <c r="J51" s="43">
        <v>1.7412000000000001</v>
      </c>
      <c r="K51" s="43"/>
      <c r="L51" s="16">
        <f t="shared" si="4"/>
        <v>88</v>
      </c>
      <c r="M51" s="42">
        <f t="shared" si="0"/>
        <v>60105.518518518482</v>
      </c>
      <c r="N51" s="42"/>
      <c r="O51" s="18">
        <f t="shared" si="1"/>
        <v>0.55000000000000004</v>
      </c>
      <c r="P51" s="17">
        <f t="shared" si="2"/>
        <v>2005</v>
      </c>
      <c r="Q51" s="2">
        <v>42318</v>
      </c>
      <c r="R51" s="44">
        <f t="shared" si="8"/>
        <v>1.7406700000000002</v>
      </c>
      <c r="S51" s="44"/>
      <c r="T51" s="45">
        <f t="shared" si="5"/>
        <v>-59753.086419752544</v>
      </c>
      <c r="U51" s="46"/>
      <c r="V51" s="41">
        <f t="shared" si="6"/>
        <v>-87.99999999999919</v>
      </c>
      <c r="W51" s="41"/>
      <c r="X51" s="35" t="s">
        <v>63</v>
      </c>
    </row>
    <row r="52" spans="2:24" x14ac:dyDescent="0.15">
      <c r="B52" s="21">
        <v>43</v>
      </c>
      <c r="C52" s="42">
        <f t="shared" si="3"/>
        <v>1943764.1975308636</v>
      </c>
      <c r="D52" s="42"/>
      <c r="E52" s="17">
        <v>2008</v>
      </c>
      <c r="F52" s="2">
        <v>42350</v>
      </c>
      <c r="G52" s="21" t="s">
        <v>10</v>
      </c>
      <c r="H52" s="43">
        <v>1.50796</v>
      </c>
      <c r="I52" s="43"/>
      <c r="J52" s="43">
        <v>1.4877899999999999</v>
      </c>
      <c r="K52" s="43"/>
      <c r="L52" s="16">
        <f t="shared" si="4"/>
        <v>207</v>
      </c>
      <c r="M52" s="42">
        <f t="shared" si="0"/>
        <v>58312.925925925905</v>
      </c>
      <c r="N52" s="42"/>
      <c r="O52" s="18">
        <f t="shared" si="1"/>
        <v>0.22</v>
      </c>
      <c r="P52" s="17">
        <f t="shared" si="2"/>
        <v>2008</v>
      </c>
      <c r="Q52" s="2">
        <v>42350</v>
      </c>
      <c r="R52" s="44">
        <v>1.50796</v>
      </c>
      <c r="S52" s="44"/>
      <c r="T52" s="45">
        <f t="shared" si="5"/>
        <v>0</v>
      </c>
      <c r="U52" s="46"/>
      <c r="V52" s="41">
        <f t="shared" si="6"/>
        <v>0</v>
      </c>
      <c r="W52" s="41"/>
      <c r="X52" s="35" t="s">
        <v>63</v>
      </c>
    </row>
    <row r="53" spans="2:24" x14ac:dyDescent="0.15">
      <c r="B53" s="21">
        <v>44</v>
      </c>
      <c r="C53" s="42">
        <f t="shared" si="3"/>
        <v>1943764.1975308636</v>
      </c>
      <c r="D53" s="42"/>
      <c r="E53" s="17">
        <f t="shared" si="7"/>
        <v>2008</v>
      </c>
      <c r="F53" s="2">
        <v>42353</v>
      </c>
      <c r="G53" s="21" t="s">
        <v>10</v>
      </c>
      <c r="H53" s="43">
        <v>1.5139400000000001</v>
      </c>
      <c r="I53" s="43"/>
      <c r="J53" s="43">
        <v>1.49156</v>
      </c>
      <c r="K53" s="43"/>
      <c r="L53" s="16">
        <f t="shared" si="4"/>
        <v>229</v>
      </c>
      <c r="M53" s="42">
        <f t="shared" si="0"/>
        <v>58312.925925925905</v>
      </c>
      <c r="N53" s="42"/>
      <c r="O53" s="18">
        <f t="shared" si="1"/>
        <v>0.2</v>
      </c>
      <c r="P53" s="17">
        <f t="shared" si="2"/>
        <v>2008</v>
      </c>
      <c r="Q53" s="2">
        <v>42355</v>
      </c>
      <c r="R53" s="44">
        <v>1.5287900000000001</v>
      </c>
      <c r="S53" s="44"/>
      <c r="T53" s="45">
        <f t="shared" si="5"/>
        <v>36666.666666666744</v>
      </c>
      <c r="U53" s="46"/>
      <c r="V53" s="41">
        <f t="shared" si="6"/>
        <v>148.50000000000028</v>
      </c>
      <c r="W53" s="41"/>
      <c r="X53" s="35" t="s">
        <v>63</v>
      </c>
    </row>
    <row r="54" spans="2:24" x14ac:dyDescent="0.15">
      <c r="B54" s="21">
        <v>45</v>
      </c>
      <c r="C54" s="42">
        <f t="shared" si="3"/>
        <v>1980430.8641975303</v>
      </c>
      <c r="D54" s="42"/>
      <c r="E54" s="17">
        <v>2010</v>
      </c>
      <c r="F54" s="2">
        <v>42093</v>
      </c>
      <c r="G54" s="21" t="s">
        <v>10</v>
      </c>
      <c r="H54" s="43">
        <v>1.50403</v>
      </c>
      <c r="I54" s="43"/>
      <c r="J54" s="43">
        <v>1.4977799999999999</v>
      </c>
      <c r="K54" s="43"/>
      <c r="L54" s="16">
        <f t="shared" si="4"/>
        <v>68</v>
      </c>
      <c r="M54" s="42">
        <f t="shared" si="0"/>
        <v>59412.925925925905</v>
      </c>
      <c r="N54" s="42"/>
      <c r="O54" s="18">
        <f t="shared" si="1"/>
        <v>0.7</v>
      </c>
      <c r="P54" s="17">
        <f t="shared" si="2"/>
        <v>2010</v>
      </c>
      <c r="Q54" s="2">
        <v>42100</v>
      </c>
      <c r="R54" s="44">
        <v>1.5231399999999999</v>
      </c>
      <c r="S54" s="44"/>
      <c r="T54" s="45">
        <f t="shared" si="5"/>
        <v>165148.14814814777</v>
      </c>
      <c r="U54" s="46"/>
      <c r="V54" s="41">
        <f t="shared" si="6"/>
        <v>191.0999999999996</v>
      </c>
      <c r="W54" s="41"/>
      <c r="X54" s="35" t="s">
        <v>63</v>
      </c>
    </row>
    <row r="55" spans="2:24" x14ac:dyDescent="0.15">
      <c r="B55" s="21">
        <v>46</v>
      </c>
      <c r="C55" s="42">
        <f t="shared" si="3"/>
        <v>2145579.0123456782</v>
      </c>
      <c r="D55" s="42"/>
      <c r="E55" s="17">
        <f t="shared" si="7"/>
        <v>2010</v>
      </c>
      <c r="F55" s="2">
        <v>42094</v>
      </c>
      <c r="G55" s="21" t="s">
        <v>10</v>
      </c>
      <c r="H55" s="43">
        <v>1.5176099999999999</v>
      </c>
      <c r="I55" s="43"/>
      <c r="J55" s="43">
        <v>1.5040800000000001</v>
      </c>
      <c r="K55" s="43"/>
      <c r="L55" s="16">
        <f t="shared" si="4"/>
        <v>141</v>
      </c>
      <c r="M55" s="42">
        <f t="shared" si="0"/>
        <v>64367.370370370343</v>
      </c>
      <c r="N55" s="42"/>
      <c r="O55" s="18">
        <f t="shared" si="1"/>
        <v>0.36</v>
      </c>
      <c r="P55" s="17">
        <f t="shared" si="2"/>
        <v>2010</v>
      </c>
      <c r="Q55" s="2">
        <v>42094</v>
      </c>
      <c r="R55" s="44">
        <v>1.5176099999999999</v>
      </c>
      <c r="S55" s="44"/>
      <c r="T55" s="45">
        <f t="shared" si="5"/>
        <v>0</v>
      </c>
      <c r="U55" s="46"/>
      <c r="V55" s="41">
        <f t="shared" si="6"/>
        <v>0</v>
      </c>
      <c r="W55" s="41"/>
      <c r="X55" s="35" t="s">
        <v>63</v>
      </c>
    </row>
    <row r="56" spans="2:24" x14ac:dyDescent="0.15">
      <c r="B56" s="21">
        <v>47</v>
      </c>
      <c r="C56" s="42">
        <f t="shared" si="3"/>
        <v>2145579.0123456782</v>
      </c>
      <c r="D56" s="42"/>
      <c r="E56" s="17">
        <v>2011</v>
      </c>
      <c r="F56" s="2">
        <v>42086</v>
      </c>
      <c r="G56" s="21" t="s">
        <v>51</v>
      </c>
      <c r="H56" s="43">
        <v>1.6282700000000001</v>
      </c>
      <c r="I56" s="43"/>
      <c r="J56" s="43">
        <v>1.6379999999999999</v>
      </c>
      <c r="K56" s="43"/>
      <c r="L56" s="16">
        <f t="shared" si="4"/>
        <v>103</v>
      </c>
      <c r="M56" s="42">
        <f t="shared" si="0"/>
        <v>64367.370370370343</v>
      </c>
      <c r="N56" s="42"/>
      <c r="O56" s="18">
        <f t="shared" si="1"/>
        <v>0.5</v>
      </c>
      <c r="P56" s="17">
        <f t="shared" si="2"/>
        <v>2011</v>
      </c>
      <c r="Q56" s="2">
        <v>42095</v>
      </c>
      <c r="R56" s="44">
        <v>1.60825</v>
      </c>
      <c r="S56" s="44"/>
      <c r="T56" s="45">
        <f t="shared" si="5"/>
        <v>123580.24691358117</v>
      </c>
      <c r="U56" s="46"/>
      <c r="V56" s="41">
        <f t="shared" si="6"/>
        <v>200.20000000000149</v>
      </c>
      <c r="W56" s="41"/>
      <c r="X56" s="35" t="s">
        <v>63</v>
      </c>
    </row>
    <row r="57" spans="2:24" x14ac:dyDescent="0.15">
      <c r="B57" s="21">
        <v>48</v>
      </c>
      <c r="C57" s="42">
        <f t="shared" si="3"/>
        <v>2269159.2592592593</v>
      </c>
      <c r="D57" s="42"/>
      <c r="E57" s="17">
        <f t="shared" si="7"/>
        <v>2011</v>
      </c>
      <c r="F57" s="2">
        <v>42199</v>
      </c>
      <c r="G57" s="21" t="s">
        <v>10</v>
      </c>
      <c r="H57" s="43">
        <v>1.61189</v>
      </c>
      <c r="I57" s="43"/>
      <c r="J57" s="43">
        <v>1.59412</v>
      </c>
      <c r="K57" s="43"/>
      <c r="L57" s="16">
        <f t="shared" si="4"/>
        <v>183</v>
      </c>
      <c r="M57" s="42">
        <f t="shared" si="0"/>
        <v>68074.777777777781</v>
      </c>
      <c r="N57" s="42"/>
      <c r="O57" s="18">
        <f t="shared" si="1"/>
        <v>0.3</v>
      </c>
      <c r="P57" s="17">
        <f t="shared" si="2"/>
        <v>2011</v>
      </c>
      <c r="Q57" s="2">
        <v>42199</v>
      </c>
      <c r="R57" s="44">
        <v>1.61189</v>
      </c>
      <c r="S57" s="44"/>
      <c r="T57" s="45">
        <f t="shared" si="5"/>
        <v>0</v>
      </c>
      <c r="U57" s="46"/>
      <c r="V57" s="41">
        <f t="shared" si="6"/>
        <v>0</v>
      </c>
      <c r="W57" s="41"/>
      <c r="X57" s="35" t="s">
        <v>63</v>
      </c>
    </row>
    <row r="58" spans="2:24" x14ac:dyDescent="0.15">
      <c r="B58" s="21">
        <v>49</v>
      </c>
      <c r="C58" s="42">
        <f t="shared" si="3"/>
        <v>2269159.2592592593</v>
      </c>
      <c r="D58" s="42"/>
      <c r="E58" s="17">
        <f t="shared" si="7"/>
        <v>2011</v>
      </c>
      <c r="F58" s="2">
        <v>42358</v>
      </c>
      <c r="G58" s="21" t="s">
        <v>10</v>
      </c>
      <c r="H58" s="43">
        <v>1.5647599999999999</v>
      </c>
      <c r="I58" s="43"/>
      <c r="J58" s="43">
        <v>1.55053</v>
      </c>
      <c r="K58" s="43"/>
      <c r="L58" s="16">
        <f t="shared" si="4"/>
        <v>148</v>
      </c>
      <c r="M58" s="42">
        <f t="shared" si="0"/>
        <v>68074.777777777781</v>
      </c>
      <c r="N58" s="42"/>
      <c r="O58" s="18">
        <f t="shared" si="1"/>
        <v>0.37</v>
      </c>
      <c r="P58" s="17">
        <f t="shared" si="2"/>
        <v>2011</v>
      </c>
      <c r="Q58" s="2">
        <v>42359</v>
      </c>
      <c r="R58" s="44">
        <v>1.5661499999999999</v>
      </c>
      <c r="S58" s="44"/>
      <c r="T58" s="45">
        <f t="shared" si="5"/>
        <v>6349.3827160493938</v>
      </c>
      <c r="U58" s="46"/>
      <c r="V58" s="41">
        <f t="shared" si="6"/>
        <v>13.900000000000023</v>
      </c>
      <c r="W58" s="41"/>
      <c r="X58" s="35" t="s">
        <v>63</v>
      </c>
    </row>
    <row r="59" spans="2:24" x14ac:dyDescent="0.15">
      <c r="B59" s="21">
        <v>50</v>
      </c>
      <c r="C59" s="42">
        <f t="shared" si="3"/>
        <v>2275508.6419753088</v>
      </c>
      <c r="D59" s="42"/>
      <c r="E59" s="17">
        <f t="shared" si="7"/>
        <v>2011</v>
      </c>
      <c r="F59" s="2">
        <v>42368</v>
      </c>
      <c r="G59" s="21" t="s">
        <v>10</v>
      </c>
      <c r="H59" s="43">
        <v>1.5521</v>
      </c>
      <c r="I59" s="43"/>
      <c r="J59" s="43">
        <v>1.5411999999999999</v>
      </c>
      <c r="K59" s="43"/>
      <c r="L59" s="16">
        <f t="shared" si="4"/>
        <v>115</v>
      </c>
      <c r="M59" s="42">
        <f t="shared" si="0"/>
        <v>68265.259259259255</v>
      </c>
      <c r="N59" s="42"/>
      <c r="O59" s="18">
        <f t="shared" si="1"/>
        <v>0.48</v>
      </c>
      <c r="P59" s="17">
        <f t="shared" si="2"/>
        <v>2011</v>
      </c>
      <c r="Q59" s="2">
        <v>42368</v>
      </c>
      <c r="R59" s="44">
        <v>1.5521</v>
      </c>
      <c r="S59" s="44"/>
      <c r="T59" s="45">
        <f t="shared" si="5"/>
        <v>0</v>
      </c>
      <c r="U59" s="46"/>
      <c r="V59" s="41">
        <f t="shared" si="6"/>
        <v>0</v>
      </c>
      <c r="W59" s="41"/>
      <c r="X59" s="35" t="s">
        <v>63</v>
      </c>
    </row>
    <row r="60" spans="2:24" x14ac:dyDescent="0.15">
      <c r="B60" s="21">
        <v>51</v>
      </c>
      <c r="C60" s="42">
        <f t="shared" si="3"/>
        <v>2275508.6419753088</v>
      </c>
      <c r="D60" s="42"/>
      <c r="E60" s="17">
        <v>2013</v>
      </c>
      <c r="F60" s="2">
        <v>42018</v>
      </c>
      <c r="G60" s="21" t="s">
        <v>51</v>
      </c>
      <c r="H60" s="43">
        <v>1.60362</v>
      </c>
      <c r="I60" s="43"/>
      <c r="J60" s="43">
        <v>1.61368</v>
      </c>
      <c r="K60" s="43"/>
      <c r="L60" s="16">
        <f t="shared" si="4"/>
        <v>106</v>
      </c>
      <c r="M60" s="42">
        <f t="shared" si="0"/>
        <v>68265.259259259255</v>
      </c>
      <c r="N60" s="42"/>
      <c r="O60" s="18">
        <f t="shared" si="1"/>
        <v>0.52</v>
      </c>
      <c r="P60" s="17">
        <f t="shared" si="2"/>
        <v>2013</v>
      </c>
      <c r="Q60" s="2">
        <v>42020</v>
      </c>
      <c r="R60" s="44">
        <v>1.60362</v>
      </c>
      <c r="S60" s="44"/>
      <c r="T60" s="45">
        <f t="shared" si="5"/>
        <v>0</v>
      </c>
      <c r="U60" s="46"/>
      <c r="V60" s="41">
        <f t="shared" si="6"/>
        <v>0</v>
      </c>
      <c r="W60" s="41"/>
      <c r="X60" s="35" t="s">
        <v>63</v>
      </c>
    </row>
    <row r="61" spans="2:24" x14ac:dyDescent="0.15">
      <c r="B61" s="21">
        <v>52</v>
      </c>
      <c r="C61" s="42">
        <f t="shared" si="3"/>
        <v>2275508.6419753088</v>
      </c>
      <c r="D61" s="42"/>
      <c r="E61" s="17">
        <f t="shared" si="7"/>
        <v>2013</v>
      </c>
      <c r="F61" s="2">
        <v>42022</v>
      </c>
      <c r="G61" s="21" t="s">
        <v>51</v>
      </c>
      <c r="H61" s="43">
        <v>1.5921000000000001</v>
      </c>
      <c r="I61" s="43"/>
      <c r="J61" s="43">
        <v>1.59954</v>
      </c>
      <c r="K61" s="43"/>
      <c r="L61" s="16">
        <f t="shared" si="4"/>
        <v>80</v>
      </c>
      <c r="M61" s="42">
        <f t="shared" si="0"/>
        <v>68265.259259259255</v>
      </c>
      <c r="N61" s="42"/>
      <c r="O61" s="18">
        <f t="shared" si="1"/>
        <v>0.69</v>
      </c>
      <c r="P61" s="17">
        <f t="shared" si="2"/>
        <v>2013</v>
      </c>
      <c r="Q61" s="2">
        <v>42029</v>
      </c>
      <c r="R61" s="44">
        <v>1.57891</v>
      </c>
      <c r="S61" s="44"/>
      <c r="T61" s="45">
        <f t="shared" si="5"/>
        <v>112359.25925925956</v>
      </c>
      <c r="U61" s="46"/>
      <c r="V61" s="41">
        <f t="shared" si="6"/>
        <v>131.90000000000035</v>
      </c>
      <c r="W61" s="41"/>
      <c r="X61" s="35" t="s">
        <v>63</v>
      </c>
    </row>
    <row r="62" spans="2:24" x14ac:dyDescent="0.15">
      <c r="B62" s="21">
        <v>53</v>
      </c>
      <c r="C62" s="42">
        <f t="shared" si="3"/>
        <v>2387867.9012345681</v>
      </c>
      <c r="D62" s="42"/>
      <c r="E62" s="17">
        <f t="shared" si="7"/>
        <v>2013</v>
      </c>
      <c r="F62" s="2">
        <v>42306</v>
      </c>
      <c r="G62" s="21" t="s">
        <v>51</v>
      </c>
      <c r="H62" s="43">
        <v>1.61317</v>
      </c>
      <c r="I62" s="43"/>
      <c r="J62" s="43">
        <v>1.61633</v>
      </c>
      <c r="K62" s="43"/>
      <c r="L62" s="16">
        <f t="shared" si="4"/>
        <v>37</v>
      </c>
      <c r="M62" s="42">
        <f t="shared" si="0"/>
        <v>71636.037037037036</v>
      </c>
      <c r="N62" s="42"/>
      <c r="O62" s="18">
        <f t="shared" si="1"/>
        <v>1.56</v>
      </c>
      <c r="P62" s="17">
        <f t="shared" si="2"/>
        <v>2013</v>
      </c>
      <c r="Q62" s="2">
        <v>42313</v>
      </c>
      <c r="R62" s="44">
        <v>1.60381</v>
      </c>
      <c r="S62" s="44"/>
      <c r="T62" s="45">
        <f t="shared" si="5"/>
        <v>180266.66666666736</v>
      </c>
      <c r="U62" s="46"/>
      <c r="V62" s="41">
        <f t="shared" si="6"/>
        <v>93.60000000000035</v>
      </c>
      <c r="W62" s="41"/>
      <c r="X62" s="35" t="s">
        <v>63</v>
      </c>
    </row>
    <row r="63" spans="2:24" x14ac:dyDescent="0.15">
      <c r="B63" s="21">
        <v>54</v>
      </c>
      <c r="C63" s="42">
        <f t="shared" si="3"/>
        <v>2568134.5679012355</v>
      </c>
      <c r="D63" s="42"/>
      <c r="E63" s="17">
        <v>2014</v>
      </c>
      <c r="F63" s="2">
        <v>42034</v>
      </c>
      <c r="G63" s="21" t="s">
        <v>51</v>
      </c>
      <c r="H63" s="43">
        <v>1.64497</v>
      </c>
      <c r="I63" s="43"/>
      <c r="J63" s="43">
        <v>1.65601</v>
      </c>
      <c r="K63" s="43"/>
      <c r="L63" s="16">
        <f t="shared" si="4"/>
        <v>116</v>
      </c>
      <c r="M63" s="42">
        <f t="shared" si="0"/>
        <v>77044.037037037066</v>
      </c>
      <c r="N63" s="42"/>
      <c r="O63" s="18">
        <f t="shared" si="1"/>
        <v>0.53</v>
      </c>
      <c r="P63" s="17">
        <f t="shared" si="2"/>
        <v>2014</v>
      </c>
      <c r="Q63" s="2">
        <v>42035</v>
      </c>
      <c r="R63" s="44">
        <v>1.64497</v>
      </c>
      <c r="S63" s="44"/>
      <c r="T63" s="45">
        <f t="shared" si="5"/>
        <v>0</v>
      </c>
      <c r="U63" s="46"/>
      <c r="V63" s="41">
        <f t="shared" si="6"/>
        <v>0</v>
      </c>
      <c r="W63" s="41"/>
      <c r="X63" s="35" t="s">
        <v>63</v>
      </c>
    </row>
    <row r="64" spans="2:24" x14ac:dyDescent="0.15">
      <c r="B64" s="21">
        <v>55</v>
      </c>
      <c r="C64" s="42">
        <f t="shared" si="3"/>
        <v>2568134.5679012355</v>
      </c>
      <c r="D64" s="42"/>
      <c r="E64" s="17">
        <f t="shared" si="7"/>
        <v>2014</v>
      </c>
      <c r="F64" s="2">
        <v>42286</v>
      </c>
      <c r="G64" s="21" t="s">
        <v>10</v>
      </c>
      <c r="H64" s="43">
        <v>1.6180399999999999</v>
      </c>
      <c r="I64" s="43"/>
      <c r="J64" s="43">
        <v>1.60304</v>
      </c>
      <c r="K64" s="43"/>
      <c r="L64" s="16">
        <f t="shared" si="4"/>
        <v>155</v>
      </c>
      <c r="M64" s="42">
        <f t="shared" si="0"/>
        <v>77044.037037037066</v>
      </c>
      <c r="N64" s="42"/>
      <c r="O64" s="18">
        <f t="shared" si="1"/>
        <v>0.4</v>
      </c>
      <c r="P64" s="17">
        <f t="shared" si="2"/>
        <v>2014</v>
      </c>
      <c r="Q64" s="2">
        <v>42286</v>
      </c>
      <c r="R64" s="44">
        <v>1.6180399999999999</v>
      </c>
      <c r="S64" s="44"/>
      <c r="T64" s="45">
        <f t="shared" si="5"/>
        <v>0</v>
      </c>
      <c r="U64" s="46"/>
      <c r="V64" s="41">
        <f t="shared" si="6"/>
        <v>0</v>
      </c>
      <c r="W64" s="41"/>
      <c r="X64" s="35" t="s">
        <v>63</v>
      </c>
    </row>
    <row r="65" spans="2:24" x14ac:dyDescent="0.15">
      <c r="B65" s="21">
        <v>56</v>
      </c>
      <c r="C65" s="42">
        <f t="shared" si="3"/>
        <v>2568134.5679012355</v>
      </c>
      <c r="D65" s="42"/>
      <c r="E65" s="17">
        <v>2015</v>
      </c>
      <c r="F65" s="2">
        <v>42031</v>
      </c>
      <c r="G65" s="21" t="s">
        <v>10</v>
      </c>
      <c r="H65" s="43">
        <v>1.51824</v>
      </c>
      <c r="I65" s="43"/>
      <c r="J65" s="43">
        <v>1.5067900000000001</v>
      </c>
      <c r="K65" s="43"/>
      <c r="L65" s="16">
        <f t="shared" si="4"/>
        <v>120</v>
      </c>
      <c r="M65" s="42">
        <f t="shared" si="0"/>
        <v>77044.037037037066</v>
      </c>
      <c r="N65" s="42"/>
      <c r="O65" s="18">
        <f t="shared" si="1"/>
        <v>0.52</v>
      </c>
      <c r="P65" s="17">
        <f t="shared" si="2"/>
        <v>2015</v>
      </c>
      <c r="Q65" s="2">
        <v>42032</v>
      </c>
      <c r="R65" s="44">
        <v>1.51824</v>
      </c>
      <c r="S65" s="44"/>
      <c r="T65" s="45">
        <f t="shared" si="5"/>
        <v>0</v>
      </c>
      <c r="U65" s="46"/>
      <c r="V65" s="41">
        <f t="shared" si="6"/>
        <v>0</v>
      </c>
      <c r="W65" s="41"/>
      <c r="X65" s="35" t="s">
        <v>63</v>
      </c>
    </row>
    <row r="66" spans="2:24" x14ac:dyDescent="0.15">
      <c r="B66" s="21">
        <v>57</v>
      </c>
      <c r="C66" s="42">
        <f t="shared" si="3"/>
        <v>2568134.5679012355</v>
      </c>
      <c r="D66" s="42"/>
      <c r="E66" s="17">
        <f t="shared" si="7"/>
        <v>2015</v>
      </c>
      <c r="F66" s="2">
        <v>42038</v>
      </c>
      <c r="G66" s="21" t="s">
        <v>10</v>
      </c>
      <c r="H66" s="43">
        <v>1.5118199999999999</v>
      </c>
      <c r="I66" s="43"/>
      <c r="J66" s="43">
        <v>1.5016700000000001</v>
      </c>
      <c r="K66" s="43"/>
      <c r="L66" s="16">
        <f t="shared" si="4"/>
        <v>107</v>
      </c>
      <c r="M66" s="42">
        <f t="shared" si="0"/>
        <v>77044.037037037066</v>
      </c>
      <c r="N66" s="42"/>
      <c r="O66" s="18">
        <f t="shared" si="1"/>
        <v>0.57999999999999996</v>
      </c>
      <c r="P66" s="17">
        <f t="shared" si="2"/>
        <v>2015</v>
      </c>
      <c r="Q66" s="2">
        <v>42044</v>
      </c>
      <c r="R66" s="44">
        <v>1.5215700000000001</v>
      </c>
      <c r="S66" s="44"/>
      <c r="T66" s="45">
        <f t="shared" si="5"/>
        <v>69814.814814815865</v>
      </c>
      <c r="U66" s="46"/>
      <c r="V66" s="41">
        <f t="shared" si="6"/>
        <v>97.500000000001478</v>
      </c>
      <c r="W66" s="41"/>
      <c r="X66" s="35" t="s">
        <v>63</v>
      </c>
    </row>
    <row r="67" spans="2:24" x14ac:dyDescent="0.15">
      <c r="B67" s="21">
        <v>58</v>
      </c>
      <c r="C67" s="42">
        <f t="shared" si="3"/>
        <v>2637949.3827160513</v>
      </c>
      <c r="D67" s="42"/>
      <c r="E67" s="17">
        <f t="shared" si="7"/>
        <v>2015</v>
      </c>
      <c r="F67" s="2">
        <v>42108</v>
      </c>
      <c r="G67" s="21" t="s">
        <v>10</v>
      </c>
      <c r="H67" s="43">
        <v>1.47374</v>
      </c>
      <c r="I67" s="43"/>
      <c r="J67" s="43">
        <v>1.4610000000000001</v>
      </c>
      <c r="K67" s="43"/>
      <c r="L67" s="16">
        <f t="shared" si="4"/>
        <v>133</v>
      </c>
      <c r="M67" s="42">
        <f t="shared" si="0"/>
        <v>79138.481481481533</v>
      </c>
      <c r="N67" s="42"/>
      <c r="O67" s="18">
        <f t="shared" si="1"/>
        <v>0.48</v>
      </c>
      <c r="P67" s="17">
        <f t="shared" si="2"/>
        <v>2015</v>
      </c>
      <c r="Q67" s="2">
        <v>42109</v>
      </c>
      <c r="R67" s="44">
        <v>1.47374</v>
      </c>
      <c r="S67" s="44"/>
      <c r="T67" s="45">
        <f t="shared" si="5"/>
        <v>0</v>
      </c>
      <c r="U67" s="46"/>
      <c r="V67" s="41">
        <f t="shared" si="6"/>
        <v>0</v>
      </c>
      <c r="W67" s="41"/>
      <c r="X67" s="35" t="s">
        <v>63</v>
      </c>
    </row>
    <row r="68" spans="2:24" x14ac:dyDescent="0.15">
      <c r="B68" s="21">
        <v>59</v>
      </c>
      <c r="C68" s="42">
        <f t="shared" si="3"/>
        <v>2637949.3827160513</v>
      </c>
      <c r="D68" s="42"/>
      <c r="E68" s="17">
        <f t="shared" si="7"/>
        <v>2015</v>
      </c>
      <c r="F68" s="2"/>
      <c r="G68" s="21"/>
      <c r="H68" s="43"/>
      <c r="I68" s="43"/>
      <c r="J68" s="43"/>
      <c r="K68" s="43"/>
      <c r="L68" s="16" t="str">
        <f t="shared" si="4"/>
        <v/>
      </c>
      <c r="M68" s="42" t="str">
        <f t="shared" si="0"/>
        <v/>
      </c>
      <c r="N68" s="42"/>
      <c r="O68" s="18" t="str">
        <f t="shared" si="1"/>
        <v/>
      </c>
      <c r="P68" s="17">
        <f t="shared" si="2"/>
        <v>2015</v>
      </c>
      <c r="Q68" s="2"/>
      <c r="R68" s="44" t="str">
        <f t="shared" si="8"/>
        <v/>
      </c>
      <c r="S68" s="44"/>
      <c r="T68" s="45" t="str">
        <f t="shared" si="5"/>
        <v/>
      </c>
      <c r="U68" s="46"/>
      <c r="V68" s="41" t="str">
        <f t="shared" si="6"/>
        <v/>
      </c>
      <c r="W68" s="41"/>
    </row>
    <row r="69" spans="2:24" x14ac:dyDescent="0.15">
      <c r="B69" s="21">
        <v>60</v>
      </c>
      <c r="C69" s="42" t="str">
        <f t="shared" si="3"/>
        <v/>
      </c>
      <c r="D69" s="42"/>
      <c r="E69" s="17">
        <f t="shared" si="7"/>
        <v>2015</v>
      </c>
      <c r="F69" s="2"/>
      <c r="G69" s="21"/>
      <c r="H69" s="43"/>
      <c r="I69" s="43"/>
      <c r="J69" s="43"/>
      <c r="K69" s="43"/>
      <c r="L69" s="16" t="str">
        <f t="shared" si="4"/>
        <v/>
      </c>
      <c r="M69" s="42" t="str">
        <f t="shared" si="0"/>
        <v/>
      </c>
      <c r="N69" s="42"/>
      <c r="O69" s="18" t="str">
        <f t="shared" si="1"/>
        <v/>
      </c>
      <c r="P69" s="17">
        <f t="shared" si="2"/>
        <v>2015</v>
      </c>
      <c r="Q69" s="2"/>
      <c r="R69" s="44" t="str">
        <f t="shared" si="8"/>
        <v/>
      </c>
      <c r="S69" s="44"/>
      <c r="T69" s="45" t="str">
        <f t="shared" si="5"/>
        <v/>
      </c>
      <c r="U69" s="46"/>
      <c r="V69" s="41" t="str">
        <f t="shared" si="6"/>
        <v/>
      </c>
      <c r="W69" s="41"/>
    </row>
    <row r="70" spans="2:24" x14ac:dyDescent="0.15">
      <c r="B70" s="21">
        <v>61</v>
      </c>
      <c r="C70" s="42" t="str">
        <f t="shared" si="3"/>
        <v/>
      </c>
      <c r="D70" s="42"/>
      <c r="E70" s="17">
        <f t="shared" si="7"/>
        <v>2015</v>
      </c>
      <c r="F70" s="2"/>
      <c r="G70" s="21"/>
      <c r="H70" s="43"/>
      <c r="I70" s="43"/>
      <c r="J70" s="43"/>
      <c r="K70" s="43"/>
      <c r="L70" s="16" t="str">
        <f t="shared" si="4"/>
        <v/>
      </c>
      <c r="M70" s="42" t="str">
        <f t="shared" si="0"/>
        <v/>
      </c>
      <c r="N70" s="42"/>
      <c r="O70" s="18" t="str">
        <f t="shared" si="1"/>
        <v/>
      </c>
      <c r="P70" s="17">
        <f t="shared" si="2"/>
        <v>2015</v>
      </c>
      <c r="Q70" s="2"/>
      <c r="R70" s="44" t="str">
        <f t="shared" si="8"/>
        <v/>
      </c>
      <c r="S70" s="44"/>
      <c r="T70" s="45" t="str">
        <f t="shared" si="5"/>
        <v/>
      </c>
      <c r="U70" s="46"/>
      <c r="V70" s="41" t="str">
        <f t="shared" si="6"/>
        <v/>
      </c>
      <c r="W70" s="41"/>
    </row>
    <row r="71" spans="2:24" x14ac:dyDescent="0.15">
      <c r="B71" s="21">
        <v>62</v>
      </c>
      <c r="C71" s="42" t="str">
        <f t="shared" si="3"/>
        <v/>
      </c>
      <c r="D71" s="42"/>
      <c r="E71" s="17">
        <f t="shared" si="7"/>
        <v>2015</v>
      </c>
      <c r="F71" s="2"/>
      <c r="G71" s="21"/>
      <c r="H71" s="43"/>
      <c r="I71" s="43"/>
      <c r="J71" s="43"/>
      <c r="K71" s="43"/>
      <c r="L71" s="16" t="str">
        <f t="shared" si="4"/>
        <v/>
      </c>
      <c r="M71" s="42" t="str">
        <f t="shared" si="0"/>
        <v/>
      </c>
      <c r="N71" s="42"/>
      <c r="O71" s="18" t="str">
        <f t="shared" si="1"/>
        <v/>
      </c>
      <c r="P71" s="17">
        <f t="shared" si="2"/>
        <v>2015</v>
      </c>
      <c r="Q71" s="2"/>
      <c r="R71" s="44" t="str">
        <f t="shared" si="8"/>
        <v/>
      </c>
      <c r="S71" s="44"/>
      <c r="T71" s="45" t="str">
        <f t="shared" si="5"/>
        <v/>
      </c>
      <c r="U71" s="46"/>
      <c r="V71" s="41" t="str">
        <f t="shared" si="6"/>
        <v/>
      </c>
      <c r="W71" s="41"/>
    </row>
    <row r="72" spans="2:24" x14ac:dyDescent="0.15">
      <c r="B72" s="21">
        <v>63</v>
      </c>
      <c r="C72" s="42" t="str">
        <f t="shared" si="3"/>
        <v/>
      </c>
      <c r="D72" s="42"/>
      <c r="E72" s="17">
        <f t="shared" si="7"/>
        <v>2015</v>
      </c>
      <c r="F72" s="2"/>
      <c r="G72" s="21"/>
      <c r="H72" s="43"/>
      <c r="I72" s="43"/>
      <c r="J72" s="43"/>
      <c r="K72" s="43"/>
      <c r="L72" s="16" t="str">
        <f t="shared" si="4"/>
        <v/>
      </c>
      <c r="M72" s="42" t="str">
        <f t="shared" si="0"/>
        <v/>
      </c>
      <c r="N72" s="42"/>
      <c r="O72" s="18" t="str">
        <f t="shared" si="1"/>
        <v/>
      </c>
      <c r="P72" s="17">
        <f t="shared" si="2"/>
        <v>2015</v>
      </c>
      <c r="Q72" s="2"/>
      <c r="R72" s="44" t="str">
        <f t="shared" si="8"/>
        <v/>
      </c>
      <c r="S72" s="44"/>
      <c r="T72" s="45" t="str">
        <f t="shared" si="5"/>
        <v/>
      </c>
      <c r="U72" s="46"/>
      <c r="V72" s="41" t="str">
        <f t="shared" si="6"/>
        <v/>
      </c>
      <c r="W72" s="41"/>
    </row>
    <row r="73" spans="2:24" x14ac:dyDescent="0.15">
      <c r="B73" s="21">
        <v>64</v>
      </c>
      <c r="C73" s="42" t="str">
        <f t="shared" si="3"/>
        <v/>
      </c>
      <c r="D73" s="42"/>
      <c r="E73" s="17">
        <f t="shared" si="7"/>
        <v>2015</v>
      </c>
      <c r="F73" s="2"/>
      <c r="G73" s="21"/>
      <c r="H73" s="43"/>
      <c r="I73" s="43"/>
      <c r="J73" s="43"/>
      <c r="K73" s="43"/>
      <c r="L73" s="16" t="str">
        <f t="shared" si="4"/>
        <v/>
      </c>
      <c r="M73" s="42" t="str">
        <f t="shared" si="0"/>
        <v/>
      </c>
      <c r="N73" s="42"/>
      <c r="O73" s="18" t="str">
        <f t="shared" si="1"/>
        <v/>
      </c>
      <c r="P73" s="17">
        <f t="shared" si="2"/>
        <v>2015</v>
      </c>
      <c r="Q73" s="2"/>
      <c r="R73" s="44" t="str">
        <f t="shared" si="8"/>
        <v/>
      </c>
      <c r="S73" s="44"/>
      <c r="T73" s="45" t="str">
        <f t="shared" si="5"/>
        <v/>
      </c>
      <c r="U73" s="46"/>
      <c r="V73" s="41" t="str">
        <f t="shared" si="6"/>
        <v/>
      </c>
      <c r="W73" s="41"/>
    </row>
    <row r="74" spans="2:24" x14ac:dyDescent="0.15">
      <c r="B74" s="21">
        <v>65</v>
      </c>
      <c r="C74" s="42" t="str">
        <f t="shared" si="3"/>
        <v/>
      </c>
      <c r="D74" s="42"/>
      <c r="E74" s="17">
        <f t="shared" si="7"/>
        <v>2015</v>
      </c>
      <c r="F74" s="2"/>
      <c r="G74" s="21"/>
      <c r="H74" s="43"/>
      <c r="I74" s="43"/>
      <c r="J74" s="43"/>
      <c r="K74" s="43"/>
      <c r="L74" s="16" t="str">
        <f t="shared" si="4"/>
        <v/>
      </c>
      <c r="M74" s="42" t="str">
        <f t="shared" ref="M74:M109" si="9">IF(F74="","",C74*$P$2)</f>
        <v/>
      </c>
      <c r="N74" s="42"/>
      <c r="O74" s="18" t="str">
        <f t="shared" ref="O74:O109" si="10">IF(L74="","",ROUNDDOWN(M74/(L74/81)/100000,2))</f>
        <v/>
      </c>
      <c r="P74" s="17">
        <f t="shared" ref="P74:P109" si="11">E74</f>
        <v>2015</v>
      </c>
      <c r="Q74" s="2"/>
      <c r="R74" s="44" t="str">
        <f t="shared" si="8"/>
        <v/>
      </c>
      <c r="S74" s="44"/>
      <c r="T74" s="45" t="str">
        <f t="shared" si="5"/>
        <v/>
      </c>
      <c r="U74" s="46"/>
      <c r="V74" s="41" t="str">
        <f t="shared" si="6"/>
        <v/>
      </c>
      <c r="W74" s="41"/>
    </row>
    <row r="75" spans="2:24" x14ac:dyDescent="0.15">
      <c r="B75" s="21">
        <v>66</v>
      </c>
      <c r="C75" s="42" t="str">
        <f t="shared" ref="C75:C109" si="12">IF(T74="","",C74+T74)</f>
        <v/>
      </c>
      <c r="D75" s="42"/>
      <c r="E75" s="17">
        <f t="shared" si="7"/>
        <v>2015</v>
      </c>
      <c r="F75" s="2"/>
      <c r="G75" s="21"/>
      <c r="H75" s="43"/>
      <c r="I75" s="43"/>
      <c r="J75" s="43"/>
      <c r="K75" s="43"/>
      <c r="L75" s="16" t="str">
        <f t="shared" ref="L75:L109" si="13">IF(J75="","",ROUNDUP(IF(G75="買",H75-J75,J75-H75)*10000,0)+5)</f>
        <v/>
      </c>
      <c r="M75" s="42" t="str">
        <f t="shared" si="9"/>
        <v/>
      </c>
      <c r="N75" s="42"/>
      <c r="O75" s="18" t="str">
        <f t="shared" si="10"/>
        <v/>
      </c>
      <c r="P75" s="17">
        <f t="shared" si="11"/>
        <v>2015</v>
      </c>
      <c r="Q75" s="2"/>
      <c r="R75" s="44" t="str">
        <f t="shared" si="8"/>
        <v/>
      </c>
      <c r="S75" s="44"/>
      <c r="T75" s="45" t="str">
        <f t="shared" ref="T75:T109" si="14">IF(Q75="","",V75*O75*100000/81)</f>
        <v/>
      </c>
      <c r="U75" s="46"/>
      <c r="V75" s="41" t="str">
        <f t="shared" ref="V75:V109" si="15">IF(Q75="","",IF(G75="買",R75-H75,H75-R75)*10000)</f>
        <v/>
      </c>
      <c r="W75" s="41"/>
    </row>
    <row r="76" spans="2:24" x14ac:dyDescent="0.15">
      <c r="B76" s="21">
        <v>67</v>
      </c>
      <c r="C76" s="42" t="str">
        <f t="shared" si="12"/>
        <v/>
      </c>
      <c r="D76" s="42"/>
      <c r="E76" s="17">
        <f t="shared" ref="E76:E109" si="16">E75</f>
        <v>2015</v>
      </c>
      <c r="F76" s="2"/>
      <c r="G76" s="21"/>
      <c r="H76" s="43"/>
      <c r="I76" s="43"/>
      <c r="J76" s="43"/>
      <c r="K76" s="43"/>
      <c r="L76" s="16" t="str">
        <f t="shared" si="13"/>
        <v/>
      </c>
      <c r="M76" s="42" t="str">
        <f t="shared" si="9"/>
        <v/>
      </c>
      <c r="N76" s="42"/>
      <c r="O76" s="18" t="str">
        <f t="shared" si="10"/>
        <v/>
      </c>
      <c r="P76" s="17">
        <f t="shared" si="11"/>
        <v>2015</v>
      </c>
      <c r="Q76" s="2"/>
      <c r="R76" s="44" t="str">
        <f t="shared" si="8"/>
        <v/>
      </c>
      <c r="S76" s="44"/>
      <c r="T76" s="45" t="str">
        <f t="shared" si="14"/>
        <v/>
      </c>
      <c r="U76" s="46"/>
      <c r="V76" s="41" t="str">
        <f t="shared" si="15"/>
        <v/>
      </c>
      <c r="W76" s="41"/>
    </row>
    <row r="77" spans="2:24" x14ac:dyDescent="0.15">
      <c r="B77" s="21">
        <v>68</v>
      </c>
      <c r="C77" s="42" t="str">
        <f t="shared" si="12"/>
        <v/>
      </c>
      <c r="D77" s="42"/>
      <c r="E77" s="17">
        <f t="shared" si="16"/>
        <v>2015</v>
      </c>
      <c r="F77" s="2"/>
      <c r="G77" s="21"/>
      <c r="H77" s="43"/>
      <c r="I77" s="43"/>
      <c r="J77" s="43"/>
      <c r="K77" s="43"/>
      <c r="L77" s="16" t="str">
        <f t="shared" si="13"/>
        <v/>
      </c>
      <c r="M77" s="42" t="str">
        <f t="shared" si="9"/>
        <v/>
      </c>
      <c r="N77" s="42"/>
      <c r="O77" s="18" t="str">
        <f t="shared" si="10"/>
        <v/>
      </c>
      <c r="P77" s="17">
        <f t="shared" si="11"/>
        <v>2015</v>
      </c>
      <c r="Q77" s="2"/>
      <c r="R77" s="44" t="str">
        <f t="shared" si="8"/>
        <v/>
      </c>
      <c r="S77" s="44"/>
      <c r="T77" s="45" t="str">
        <f t="shared" si="14"/>
        <v/>
      </c>
      <c r="U77" s="46"/>
      <c r="V77" s="41" t="str">
        <f t="shared" si="15"/>
        <v/>
      </c>
      <c r="W77" s="41"/>
    </row>
    <row r="78" spans="2:24" x14ac:dyDescent="0.15">
      <c r="B78" s="21">
        <v>69</v>
      </c>
      <c r="C78" s="42" t="str">
        <f t="shared" si="12"/>
        <v/>
      </c>
      <c r="D78" s="42"/>
      <c r="E78" s="17">
        <f t="shared" si="16"/>
        <v>2015</v>
      </c>
      <c r="F78" s="2"/>
      <c r="G78" s="21"/>
      <c r="H78" s="43"/>
      <c r="I78" s="43"/>
      <c r="J78" s="43"/>
      <c r="K78" s="43"/>
      <c r="L78" s="16" t="str">
        <f t="shared" si="13"/>
        <v/>
      </c>
      <c r="M78" s="42" t="str">
        <f t="shared" si="9"/>
        <v/>
      </c>
      <c r="N78" s="42"/>
      <c r="O78" s="18" t="str">
        <f t="shared" si="10"/>
        <v/>
      </c>
      <c r="P78" s="17">
        <f t="shared" si="11"/>
        <v>2015</v>
      </c>
      <c r="Q78" s="2"/>
      <c r="R78" s="44" t="str">
        <f t="shared" ref="R78:R109" si="17">IF(J78="","",IF(G78="買",H78-(L78*0.0001),H78+(L78*0.0001)))</f>
        <v/>
      </c>
      <c r="S78" s="44"/>
      <c r="T78" s="45" t="str">
        <f t="shared" si="14"/>
        <v/>
      </c>
      <c r="U78" s="46"/>
      <c r="V78" s="41" t="str">
        <f t="shared" si="15"/>
        <v/>
      </c>
      <c r="W78" s="41"/>
    </row>
    <row r="79" spans="2:24" x14ac:dyDescent="0.15">
      <c r="B79" s="21">
        <v>70</v>
      </c>
      <c r="C79" s="42" t="str">
        <f t="shared" si="12"/>
        <v/>
      </c>
      <c r="D79" s="42"/>
      <c r="E79" s="17">
        <f t="shared" si="16"/>
        <v>2015</v>
      </c>
      <c r="F79" s="2"/>
      <c r="G79" s="21"/>
      <c r="H79" s="43"/>
      <c r="I79" s="43"/>
      <c r="J79" s="43"/>
      <c r="K79" s="43"/>
      <c r="L79" s="16" t="str">
        <f t="shared" si="13"/>
        <v/>
      </c>
      <c r="M79" s="42" t="str">
        <f t="shared" si="9"/>
        <v/>
      </c>
      <c r="N79" s="42"/>
      <c r="O79" s="18" t="str">
        <f t="shared" si="10"/>
        <v/>
      </c>
      <c r="P79" s="17">
        <f t="shared" si="11"/>
        <v>2015</v>
      </c>
      <c r="Q79" s="2"/>
      <c r="R79" s="44" t="str">
        <f t="shared" si="17"/>
        <v/>
      </c>
      <c r="S79" s="44"/>
      <c r="T79" s="45" t="str">
        <f t="shared" si="14"/>
        <v/>
      </c>
      <c r="U79" s="46"/>
      <c r="V79" s="41" t="str">
        <f t="shared" si="15"/>
        <v/>
      </c>
      <c r="W79" s="41"/>
    </row>
    <row r="80" spans="2:24" x14ac:dyDescent="0.15">
      <c r="B80" s="21">
        <v>71</v>
      </c>
      <c r="C80" s="42" t="str">
        <f t="shared" si="12"/>
        <v/>
      </c>
      <c r="D80" s="42"/>
      <c r="E80" s="17">
        <f t="shared" si="16"/>
        <v>2015</v>
      </c>
      <c r="F80" s="2"/>
      <c r="G80" s="21"/>
      <c r="H80" s="43"/>
      <c r="I80" s="43"/>
      <c r="J80" s="43"/>
      <c r="K80" s="43"/>
      <c r="L80" s="16" t="str">
        <f t="shared" si="13"/>
        <v/>
      </c>
      <c r="M80" s="42" t="str">
        <f t="shared" si="9"/>
        <v/>
      </c>
      <c r="N80" s="42"/>
      <c r="O80" s="18" t="str">
        <f t="shared" si="10"/>
        <v/>
      </c>
      <c r="P80" s="17">
        <f t="shared" si="11"/>
        <v>2015</v>
      </c>
      <c r="Q80" s="2"/>
      <c r="R80" s="44" t="str">
        <f t="shared" si="17"/>
        <v/>
      </c>
      <c r="S80" s="44"/>
      <c r="T80" s="45" t="str">
        <f t="shared" si="14"/>
        <v/>
      </c>
      <c r="U80" s="46"/>
      <c r="V80" s="41" t="str">
        <f t="shared" si="15"/>
        <v/>
      </c>
      <c r="W80" s="41"/>
    </row>
    <row r="81" spans="2:23" x14ac:dyDescent="0.15">
      <c r="B81" s="21">
        <v>72</v>
      </c>
      <c r="C81" s="42" t="str">
        <f t="shared" si="12"/>
        <v/>
      </c>
      <c r="D81" s="42"/>
      <c r="E81" s="17">
        <f t="shared" si="16"/>
        <v>2015</v>
      </c>
      <c r="F81" s="2"/>
      <c r="G81" s="21"/>
      <c r="H81" s="43"/>
      <c r="I81" s="43"/>
      <c r="J81" s="43"/>
      <c r="K81" s="43"/>
      <c r="L81" s="16" t="str">
        <f t="shared" si="13"/>
        <v/>
      </c>
      <c r="M81" s="42" t="str">
        <f t="shared" si="9"/>
        <v/>
      </c>
      <c r="N81" s="42"/>
      <c r="O81" s="18" t="str">
        <f t="shared" si="10"/>
        <v/>
      </c>
      <c r="P81" s="17">
        <f t="shared" si="11"/>
        <v>2015</v>
      </c>
      <c r="Q81" s="2"/>
      <c r="R81" s="44" t="str">
        <f t="shared" si="17"/>
        <v/>
      </c>
      <c r="S81" s="44"/>
      <c r="T81" s="45" t="str">
        <f t="shared" si="14"/>
        <v/>
      </c>
      <c r="U81" s="46"/>
      <c r="V81" s="41" t="str">
        <f t="shared" si="15"/>
        <v/>
      </c>
      <c r="W81" s="41"/>
    </row>
    <row r="82" spans="2:23" x14ac:dyDescent="0.15">
      <c r="B82" s="21">
        <v>73</v>
      </c>
      <c r="C82" s="42" t="str">
        <f t="shared" si="12"/>
        <v/>
      </c>
      <c r="D82" s="42"/>
      <c r="E82" s="17">
        <f t="shared" si="16"/>
        <v>2015</v>
      </c>
      <c r="F82" s="2"/>
      <c r="G82" s="21"/>
      <c r="H82" s="43"/>
      <c r="I82" s="43"/>
      <c r="J82" s="43"/>
      <c r="K82" s="43"/>
      <c r="L82" s="16" t="str">
        <f t="shared" si="13"/>
        <v/>
      </c>
      <c r="M82" s="42" t="str">
        <f t="shared" si="9"/>
        <v/>
      </c>
      <c r="N82" s="42"/>
      <c r="O82" s="18" t="str">
        <f t="shared" si="10"/>
        <v/>
      </c>
      <c r="P82" s="17">
        <f t="shared" si="11"/>
        <v>2015</v>
      </c>
      <c r="Q82" s="2"/>
      <c r="R82" s="44" t="str">
        <f t="shared" si="17"/>
        <v/>
      </c>
      <c r="S82" s="44"/>
      <c r="T82" s="45" t="str">
        <f t="shared" si="14"/>
        <v/>
      </c>
      <c r="U82" s="46"/>
      <c r="V82" s="41" t="str">
        <f t="shared" si="15"/>
        <v/>
      </c>
      <c r="W82" s="41"/>
    </row>
    <row r="83" spans="2:23" x14ac:dyDescent="0.15">
      <c r="B83" s="21">
        <v>74</v>
      </c>
      <c r="C83" s="42" t="str">
        <f t="shared" si="12"/>
        <v/>
      </c>
      <c r="D83" s="42"/>
      <c r="E83" s="17">
        <f t="shared" si="16"/>
        <v>2015</v>
      </c>
      <c r="F83" s="2"/>
      <c r="G83" s="21"/>
      <c r="H83" s="43"/>
      <c r="I83" s="43"/>
      <c r="J83" s="43"/>
      <c r="K83" s="43"/>
      <c r="L83" s="16" t="str">
        <f t="shared" si="13"/>
        <v/>
      </c>
      <c r="M83" s="42" t="str">
        <f t="shared" si="9"/>
        <v/>
      </c>
      <c r="N83" s="42"/>
      <c r="O83" s="18" t="str">
        <f t="shared" si="10"/>
        <v/>
      </c>
      <c r="P83" s="17">
        <f t="shared" si="11"/>
        <v>2015</v>
      </c>
      <c r="Q83" s="2"/>
      <c r="R83" s="44" t="str">
        <f t="shared" si="17"/>
        <v/>
      </c>
      <c r="S83" s="44"/>
      <c r="T83" s="45" t="str">
        <f t="shared" si="14"/>
        <v/>
      </c>
      <c r="U83" s="46"/>
      <c r="V83" s="41" t="str">
        <f t="shared" si="15"/>
        <v/>
      </c>
      <c r="W83" s="41"/>
    </row>
    <row r="84" spans="2:23" x14ac:dyDescent="0.15">
      <c r="B84" s="21">
        <v>75</v>
      </c>
      <c r="C84" s="42" t="str">
        <f t="shared" si="12"/>
        <v/>
      </c>
      <c r="D84" s="42"/>
      <c r="E84" s="17">
        <f t="shared" si="16"/>
        <v>2015</v>
      </c>
      <c r="F84" s="2"/>
      <c r="G84" s="21"/>
      <c r="H84" s="43"/>
      <c r="I84" s="43"/>
      <c r="J84" s="43"/>
      <c r="K84" s="43"/>
      <c r="L84" s="16" t="str">
        <f t="shared" si="13"/>
        <v/>
      </c>
      <c r="M84" s="42" t="str">
        <f t="shared" si="9"/>
        <v/>
      </c>
      <c r="N84" s="42"/>
      <c r="O84" s="18" t="str">
        <f t="shared" si="10"/>
        <v/>
      </c>
      <c r="P84" s="17">
        <f t="shared" si="11"/>
        <v>2015</v>
      </c>
      <c r="Q84" s="2"/>
      <c r="R84" s="44" t="str">
        <f t="shared" si="17"/>
        <v/>
      </c>
      <c r="S84" s="44"/>
      <c r="T84" s="45" t="str">
        <f t="shared" si="14"/>
        <v/>
      </c>
      <c r="U84" s="46"/>
      <c r="V84" s="41" t="str">
        <f t="shared" si="15"/>
        <v/>
      </c>
      <c r="W84" s="41"/>
    </row>
    <row r="85" spans="2:23" x14ac:dyDescent="0.15">
      <c r="B85" s="21">
        <v>76</v>
      </c>
      <c r="C85" s="42" t="str">
        <f t="shared" si="12"/>
        <v/>
      </c>
      <c r="D85" s="42"/>
      <c r="E85" s="17">
        <f t="shared" si="16"/>
        <v>2015</v>
      </c>
      <c r="F85" s="2"/>
      <c r="G85" s="21"/>
      <c r="H85" s="43"/>
      <c r="I85" s="43"/>
      <c r="J85" s="43"/>
      <c r="K85" s="43"/>
      <c r="L85" s="16" t="str">
        <f t="shared" si="13"/>
        <v/>
      </c>
      <c r="M85" s="42" t="str">
        <f t="shared" si="9"/>
        <v/>
      </c>
      <c r="N85" s="42"/>
      <c r="O85" s="18" t="str">
        <f t="shared" si="10"/>
        <v/>
      </c>
      <c r="P85" s="17">
        <f t="shared" si="11"/>
        <v>2015</v>
      </c>
      <c r="Q85" s="2"/>
      <c r="R85" s="44" t="str">
        <f t="shared" si="17"/>
        <v/>
      </c>
      <c r="S85" s="44"/>
      <c r="T85" s="45" t="str">
        <f t="shared" si="14"/>
        <v/>
      </c>
      <c r="U85" s="46"/>
      <c r="V85" s="41" t="str">
        <f t="shared" si="15"/>
        <v/>
      </c>
      <c r="W85" s="41"/>
    </row>
    <row r="86" spans="2:23" x14ac:dyDescent="0.15">
      <c r="B86" s="21">
        <v>77</v>
      </c>
      <c r="C86" s="42" t="str">
        <f t="shared" si="12"/>
        <v/>
      </c>
      <c r="D86" s="42"/>
      <c r="E86" s="17">
        <f t="shared" si="16"/>
        <v>2015</v>
      </c>
      <c r="F86" s="2"/>
      <c r="G86" s="21"/>
      <c r="H86" s="43"/>
      <c r="I86" s="43"/>
      <c r="J86" s="43"/>
      <c r="K86" s="43"/>
      <c r="L86" s="16" t="str">
        <f t="shared" si="13"/>
        <v/>
      </c>
      <c r="M86" s="42" t="str">
        <f t="shared" si="9"/>
        <v/>
      </c>
      <c r="N86" s="42"/>
      <c r="O86" s="18" t="str">
        <f t="shared" si="10"/>
        <v/>
      </c>
      <c r="P86" s="17">
        <f t="shared" si="11"/>
        <v>2015</v>
      </c>
      <c r="Q86" s="2"/>
      <c r="R86" s="44" t="str">
        <f t="shared" si="17"/>
        <v/>
      </c>
      <c r="S86" s="44"/>
      <c r="T86" s="45" t="str">
        <f t="shared" si="14"/>
        <v/>
      </c>
      <c r="U86" s="46"/>
      <c r="V86" s="41" t="str">
        <f t="shared" si="15"/>
        <v/>
      </c>
      <c r="W86" s="41"/>
    </row>
    <row r="87" spans="2:23" x14ac:dyDescent="0.15">
      <c r="B87" s="21">
        <v>78</v>
      </c>
      <c r="C87" s="42" t="str">
        <f t="shared" si="12"/>
        <v/>
      </c>
      <c r="D87" s="42"/>
      <c r="E87" s="17">
        <f t="shared" si="16"/>
        <v>2015</v>
      </c>
      <c r="F87" s="2"/>
      <c r="G87" s="21"/>
      <c r="H87" s="43"/>
      <c r="I87" s="43"/>
      <c r="J87" s="43"/>
      <c r="K87" s="43"/>
      <c r="L87" s="16" t="str">
        <f t="shared" si="13"/>
        <v/>
      </c>
      <c r="M87" s="42" t="str">
        <f t="shared" si="9"/>
        <v/>
      </c>
      <c r="N87" s="42"/>
      <c r="O87" s="18" t="str">
        <f t="shared" si="10"/>
        <v/>
      </c>
      <c r="P87" s="17">
        <f t="shared" si="11"/>
        <v>2015</v>
      </c>
      <c r="Q87" s="2"/>
      <c r="R87" s="44" t="str">
        <f t="shared" si="17"/>
        <v/>
      </c>
      <c r="S87" s="44"/>
      <c r="T87" s="45" t="str">
        <f t="shared" si="14"/>
        <v/>
      </c>
      <c r="U87" s="46"/>
      <c r="V87" s="41" t="str">
        <f t="shared" si="15"/>
        <v/>
      </c>
      <c r="W87" s="41"/>
    </row>
    <row r="88" spans="2:23" x14ac:dyDescent="0.15">
      <c r="B88" s="21">
        <v>79</v>
      </c>
      <c r="C88" s="42" t="str">
        <f t="shared" si="12"/>
        <v/>
      </c>
      <c r="D88" s="42"/>
      <c r="E88" s="17">
        <f t="shared" si="16"/>
        <v>2015</v>
      </c>
      <c r="F88" s="2"/>
      <c r="G88" s="21"/>
      <c r="H88" s="43"/>
      <c r="I88" s="43"/>
      <c r="J88" s="43"/>
      <c r="K88" s="43"/>
      <c r="L88" s="16" t="str">
        <f t="shared" si="13"/>
        <v/>
      </c>
      <c r="M88" s="42" t="str">
        <f t="shared" si="9"/>
        <v/>
      </c>
      <c r="N88" s="42"/>
      <c r="O88" s="18" t="str">
        <f t="shared" si="10"/>
        <v/>
      </c>
      <c r="P88" s="17">
        <f t="shared" si="11"/>
        <v>2015</v>
      </c>
      <c r="Q88" s="2"/>
      <c r="R88" s="44" t="str">
        <f t="shared" si="17"/>
        <v/>
      </c>
      <c r="S88" s="44"/>
      <c r="T88" s="45" t="str">
        <f t="shared" si="14"/>
        <v/>
      </c>
      <c r="U88" s="46"/>
      <c r="V88" s="41" t="str">
        <f t="shared" si="15"/>
        <v/>
      </c>
      <c r="W88" s="41"/>
    </row>
    <row r="89" spans="2:23" x14ac:dyDescent="0.15">
      <c r="B89" s="21">
        <v>80</v>
      </c>
      <c r="C89" s="42" t="str">
        <f t="shared" si="12"/>
        <v/>
      </c>
      <c r="D89" s="42"/>
      <c r="E89" s="17">
        <f t="shared" si="16"/>
        <v>2015</v>
      </c>
      <c r="F89" s="2"/>
      <c r="G89" s="21"/>
      <c r="H89" s="43"/>
      <c r="I89" s="43"/>
      <c r="J89" s="43"/>
      <c r="K89" s="43"/>
      <c r="L89" s="16" t="str">
        <f t="shared" si="13"/>
        <v/>
      </c>
      <c r="M89" s="42" t="str">
        <f t="shared" si="9"/>
        <v/>
      </c>
      <c r="N89" s="42"/>
      <c r="O89" s="18" t="str">
        <f t="shared" si="10"/>
        <v/>
      </c>
      <c r="P89" s="17">
        <f t="shared" si="11"/>
        <v>2015</v>
      </c>
      <c r="Q89" s="2"/>
      <c r="R89" s="44" t="str">
        <f t="shared" si="17"/>
        <v/>
      </c>
      <c r="S89" s="44"/>
      <c r="T89" s="45" t="str">
        <f t="shared" si="14"/>
        <v/>
      </c>
      <c r="U89" s="46"/>
      <c r="V89" s="41" t="str">
        <f t="shared" si="15"/>
        <v/>
      </c>
      <c r="W89" s="41"/>
    </row>
    <row r="90" spans="2:23" x14ac:dyDescent="0.15">
      <c r="B90" s="21">
        <v>81</v>
      </c>
      <c r="C90" s="42" t="str">
        <f t="shared" si="12"/>
        <v/>
      </c>
      <c r="D90" s="42"/>
      <c r="E90" s="17">
        <f t="shared" si="16"/>
        <v>2015</v>
      </c>
      <c r="F90" s="2"/>
      <c r="G90" s="21"/>
      <c r="H90" s="43"/>
      <c r="I90" s="43"/>
      <c r="J90" s="43"/>
      <c r="K90" s="43"/>
      <c r="L90" s="16" t="str">
        <f t="shared" si="13"/>
        <v/>
      </c>
      <c r="M90" s="42" t="str">
        <f t="shared" si="9"/>
        <v/>
      </c>
      <c r="N90" s="42"/>
      <c r="O90" s="18" t="str">
        <f t="shared" si="10"/>
        <v/>
      </c>
      <c r="P90" s="17">
        <f t="shared" si="11"/>
        <v>2015</v>
      </c>
      <c r="Q90" s="2"/>
      <c r="R90" s="44" t="str">
        <f t="shared" si="17"/>
        <v/>
      </c>
      <c r="S90" s="44"/>
      <c r="T90" s="45" t="str">
        <f t="shared" si="14"/>
        <v/>
      </c>
      <c r="U90" s="46"/>
      <c r="V90" s="41" t="str">
        <f t="shared" si="15"/>
        <v/>
      </c>
      <c r="W90" s="41"/>
    </row>
    <row r="91" spans="2:23" x14ac:dyDescent="0.15">
      <c r="B91" s="21">
        <v>82</v>
      </c>
      <c r="C91" s="42" t="str">
        <f t="shared" si="12"/>
        <v/>
      </c>
      <c r="D91" s="42"/>
      <c r="E91" s="17">
        <f t="shared" si="16"/>
        <v>2015</v>
      </c>
      <c r="F91" s="2"/>
      <c r="G91" s="21"/>
      <c r="H91" s="43"/>
      <c r="I91" s="43"/>
      <c r="J91" s="43"/>
      <c r="K91" s="43"/>
      <c r="L91" s="16" t="str">
        <f t="shared" si="13"/>
        <v/>
      </c>
      <c r="M91" s="42" t="str">
        <f t="shared" si="9"/>
        <v/>
      </c>
      <c r="N91" s="42"/>
      <c r="O91" s="18" t="str">
        <f t="shared" si="10"/>
        <v/>
      </c>
      <c r="P91" s="17">
        <f t="shared" si="11"/>
        <v>2015</v>
      </c>
      <c r="Q91" s="2"/>
      <c r="R91" s="44" t="str">
        <f t="shared" si="17"/>
        <v/>
      </c>
      <c r="S91" s="44"/>
      <c r="T91" s="45" t="str">
        <f t="shared" si="14"/>
        <v/>
      </c>
      <c r="U91" s="46"/>
      <c r="V91" s="41" t="str">
        <f t="shared" si="15"/>
        <v/>
      </c>
      <c r="W91" s="41"/>
    </row>
    <row r="92" spans="2:23" x14ac:dyDescent="0.15">
      <c r="B92" s="21">
        <v>83</v>
      </c>
      <c r="C92" s="42" t="str">
        <f t="shared" si="12"/>
        <v/>
      </c>
      <c r="D92" s="42"/>
      <c r="E92" s="17">
        <f t="shared" si="16"/>
        <v>2015</v>
      </c>
      <c r="F92" s="2"/>
      <c r="G92" s="21"/>
      <c r="H92" s="43"/>
      <c r="I92" s="43"/>
      <c r="J92" s="43"/>
      <c r="K92" s="43"/>
      <c r="L92" s="16" t="str">
        <f t="shared" si="13"/>
        <v/>
      </c>
      <c r="M92" s="42" t="str">
        <f t="shared" si="9"/>
        <v/>
      </c>
      <c r="N92" s="42"/>
      <c r="O92" s="18" t="str">
        <f t="shared" si="10"/>
        <v/>
      </c>
      <c r="P92" s="17">
        <f t="shared" si="11"/>
        <v>2015</v>
      </c>
      <c r="Q92" s="2"/>
      <c r="R92" s="44" t="str">
        <f t="shared" si="17"/>
        <v/>
      </c>
      <c r="S92" s="44"/>
      <c r="T92" s="45" t="str">
        <f t="shared" si="14"/>
        <v/>
      </c>
      <c r="U92" s="46"/>
      <c r="V92" s="41" t="str">
        <f t="shared" si="15"/>
        <v/>
      </c>
      <c r="W92" s="41"/>
    </row>
    <row r="93" spans="2:23" x14ac:dyDescent="0.15">
      <c r="B93" s="21">
        <v>84</v>
      </c>
      <c r="C93" s="42" t="str">
        <f t="shared" si="12"/>
        <v/>
      </c>
      <c r="D93" s="42"/>
      <c r="E93" s="17">
        <f t="shared" si="16"/>
        <v>2015</v>
      </c>
      <c r="F93" s="2"/>
      <c r="G93" s="21"/>
      <c r="H93" s="43"/>
      <c r="I93" s="43"/>
      <c r="J93" s="43"/>
      <c r="K93" s="43"/>
      <c r="L93" s="16" t="str">
        <f t="shared" si="13"/>
        <v/>
      </c>
      <c r="M93" s="42" t="str">
        <f t="shared" si="9"/>
        <v/>
      </c>
      <c r="N93" s="42"/>
      <c r="O93" s="18" t="str">
        <f t="shared" si="10"/>
        <v/>
      </c>
      <c r="P93" s="17">
        <f t="shared" si="11"/>
        <v>2015</v>
      </c>
      <c r="Q93" s="2"/>
      <c r="R93" s="44" t="str">
        <f t="shared" si="17"/>
        <v/>
      </c>
      <c r="S93" s="44"/>
      <c r="T93" s="45" t="str">
        <f t="shared" si="14"/>
        <v/>
      </c>
      <c r="U93" s="46"/>
      <c r="V93" s="41" t="str">
        <f t="shared" si="15"/>
        <v/>
      </c>
      <c r="W93" s="41"/>
    </row>
    <row r="94" spans="2:23" x14ac:dyDescent="0.15">
      <c r="B94" s="21">
        <v>85</v>
      </c>
      <c r="C94" s="42" t="str">
        <f t="shared" si="12"/>
        <v/>
      </c>
      <c r="D94" s="42"/>
      <c r="E94" s="17">
        <f t="shared" si="16"/>
        <v>2015</v>
      </c>
      <c r="F94" s="2"/>
      <c r="G94" s="21"/>
      <c r="H94" s="43"/>
      <c r="I94" s="43"/>
      <c r="J94" s="43"/>
      <c r="K94" s="43"/>
      <c r="L94" s="16" t="str">
        <f t="shared" si="13"/>
        <v/>
      </c>
      <c r="M94" s="42" t="str">
        <f t="shared" si="9"/>
        <v/>
      </c>
      <c r="N94" s="42"/>
      <c r="O94" s="18" t="str">
        <f t="shared" si="10"/>
        <v/>
      </c>
      <c r="P94" s="17">
        <f t="shared" si="11"/>
        <v>2015</v>
      </c>
      <c r="Q94" s="2"/>
      <c r="R94" s="44" t="str">
        <f t="shared" si="17"/>
        <v/>
      </c>
      <c r="S94" s="44"/>
      <c r="T94" s="45" t="str">
        <f t="shared" si="14"/>
        <v/>
      </c>
      <c r="U94" s="46"/>
      <c r="V94" s="41" t="str">
        <f t="shared" si="15"/>
        <v/>
      </c>
      <c r="W94" s="41"/>
    </row>
    <row r="95" spans="2:23" x14ac:dyDescent="0.15">
      <c r="B95" s="21">
        <v>86</v>
      </c>
      <c r="C95" s="42" t="str">
        <f t="shared" si="12"/>
        <v/>
      </c>
      <c r="D95" s="42"/>
      <c r="E95" s="17">
        <f t="shared" si="16"/>
        <v>2015</v>
      </c>
      <c r="F95" s="2"/>
      <c r="G95" s="21"/>
      <c r="H95" s="43"/>
      <c r="I95" s="43"/>
      <c r="J95" s="43"/>
      <c r="K95" s="43"/>
      <c r="L95" s="16" t="str">
        <f t="shared" si="13"/>
        <v/>
      </c>
      <c r="M95" s="42" t="str">
        <f t="shared" si="9"/>
        <v/>
      </c>
      <c r="N95" s="42"/>
      <c r="O95" s="18" t="str">
        <f t="shared" si="10"/>
        <v/>
      </c>
      <c r="P95" s="17">
        <f t="shared" si="11"/>
        <v>2015</v>
      </c>
      <c r="Q95" s="2"/>
      <c r="R95" s="44" t="str">
        <f t="shared" si="17"/>
        <v/>
      </c>
      <c r="S95" s="44"/>
      <c r="T95" s="45" t="str">
        <f t="shared" si="14"/>
        <v/>
      </c>
      <c r="U95" s="46"/>
      <c r="V95" s="41" t="str">
        <f t="shared" si="15"/>
        <v/>
      </c>
      <c r="W95" s="41"/>
    </row>
    <row r="96" spans="2:23" x14ac:dyDescent="0.15">
      <c r="B96" s="21">
        <v>87</v>
      </c>
      <c r="C96" s="42" t="str">
        <f t="shared" si="12"/>
        <v/>
      </c>
      <c r="D96" s="42"/>
      <c r="E96" s="17">
        <f t="shared" si="16"/>
        <v>2015</v>
      </c>
      <c r="F96" s="2"/>
      <c r="G96" s="21"/>
      <c r="H96" s="43"/>
      <c r="I96" s="43"/>
      <c r="J96" s="43"/>
      <c r="K96" s="43"/>
      <c r="L96" s="16" t="str">
        <f t="shared" si="13"/>
        <v/>
      </c>
      <c r="M96" s="42" t="str">
        <f t="shared" si="9"/>
        <v/>
      </c>
      <c r="N96" s="42"/>
      <c r="O96" s="18" t="str">
        <f t="shared" si="10"/>
        <v/>
      </c>
      <c r="P96" s="17">
        <f t="shared" si="11"/>
        <v>2015</v>
      </c>
      <c r="Q96" s="2"/>
      <c r="R96" s="44" t="str">
        <f t="shared" si="17"/>
        <v/>
      </c>
      <c r="S96" s="44"/>
      <c r="T96" s="45" t="str">
        <f t="shared" si="14"/>
        <v/>
      </c>
      <c r="U96" s="46"/>
      <c r="V96" s="41" t="str">
        <f t="shared" si="15"/>
        <v/>
      </c>
      <c r="W96" s="41"/>
    </row>
    <row r="97" spans="2:23" x14ac:dyDescent="0.15">
      <c r="B97" s="21">
        <v>88</v>
      </c>
      <c r="C97" s="42" t="str">
        <f t="shared" si="12"/>
        <v/>
      </c>
      <c r="D97" s="42"/>
      <c r="E97" s="17">
        <f t="shared" si="16"/>
        <v>2015</v>
      </c>
      <c r="F97" s="2"/>
      <c r="G97" s="21"/>
      <c r="H97" s="43"/>
      <c r="I97" s="43"/>
      <c r="J97" s="43"/>
      <c r="K97" s="43"/>
      <c r="L97" s="16" t="str">
        <f t="shared" si="13"/>
        <v/>
      </c>
      <c r="M97" s="42" t="str">
        <f t="shared" si="9"/>
        <v/>
      </c>
      <c r="N97" s="42"/>
      <c r="O97" s="18" t="str">
        <f t="shared" si="10"/>
        <v/>
      </c>
      <c r="P97" s="17">
        <f t="shared" si="11"/>
        <v>2015</v>
      </c>
      <c r="Q97" s="2"/>
      <c r="R97" s="44" t="str">
        <f t="shared" si="17"/>
        <v/>
      </c>
      <c r="S97" s="44"/>
      <c r="T97" s="45" t="str">
        <f t="shared" si="14"/>
        <v/>
      </c>
      <c r="U97" s="46"/>
      <c r="V97" s="41" t="str">
        <f t="shared" si="15"/>
        <v/>
      </c>
      <c r="W97" s="41"/>
    </row>
    <row r="98" spans="2:23" x14ac:dyDescent="0.15">
      <c r="B98" s="21">
        <v>89</v>
      </c>
      <c r="C98" s="42" t="str">
        <f t="shared" si="12"/>
        <v/>
      </c>
      <c r="D98" s="42"/>
      <c r="E98" s="17">
        <f t="shared" si="16"/>
        <v>2015</v>
      </c>
      <c r="F98" s="2"/>
      <c r="G98" s="21"/>
      <c r="H98" s="43"/>
      <c r="I98" s="43"/>
      <c r="J98" s="43"/>
      <c r="K98" s="43"/>
      <c r="L98" s="16" t="str">
        <f t="shared" si="13"/>
        <v/>
      </c>
      <c r="M98" s="42" t="str">
        <f t="shared" si="9"/>
        <v/>
      </c>
      <c r="N98" s="42"/>
      <c r="O98" s="18" t="str">
        <f t="shared" si="10"/>
        <v/>
      </c>
      <c r="P98" s="17">
        <f t="shared" si="11"/>
        <v>2015</v>
      </c>
      <c r="Q98" s="2"/>
      <c r="R98" s="44" t="str">
        <f t="shared" si="17"/>
        <v/>
      </c>
      <c r="S98" s="44"/>
      <c r="T98" s="45" t="str">
        <f t="shared" si="14"/>
        <v/>
      </c>
      <c r="U98" s="46"/>
      <c r="V98" s="41" t="str">
        <f t="shared" si="15"/>
        <v/>
      </c>
      <c r="W98" s="41"/>
    </row>
    <row r="99" spans="2:23" x14ac:dyDescent="0.15">
      <c r="B99" s="21">
        <v>90</v>
      </c>
      <c r="C99" s="42" t="str">
        <f t="shared" si="12"/>
        <v/>
      </c>
      <c r="D99" s="42"/>
      <c r="E99" s="17">
        <f t="shared" si="16"/>
        <v>2015</v>
      </c>
      <c r="F99" s="2"/>
      <c r="G99" s="21"/>
      <c r="H99" s="43"/>
      <c r="I99" s="43"/>
      <c r="J99" s="43"/>
      <c r="K99" s="43"/>
      <c r="L99" s="16" t="str">
        <f t="shared" si="13"/>
        <v/>
      </c>
      <c r="M99" s="42" t="str">
        <f t="shared" si="9"/>
        <v/>
      </c>
      <c r="N99" s="42"/>
      <c r="O99" s="18" t="str">
        <f t="shared" si="10"/>
        <v/>
      </c>
      <c r="P99" s="17">
        <f t="shared" si="11"/>
        <v>2015</v>
      </c>
      <c r="Q99" s="2"/>
      <c r="R99" s="44" t="str">
        <f t="shared" si="17"/>
        <v/>
      </c>
      <c r="S99" s="44"/>
      <c r="T99" s="45" t="str">
        <f t="shared" si="14"/>
        <v/>
      </c>
      <c r="U99" s="46"/>
      <c r="V99" s="41" t="str">
        <f t="shared" si="15"/>
        <v/>
      </c>
      <c r="W99" s="41"/>
    </row>
    <row r="100" spans="2:23" x14ac:dyDescent="0.15">
      <c r="B100" s="21">
        <v>91</v>
      </c>
      <c r="C100" s="42" t="str">
        <f t="shared" si="12"/>
        <v/>
      </c>
      <c r="D100" s="42"/>
      <c r="E100" s="17">
        <f t="shared" si="16"/>
        <v>2015</v>
      </c>
      <c r="F100" s="2"/>
      <c r="G100" s="21"/>
      <c r="H100" s="43"/>
      <c r="I100" s="43"/>
      <c r="J100" s="43"/>
      <c r="K100" s="43"/>
      <c r="L100" s="16" t="str">
        <f t="shared" si="13"/>
        <v/>
      </c>
      <c r="M100" s="42" t="str">
        <f t="shared" si="9"/>
        <v/>
      </c>
      <c r="N100" s="42"/>
      <c r="O100" s="18" t="str">
        <f t="shared" si="10"/>
        <v/>
      </c>
      <c r="P100" s="17">
        <f t="shared" si="11"/>
        <v>2015</v>
      </c>
      <c r="Q100" s="2"/>
      <c r="R100" s="44" t="str">
        <f t="shared" si="17"/>
        <v/>
      </c>
      <c r="S100" s="44"/>
      <c r="T100" s="45" t="str">
        <f t="shared" si="14"/>
        <v/>
      </c>
      <c r="U100" s="46"/>
      <c r="V100" s="41" t="str">
        <f t="shared" si="15"/>
        <v/>
      </c>
      <c r="W100" s="41"/>
    </row>
    <row r="101" spans="2:23" x14ac:dyDescent="0.15">
      <c r="B101" s="21">
        <v>92</v>
      </c>
      <c r="C101" s="42" t="str">
        <f t="shared" si="12"/>
        <v/>
      </c>
      <c r="D101" s="42"/>
      <c r="E101" s="17">
        <f t="shared" si="16"/>
        <v>2015</v>
      </c>
      <c r="F101" s="2"/>
      <c r="G101" s="21"/>
      <c r="H101" s="43"/>
      <c r="I101" s="43"/>
      <c r="J101" s="43"/>
      <c r="K101" s="43"/>
      <c r="L101" s="16" t="str">
        <f t="shared" si="13"/>
        <v/>
      </c>
      <c r="M101" s="42" t="str">
        <f t="shared" si="9"/>
        <v/>
      </c>
      <c r="N101" s="42"/>
      <c r="O101" s="18" t="str">
        <f t="shared" si="10"/>
        <v/>
      </c>
      <c r="P101" s="17">
        <f t="shared" si="11"/>
        <v>2015</v>
      </c>
      <c r="Q101" s="2"/>
      <c r="R101" s="44" t="str">
        <f t="shared" si="17"/>
        <v/>
      </c>
      <c r="S101" s="44"/>
      <c r="T101" s="45" t="str">
        <f t="shared" si="14"/>
        <v/>
      </c>
      <c r="U101" s="46"/>
      <c r="V101" s="41" t="str">
        <f t="shared" si="15"/>
        <v/>
      </c>
      <c r="W101" s="41"/>
    </row>
    <row r="102" spans="2:23" x14ac:dyDescent="0.15">
      <c r="B102" s="21">
        <v>93</v>
      </c>
      <c r="C102" s="42" t="str">
        <f t="shared" si="12"/>
        <v/>
      </c>
      <c r="D102" s="42"/>
      <c r="E102" s="17">
        <f t="shared" si="16"/>
        <v>2015</v>
      </c>
      <c r="F102" s="2"/>
      <c r="G102" s="21"/>
      <c r="H102" s="43"/>
      <c r="I102" s="43"/>
      <c r="J102" s="43"/>
      <c r="K102" s="43"/>
      <c r="L102" s="16" t="str">
        <f t="shared" si="13"/>
        <v/>
      </c>
      <c r="M102" s="42" t="str">
        <f t="shared" si="9"/>
        <v/>
      </c>
      <c r="N102" s="42"/>
      <c r="O102" s="18" t="str">
        <f t="shared" si="10"/>
        <v/>
      </c>
      <c r="P102" s="17">
        <f t="shared" si="11"/>
        <v>2015</v>
      </c>
      <c r="Q102" s="2"/>
      <c r="R102" s="44" t="str">
        <f t="shared" si="17"/>
        <v/>
      </c>
      <c r="S102" s="44"/>
      <c r="T102" s="45" t="str">
        <f t="shared" si="14"/>
        <v/>
      </c>
      <c r="U102" s="46"/>
      <c r="V102" s="41" t="str">
        <f t="shared" si="15"/>
        <v/>
      </c>
      <c r="W102" s="41"/>
    </row>
    <row r="103" spans="2:23" x14ac:dyDescent="0.15">
      <c r="B103" s="21">
        <v>94</v>
      </c>
      <c r="C103" s="42" t="str">
        <f t="shared" si="12"/>
        <v/>
      </c>
      <c r="D103" s="42"/>
      <c r="E103" s="17">
        <f t="shared" si="16"/>
        <v>2015</v>
      </c>
      <c r="F103" s="2"/>
      <c r="G103" s="21"/>
      <c r="H103" s="43"/>
      <c r="I103" s="43"/>
      <c r="J103" s="43"/>
      <c r="K103" s="43"/>
      <c r="L103" s="16" t="str">
        <f t="shared" si="13"/>
        <v/>
      </c>
      <c r="M103" s="42" t="str">
        <f t="shared" si="9"/>
        <v/>
      </c>
      <c r="N103" s="42"/>
      <c r="O103" s="18" t="str">
        <f t="shared" si="10"/>
        <v/>
      </c>
      <c r="P103" s="17">
        <f t="shared" si="11"/>
        <v>2015</v>
      </c>
      <c r="Q103" s="2"/>
      <c r="R103" s="44" t="str">
        <f t="shared" si="17"/>
        <v/>
      </c>
      <c r="S103" s="44"/>
      <c r="T103" s="45" t="str">
        <f t="shared" si="14"/>
        <v/>
      </c>
      <c r="U103" s="46"/>
      <c r="V103" s="41" t="str">
        <f t="shared" si="15"/>
        <v/>
      </c>
      <c r="W103" s="41"/>
    </row>
    <row r="104" spans="2:23" x14ac:dyDescent="0.15">
      <c r="B104" s="21">
        <v>95</v>
      </c>
      <c r="C104" s="42" t="str">
        <f t="shared" si="12"/>
        <v/>
      </c>
      <c r="D104" s="42"/>
      <c r="E104" s="17">
        <f t="shared" si="16"/>
        <v>2015</v>
      </c>
      <c r="F104" s="2"/>
      <c r="G104" s="21"/>
      <c r="H104" s="43"/>
      <c r="I104" s="43"/>
      <c r="J104" s="43"/>
      <c r="K104" s="43"/>
      <c r="L104" s="16" t="str">
        <f t="shared" si="13"/>
        <v/>
      </c>
      <c r="M104" s="42" t="str">
        <f t="shared" si="9"/>
        <v/>
      </c>
      <c r="N104" s="42"/>
      <c r="O104" s="18" t="str">
        <f t="shared" si="10"/>
        <v/>
      </c>
      <c r="P104" s="17">
        <f t="shared" si="11"/>
        <v>2015</v>
      </c>
      <c r="Q104" s="2"/>
      <c r="R104" s="44" t="str">
        <f t="shared" si="17"/>
        <v/>
      </c>
      <c r="S104" s="44"/>
      <c r="T104" s="45" t="str">
        <f t="shared" si="14"/>
        <v/>
      </c>
      <c r="U104" s="46"/>
      <c r="V104" s="41" t="str">
        <f t="shared" si="15"/>
        <v/>
      </c>
      <c r="W104" s="41"/>
    </row>
    <row r="105" spans="2:23" x14ac:dyDescent="0.15">
      <c r="B105" s="21">
        <v>96</v>
      </c>
      <c r="C105" s="42" t="str">
        <f t="shared" si="12"/>
        <v/>
      </c>
      <c r="D105" s="42"/>
      <c r="E105" s="17">
        <f t="shared" si="16"/>
        <v>2015</v>
      </c>
      <c r="F105" s="2"/>
      <c r="G105" s="21"/>
      <c r="H105" s="43"/>
      <c r="I105" s="43"/>
      <c r="J105" s="43"/>
      <c r="K105" s="43"/>
      <c r="L105" s="16" t="str">
        <f t="shared" si="13"/>
        <v/>
      </c>
      <c r="M105" s="42" t="str">
        <f t="shared" si="9"/>
        <v/>
      </c>
      <c r="N105" s="42"/>
      <c r="O105" s="18" t="str">
        <f t="shared" si="10"/>
        <v/>
      </c>
      <c r="P105" s="17">
        <f t="shared" si="11"/>
        <v>2015</v>
      </c>
      <c r="Q105" s="2"/>
      <c r="R105" s="44" t="str">
        <f t="shared" si="17"/>
        <v/>
      </c>
      <c r="S105" s="44"/>
      <c r="T105" s="45" t="str">
        <f t="shared" si="14"/>
        <v/>
      </c>
      <c r="U105" s="46"/>
      <c r="V105" s="41" t="str">
        <f t="shared" si="15"/>
        <v/>
      </c>
      <c r="W105" s="41"/>
    </row>
    <row r="106" spans="2:23" x14ac:dyDescent="0.15">
      <c r="B106" s="21">
        <v>97</v>
      </c>
      <c r="C106" s="42" t="str">
        <f t="shared" si="12"/>
        <v/>
      </c>
      <c r="D106" s="42"/>
      <c r="E106" s="17">
        <f t="shared" si="16"/>
        <v>2015</v>
      </c>
      <c r="F106" s="2"/>
      <c r="G106" s="21"/>
      <c r="H106" s="43"/>
      <c r="I106" s="43"/>
      <c r="J106" s="43"/>
      <c r="K106" s="43"/>
      <c r="L106" s="16" t="str">
        <f t="shared" si="13"/>
        <v/>
      </c>
      <c r="M106" s="42" t="str">
        <f t="shared" si="9"/>
        <v/>
      </c>
      <c r="N106" s="42"/>
      <c r="O106" s="18" t="str">
        <f t="shared" si="10"/>
        <v/>
      </c>
      <c r="P106" s="17">
        <f t="shared" si="11"/>
        <v>2015</v>
      </c>
      <c r="Q106" s="2"/>
      <c r="R106" s="44" t="str">
        <f t="shared" si="17"/>
        <v/>
      </c>
      <c r="S106" s="44"/>
      <c r="T106" s="45" t="str">
        <f t="shared" si="14"/>
        <v/>
      </c>
      <c r="U106" s="46"/>
      <c r="V106" s="41" t="str">
        <f t="shared" si="15"/>
        <v/>
      </c>
      <c r="W106" s="41"/>
    </row>
    <row r="107" spans="2:23" x14ac:dyDescent="0.15">
      <c r="B107" s="21">
        <v>98</v>
      </c>
      <c r="C107" s="42" t="str">
        <f t="shared" si="12"/>
        <v/>
      </c>
      <c r="D107" s="42"/>
      <c r="E107" s="17">
        <f t="shared" si="16"/>
        <v>2015</v>
      </c>
      <c r="F107" s="2"/>
      <c r="G107" s="21"/>
      <c r="H107" s="43"/>
      <c r="I107" s="43"/>
      <c r="J107" s="43"/>
      <c r="K107" s="43"/>
      <c r="L107" s="16" t="str">
        <f t="shared" si="13"/>
        <v/>
      </c>
      <c r="M107" s="42" t="str">
        <f t="shared" si="9"/>
        <v/>
      </c>
      <c r="N107" s="42"/>
      <c r="O107" s="18" t="str">
        <f t="shared" si="10"/>
        <v/>
      </c>
      <c r="P107" s="17">
        <f t="shared" si="11"/>
        <v>2015</v>
      </c>
      <c r="Q107" s="2"/>
      <c r="R107" s="44" t="str">
        <f t="shared" si="17"/>
        <v/>
      </c>
      <c r="S107" s="44"/>
      <c r="T107" s="45" t="str">
        <f t="shared" si="14"/>
        <v/>
      </c>
      <c r="U107" s="46"/>
      <c r="V107" s="41" t="str">
        <f t="shared" si="15"/>
        <v/>
      </c>
      <c r="W107" s="41"/>
    </row>
    <row r="108" spans="2:23" x14ac:dyDescent="0.15">
      <c r="B108" s="21">
        <v>99</v>
      </c>
      <c r="C108" s="42" t="str">
        <f t="shared" si="12"/>
        <v/>
      </c>
      <c r="D108" s="42"/>
      <c r="E108" s="17">
        <f t="shared" si="16"/>
        <v>2015</v>
      </c>
      <c r="F108" s="2"/>
      <c r="G108" s="21"/>
      <c r="H108" s="43"/>
      <c r="I108" s="43"/>
      <c r="J108" s="43"/>
      <c r="K108" s="43"/>
      <c r="L108" s="16" t="str">
        <f t="shared" si="13"/>
        <v/>
      </c>
      <c r="M108" s="42" t="str">
        <f t="shared" si="9"/>
        <v/>
      </c>
      <c r="N108" s="42"/>
      <c r="O108" s="18" t="str">
        <f t="shared" si="10"/>
        <v/>
      </c>
      <c r="P108" s="17">
        <f t="shared" si="11"/>
        <v>2015</v>
      </c>
      <c r="Q108" s="2"/>
      <c r="R108" s="44" t="str">
        <f t="shared" si="17"/>
        <v/>
      </c>
      <c r="S108" s="44"/>
      <c r="T108" s="45" t="str">
        <f t="shared" si="14"/>
        <v/>
      </c>
      <c r="U108" s="46"/>
      <c r="V108" s="41" t="str">
        <f t="shared" si="15"/>
        <v/>
      </c>
      <c r="W108" s="41"/>
    </row>
    <row r="109" spans="2:23" x14ac:dyDescent="0.15">
      <c r="B109" s="21">
        <v>100</v>
      </c>
      <c r="C109" s="42" t="str">
        <f t="shared" si="12"/>
        <v/>
      </c>
      <c r="D109" s="42"/>
      <c r="E109" s="17">
        <f t="shared" si="16"/>
        <v>2015</v>
      </c>
      <c r="F109" s="2"/>
      <c r="G109" s="21"/>
      <c r="H109" s="43"/>
      <c r="I109" s="43"/>
      <c r="J109" s="43"/>
      <c r="K109" s="43"/>
      <c r="L109" s="16" t="str">
        <f t="shared" si="13"/>
        <v/>
      </c>
      <c r="M109" s="42" t="str">
        <f t="shared" si="9"/>
        <v/>
      </c>
      <c r="N109" s="42"/>
      <c r="O109" s="18" t="str">
        <f t="shared" si="10"/>
        <v/>
      </c>
      <c r="P109" s="17">
        <f t="shared" si="11"/>
        <v>2015</v>
      </c>
      <c r="Q109" s="2"/>
      <c r="R109" s="44" t="str">
        <f t="shared" si="17"/>
        <v/>
      </c>
      <c r="S109" s="44"/>
      <c r="T109" s="45" t="str">
        <f t="shared" si="14"/>
        <v/>
      </c>
      <c r="U109" s="46"/>
      <c r="V109" s="41" t="str">
        <f t="shared" si="15"/>
        <v/>
      </c>
      <c r="W109" s="41"/>
    </row>
  </sheetData>
  <mergeCells count="739">
    <mergeCell ref="B2:D2"/>
    <mergeCell ref="E2:G2"/>
    <mergeCell ref="H2:J2"/>
    <mergeCell ref="K2:M2"/>
    <mergeCell ref="N2:O2"/>
    <mergeCell ref="P2:Q2"/>
    <mergeCell ref="N4:O4"/>
    <mergeCell ref="P4:Q4"/>
    <mergeCell ref="J5:K5"/>
    <mergeCell ref="L5:M5"/>
    <mergeCell ref="N5:O5"/>
    <mergeCell ref="P5:Q5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  <mergeCell ref="P8:W8"/>
    <mergeCell ref="H9:I9"/>
    <mergeCell ref="J9:K9"/>
    <mergeCell ref="M9:N9"/>
    <mergeCell ref="R9:S9"/>
    <mergeCell ref="T9:U9"/>
    <mergeCell ref="V9:W9"/>
    <mergeCell ref="B6:D6"/>
    <mergeCell ref="E6:H6"/>
    <mergeCell ref="I6:J6"/>
    <mergeCell ref="K6:M6"/>
    <mergeCell ref="N6:Q6"/>
    <mergeCell ref="B8:B9"/>
    <mergeCell ref="C8:D9"/>
    <mergeCell ref="E8:K8"/>
    <mergeCell ref="L8:N8"/>
    <mergeCell ref="O8:O9"/>
    <mergeCell ref="V10:W10"/>
    <mergeCell ref="C11:D11"/>
    <mergeCell ref="H11:I11"/>
    <mergeCell ref="J11:K11"/>
    <mergeCell ref="M11:N11"/>
    <mergeCell ref="R11:S11"/>
    <mergeCell ref="T11:U11"/>
    <mergeCell ref="V11:W11"/>
    <mergeCell ref="C10:D10"/>
    <mergeCell ref="H10:I10"/>
    <mergeCell ref="J10:K10"/>
    <mergeCell ref="M10:N10"/>
    <mergeCell ref="R10:S10"/>
    <mergeCell ref="T10:U10"/>
    <mergeCell ref="V12:W12"/>
    <mergeCell ref="C13:D13"/>
    <mergeCell ref="H13:I13"/>
    <mergeCell ref="J13:K13"/>
    <mergeCell ref="M13:N13"/>
    <mergeCell ref="R13:S13"/>
    <mergeCell ref="T13:U13"/>
    <mergeCell ref="V13:W13"/>
    <mergeCell ref="C12:D12"/>
    <mergeCell ref="H12:I12"/>
    <mergeCell ref="J12:K12"/>
    <mergeCell ref="M12:N12"/>
    <mergeCell ref="R12:S12"/>
    <mergeCell ref="T12:U12"/>
    <mergeCell ref="V14:W14"/>
    <mergeCell ref="C15:D15"/>
    <mergeCell ref="H15:I15"/>
    <mergeCell ref="J15:K15"/>
    <mergeCell ref="M15:N15"/>
    <mergeCell ref="R15:S15"/>
    <mergeCell ref="T15:U15"/>
    <mergeCell ref="V15:W15"/>
    <mergeCell ref="C14:D14"/>
    <mergeCell ref="H14:I14"/>
    <mergeCell ref="J14:K14"/>
    <mergeCell ref="M14:N14"/>
    <mergeCell ref="R14:S14"/>
    <mergeCell ref="T14:U14"/>
    <mergeCell ref="V16:W16"/>
    <mergeCell ref="C17:D17"/>
    <mergeCell ref="H17:I17"/>
    <mergeCell ref="J17:K17"/>
    <mergeCell ref="M17:N17"/>
    <mergeCell ref="R17:S17"/>
    <mergeCell ref="T17:U17"/>
    <mergeCell ref="V17:W17"/>
    <mergeCell ref="C16:D16"/>
    <mergeCell ref="H16:I16"/>
    <mergeCell ref="J16:K16"/>
    <mergeCell ref="M16:N16"/>
    <mergeCell ref="R16:S16"/>
    <mergeCell ref="T16:U16"/>
    <mergeCell ref="V18:W18"/>
    <mergeCell ref="C19:D19"/>
    <mergeCell ref="H19:I19"/>
    <mergeCell ref="J19:K19"/>
    <mergeCell ref="M19:N19"/>
    <mergeCell ref="R19:S19"/>
    <mergeCell ref="T19:U19"/>
    <mergeCell ref="V19:W19"/>
    <mergeCell ref="C18:D18"/>
    <mergeCell ref="H18:I18"/>
    <mergeCell ref="J18:K18"/>
    <mergeCell ref="M18:N18"/>
    <mergeCell ref="R18:S18"/>
    <mergeCell ref="T18:U18"/>
    <mergeCell ref="V20:W20"/>
    <mergeCell ref="C21:D21"/>
    <mergeCell ref="H21:I21"/>
    <mergeCell ref="J21:K21"/>
    <mergeCell ref="M21:N21"/>
    <mergeCell ref="R21:S21"/>
    <mergeCell ref="T21:U21"/>
    <mergeCell ref="V21:W21"/>
    <mergeCell ref="C20:D20"/>
    <mergeCell ref="H20:I20"/>
    <mergeCell ref="J20:K20"/>
    <mergeCell ref="M20:N20"/>
    <mergeCell ref="R20:S20"/>
    <mergeCell ref="T20:U20"/>
    <mergeCell ref="V22:W22"/>
    <mergeCell ref="C23:D23"/>
    <mergeCell ref="H23:I23"/>
    <mergeCell ref="J23:K23"/>
    <mergeCell ref="M23:N23"/>
    <mergeCell ref="R23:S23"/>
    <mergeCell ref="T23:U23"/>
    <mergeCell ref="V23:W23"/>
    <mergeCell ref="C22:D22"/>
    <mergeCell ref="H22:I22"/>
    <mergeCell ref="J22:K22"/>
    <mergeCell ref="M22:N22"/>
    <mergeCell ref="R22:S22"/>
    <mergeCell ref="T22:U22"/>
    <mergeCell ref="V24:W24"/>
    <mergeCell ref="C25:D25"/>
    <mergeCell ref="H25:I25"/>
    <mergeCell ref="J25:K25"/>
    <mergeCell ref="M25:N25"/>
    <mergeCell ref="R25:S25"/>
    <mergeCell ref="T25:U25"/>
    <mergeCell ref="V25:W25"/>
    <mergeCell ref="C24:D24"/>
    <mergeCell ref="H24:I24"/>
    <mergeCell ref="J24:K24"/>
    <mergeCell ref="M24:N24"/>
    <mergeCell ref="R24:S24"/>
    <mergeCell ref="T24:U24"/>
    <mergeCell ref="V26:W26"/>
    <mergeCell ref="C27:D27"/>
    <mergeCell ref="H27:I27"/>
    <mergeCell ref="J27:K27"/>
    <mergeCell ref="M27:N27"/>
    <mergeCell ref="R27:S27"/>
    <mergeCell ref="T27:U27"/>
    <mergeCell ref="V27:W27"/>
    <mergeCell ref="C26:D26"/>
    <mergeCell ref="H26:I26"/>
    <mergeCell ref="J26:K26"/>
    <mergeCell ref="M26:N26"/>
    <mergeCell ref="R26:S26"/>
    <mergeCell ref="T26:U26"/>
    <mergeCell ref="V28:W28"/>
    <mergeCell ref="C29:D29"/>
    <mergeCell ref="H29:I29"/>
    <mergeCell ref="J29:K29"/>
    <mergeCell ref="M29:N29"/>
    <mergeCell ref="R29:S29"/>
    <mergeCell ref="T29:U29"/>
    <mergeCell ref="V29:W29"/>
    <mergeCell ref="C28:D28"/>
    <mergeCell ref="H28:I28"/>
    <mergeCell ref="J28:K28"/>
    <mergeCell ref="M28:N28"/>
    <mergeCell ref="R28:S28"/>
    <mergeCell ref="T28:U28"/>
    <mergeCell ref="V30:W30"/>
    <mergeCell ref="C31:D31"/>
    <mergeCell ref="H31:I31"/>
    <mergeCell ref="J31:K31"/>
    <mergeCell ref="M31:N31"/>
    <mergeCell ref="R31:S31"/>
    <mergeCell ref="T31:U31"/>
    <mergeCell ref="V31:W31"/>
    <mergeCell ref="C30:D30"/>
    <mergeCell ref="H30:I30"/>
    <mergeCell ref="J30:K30"/>
    <mergeCell ref="M30:N30"/>
    <mergeCell ref="R30:S30"/>
    <mergeCell ref="T30:U30"/>
    <mergeCell ref="V32:W32"/>
    <mergeCell ref="C33:D33"/>
    <mergeCell ref="H33:I33"/>
    <mergeCell ref="J33:K33"/>
    <mergeCell ref="M33:N33"/>
    <mergeCell ref="R33:S33"/>
    <mergeCell ref="T33:U33"/>
    <mergeCell ref="V33:W33"/>
    <mergeCell ref="C32:D32"/>
    <mergeCell ref="H32:I32"/>
    <mergeCell ref="J32:K32"/>
    <mergeCell ref="M32:N32"/>
    <mergeCell ref="R32:S32"/>
    <mergeCell ref="T32:U32"/>
    <mergeCell ref="V34:W34"/>
    <mergeCell ref="C35:D35"/>
    <mergeCell ref="H35:I35"/>
    <mergeCell ref="J35:K35"/>
    <mergeCell ref="M35:N35"/>
    <mergeCell ref="R35:S35"/>
    <mergeCell ref="T35:U35"/>
    <mergeCell ref="V35:W35"/>
    <mergeCell ref="C34:D34"/>
    <mergeCell ref="H34:I34"/>
    <mergeCell ref="J34:K34"/>
    <mergeCell ref="M34:N34"/>
    <mergeCell ref="R34:S34"/>
    <mergeCell ref="T34:U34"/>
    <mergeCell ref="V36:W36"/>
    <mergeCell ref="C37:D37"/>
    <mergeCell ref="H37:I37"/>
    <mergeCell ref="J37:K37"/>
    <mergeCell ref="M37:N37"/>
    <mergeCell ref="R37:S37"/>
    <mergeCell ref="T37:U37"/>
    <mergeCell ref="V37:W37"/>
    <mergeCell ref="C36:D36"/>
    <mergeCell ref="H36:I36"/>
    <mergeCell ref="J36:K36"/>
    <mergeCell ref="M36:N36"/>
    <mergeCell ref="R36:S36"/>
    <mergeCell ref="T36:U36"/>
    <mergeCell ref="V38:W38"/>
    <mergeCell ref="C39:D39"/>
    <mergeCell ref="H39:I39"/>
    <mergeCell ref="J39:K39"/>
    <mergeCell ref="M39:N39"/>
    <mergeCell ref="R39:S39"/>
    <mergeCell ref="T39:U39"/>
    <mergeCell ref="V39:W39"/>
    <mergeCell ref="C38:D38"/>
    <mergeCell ref="H38:I38"/>
    <mergeCell ref="J38:K38"/>
    <mergeCell ref="M38:N38"/>
    <mergeCell ref="R38:S38"/>
    <mergeCell ref="T38:U38"/>
    <mergeCell ref="V40:W40"/>
    <mergeCell ref="C41:D41"/>
    <mergeCell ref="H41:I41"/>
    <mergeCell ref="J41:K41"/>
    <mergeCell ref="M41:N41"/>
    <mergeCell ref="R41:S41"/>
    <mergeCell ref="T41:U41"/>
    <mergeCell ref="V41:W41"/>
    <mergeCell ref="C40:D40"/>
    <mergeCell ref="H40:I40"/>
    <mergeCell ref="J40:K40"/>
    <mergeCell ref="M40:N40"/>
    <mergeCell ref="R40:S40"/>
    <mergeCell ref="T40:U40"/>
    <mergeCell ref="V42:W42"/>
    <mergeCell ref="C43:D43"/>
    <mergeCell ref="H43:I43"/>
    <mergeCell ref="J43:K43"/>
    <mergeCell ref="M43:N43"/>
    <mergeCell ref="R43:S43"/>
    <mergeCell ref="T43:U43"/>
    <mergeCell ref="V43:W43"/>
    <mergeCell ref="C42:D42"/>
    <mergeCell ref="H42:I42"/>
    <mergeCell ref="J42:K42"/>
    <mergeCell ref="M42:N42"/>
    <mergeCell ref="R42:S42"/>
    <mergeCell ref="T42:U42"/>
    <mergeCell ref="V44:W44"/>
    <mergeCell ref="C45:D45"/>
    <mergeCell ref="H45:I45"/>
    <mergeCell ref="J45:K45"/>
    <mergeCell ref="M45:N45"/>
    <mergeCell ref="R45:S45"/>
    <mergeCell ref="T45:U45"/>
    <mergeCell ref="V45:W45"/>
    <mergeCell ref="C44:D44"/>
    <mergeCell ref="H44:I44"/>
    <mergeCell ref="J44:K44"/>
    <mergeCell ref="M44:N44"/>
    <mergeCell ref="R44:S44"/>
    <mergeCell ref="T44:U44"/>
    <mergeCell ref="V46:W46"/>
    <mergeCell ref="C47:D47"/>
    <mergeCell ref="H47:I47"/>
    <mergeCell ref="J47:K47"/>
    <mergeCell ref="M47:N47"/>
    <mergeCell ref="R47:S47"/>
    <mergeCell ref="T47:U47"/>
    <mergeCell ref="V47:W47"/>
    <mergeCell ref="C46:D46"/>
    <mergeCell ref="H46:I46"/>
    <mergeCell ref="J46:K46"/>
    <mergeCell ref="M46:N46"/>
    <mergeCell ref="R46:S46"/>
    <mergeCell ref="T46:U46"/>
    <mergeCell ref="V48:W48"/>
    <mergeCell ref="C49:D49"/>
    <mergeCell ref="H49:I49"/>
    <mergeCell ref="J49:K49"/>
    <mergeCell ref="M49:N49"/>
    <mergeCell ref="R49:S49"/>
    <mergeCell ref="T49:U49"/>
    <mergeCell ref="V49:W49"/>
    <mergeCell ref="C48:D48"/>
    <mergeCell ref="H48:I48"/>
    <mergeCell ref="J48:K48"/>
    <mergeCell ref="M48:N48"/>
    <mergeCell ref="R48:S48"/>
    <mergeCell ref="T48:U48"/>
    <mergeCell ref="V50:W50"/>
    <mergeCell ref="C51:D51"/>
    <mergeCell ref="H51:I51"/>
    <mergeCell ref="J51:K51"/>
    <mergeCell ref="M51:N51"/>
    <mergeCell ref="R51:S51"/>
    <mergeCell ref="T51:U51"/>
    <mergeCell ref="V51:W51"/>
    <mergeCell ref="C50:D50"/>
    <mergeCell ref="H50:I50"/>
    <mergeCell ref="J50:K50"/>
    <mergeCell ref="M50:N50"/>
    <mergeCell ref="R50:S50"/>
    <mergeCell ref="T50:U50"/>
    <mergeCell ref="V52:W52"/>
    <mergeCell ref="C53:D53"/>
    <mergeCell ref="H53:I53"/>
    <mergeCell ref="J53:K53"/>
    <mergeCell ref="M53:N53"/>
    <mergeCell ref="R53:S53"/>
    <mergeCell ref="T53:U53"/>
    <mergeCell ref="V53:W53"/>
    <mergeCell ref="C52:D52"/>
    <mergeCell ref="H52:I52"/>
    <mergeCell ref="J52:K52"/>
    <mergeCell ref="M52:N52"/>
    <mergeCell ref="R52:S52"/>
    <mergeCell ref="T52:U52"/>
    <mergeCell ref="V54:W54"/>
    <mergeCell ref="C55:D55"/>
    <mergeCell ref="H55:I55"/>
    <mergeCell ref="J55:K55"/>
    <mergeCell ref="M55:N55"/>
    <mergeCell ref="R55:S55"/>
    <mergeCell ref="T55:U55"/>
    <mergeCell ref="V55:W55"/>
    <mergeCell ref="C54:D54"/>
    <mergeCell ref="H54:I54"/>
    <mergeCell ref="J54:K54"/>
    <mergeCell ref="M54:N54"/>
    <mergeCell ref="R54:S54"/>
    <mergeCell ref="T54:U54"/>
    <mergeCell ref="V56:W56"/>
    <mergeCell ref="C57:D57"/>
    <mergeCell ref="H57:I57"/>
    <mergeCell ref="J57:K57"/>
    <mergeCell ref="M57:N57"/>
    <mergeCell ref="R57:S57"/>
    <mergeCell ref="T57:U57"/>
    <mergeCell ref="V57:W57"/>
    <mergeCell ref="C56:D56"/>
    <mergeCell ref="H56:I56"/>
    <mergeCell ref="J56:K56"/>
    <mergeCell ref="M56:N56"/>
    <mergeCell ref="R56:S56"/>
    <mergeCell ref="T56:U56"/>
    <mergeCell ref="V58:W58"/>
    <mergeCell ref="C59:D59"/>
    <mergeCell ref="H59:I59"/>
    <mergeCell ref="J59:K59"/>
    <mergeCell ref="M59:N59"/>
    <mergeCell ref="R59:S59"/>
    <mergeCell ref="T59:U59"/>
    <mergeCell ref="V59:W59"/>
    <mergeCell ref="C58:D58"/>
    <mergeCell ref="H58:I58"/>
    <mergeCell ref="J58:K58"/>
    <mergeCell ref="M58:N58"/>
    <mergeCell ref="R58:S58"/>
    <mergeCell ref="T58:U58"/>
    <mergeCell ref="V60:W60"/>
    <mergeCell ref="C61:D61"/>
    <mergeCell ref="H61:I61"/>
    <mergeCell ref="J61:K61"/>
    <mergeCell ref="M61:N61"/>
    <mergeCell ref="R61:S61"/>
    <mergeCell ref="T61:U61"/>
    <mergeCell ref="V61:W61"/>
    <mergeCell ref="C60:D60"/>
    <mergeCell ref="H60:I60"/>
    <mergeCell ref="J60:K60"/>
    <mergeCell ref="M60:N60"/>
    <mergeCell ref="R60:S60"/>
    <mergeCell ref="T60:U60"/>
    <mergeCell ref="V62:W62"/>
    <mergeCell ref="C63:D63"/>
    <mergeCell ref="H63:I63"/>
    <mergeCell ref="J63:K63"/>
    <mergeCell ref="M63:N63"/>
    <mergeCell ref="R63:S63"/>
    <mergeCell ref="T63:U63"/>
    <mergeCell ref="V63:W63"/>
    <mergeCell ref="C62:D62"/>
    <mergeCell ref="H62:I62"/>
    <mergeCell ref="J62:K62"/>
    <mergeCell ref="M62:N62"/>
    <mergeCell ref="R62:S62"/>
    <mergeCell ref="T62:U62"/>
    <mergeCell ref="V64:W64"/>
    <mergeCell ref="C65:D65"/>
    <mergeCell ref="H65:I65"/>
    <mergeCell ref="J65:K65"/>
    <mergeCell ref="M65:N65"/>
    <mergeCell ref="R65:S65"/>
    <mergeCell ref="T65:U65"/>
    <mergeCell ref="V65:W65"/>
    <mergeCell ref="C64:D64"/>
    <mergeCell ref="H64:I64"/>
    <mergeCell ref="J64:K64"/>
    <mergeCell ref="M64:N64"/>
    <mergeCell ref="R64:S64"/>
    <mergeCell ref="T64:U64"/>
    <mergeCell ref="V66:W66"/>
    <mergeCell ref="C67:D67"/>
    <mergeCell ref="H67:I67"/>
    <mergeCell ref="J67:K67"/>
    <mergeCell ref="M67:N67"/>
    <mergeCell ref="R67:S67"/>
    <mergeCell ref="T67:U67"/>
    <mergeCell ref="V67:W67"/>
    <mergeCell ref="C66:D66"/>
    <mergeCell ref="H66:I66"/>
    <mergeCell ref="J66:K66"/>
    <mergeCell ref="M66:N66"/>
    <mergeCell ref="R66:S66"/>
    <mergeCell ref="T66:U66"/>
    <mergeCell ref="V68:W68"/>
    <mergeCell ref="C69:D69"/>
    <mergeCell ref="H69:I69"/>
    <mergeCell ref="J69:K69"/>
    <mergeCell ref="M69:N69"/>
    <mergeCell ref="R69:S69"/>
    <mergeCell ref="T69:U69"/>
    <mergeCell ref="V69:W69"/>
    <mergeCell ref="C68:D68"/>
    <mergeCell ref="H68:I68"/>
    <mergeCell ref="J68:K68"/>
    <mergeCell ref="M68:N68"/>
    <mergeCell ref="R68:S68"/>
    <mergeCell ref="T68:U68"/>
    <mergeCell ref="V70:W70"/>
    <mergeCell ref="C71:D71"/>
    <mergeCell ref="H71:I71"/>
    <mergeCell ref="J71:K71"/>
    <mergeCell ref="M71:N71"/>
    <mergeCell ref="R71:S71"/>
    <mergeCell ref="T71:U71"/>
    <mergeCell ref="V71:W71"/>
    <mergeCell ref="C70:D70"/>
    <mergeCell ref="H70:I70"/>
    <mergeCell ref="J70:K70"/>
    <mergeCell ref="M70:N70"/>
    <mergeCell ref="R70:S70"/>
    <mergeCell ref="T70:U70"/>
    <mergeCell ref="V72:W72"/>
    <mergeCell ref="C73:D73"/>
    <mergeCell ref="H73:I73"/>
    <mergeCell ref="J73:K73"/>
    <mergeCell ref="M73:N73"/>
    <mergeCell ref="R73:S73"/>
    <mergeCell ref="T73:U73"/>
    <mergeCell ref="V73:W73"/>
    <mergeCell ref="C72:D72"/>
    <mergeCell ref="H72:I72"/>
    <mergeCell ref="J72:K72"/>
    <mergeCell ref="M72:N72"/>
    <mergeCell ref="R72:S72"/>
    <mergeCell ref="T72:U72"/>
    <mergeCell ref="V74:W74"/>
    <mergeCell ref="C75:D75"/>
    <mergeCell ref="H75:I75"/>
    <mergeCell ref="J75:K75"/>
    <mergeCell ref="M75:N75"/>
    <mergeCell ref="R75:S75"/>
    <mergeCell ref="T75:U75"/>
    <mergeCell ref="V75:W75"/>
    <mergeCell ref="C74:D74"/>
    <mergeCell ref="H74:I74"/>
    <mergeCell ref="J74:K74"/>
    <mergeCell ref="M74:N74"/>
    <mergeCell ref="R74:S74"/>
    <mergeCell ref="T74:U74"/>
    <mergeCell ref="V76:W76"/>
    <mergeCell ref="C77:D77"/>
    <mergeCell ref="H77:I77"/>
    <mergeCell ref="J77:K77"/>
    <mergeCell ref="M77:N77"/>
    <mergeCell ref="R77:S77"/>
    <mergeCell ref="T77:U77"/>
    <mergeCell ref="V77:W77"/>
    <mergeCell ref="C76:D76"/>
    <mergeCell ref="H76:I76"/>
    <mergeCell ref="J76:K76"/>
    <mergeCell ref="M76:N76"/>
    <mergeCell ref="R76:S76"/>
    <mergeCell ref="T76:U76"/>
    <mergeCell ref="V78:W78"/>
    <mergeCell ref="C79:D79"/>
    <mergeCell ref="H79:I79"/>
    <mergeCell ref="J79:K79"/>
    <mergeCell ref="M79:N79"/>
    <mergeCell ref="R79:S79"/>
    <mergeCell ref="T79:U79"/>
    <mergeCell ref="V79:W79"/>
    <mergeCell ref="C78:D78"/>
    <mergeCell ref="H78:I78"/>
    <mergeCell ref="J78:K78"/>
    <mergeCell ref="M78:N78"/>
    <mergeCell ref="R78:S78"/>
    <mergeCell ref="T78:U78"/>
    <mergeCell ref="V80:W80"/>
    <mergeCell ref="C81:D81"/>
    <mergeCell ref="H81:I81"/>
    <mergeCell ref="J81:K81"/>
    <mergeCell ref="M81:N81"/>
    <mergeCell ref="R81:S81"/>
    <mergeCell ref="T81:U81"/>
    <mergeCell ref="V81:W81"/>
    <mergeCell ref="C80:D80"/>
    <mergeCell ref="H80:I80"/>
    <mergeCell ref="J80:K80"/>
    <mergeCell ref="M80:N80"/>
    <mergeCell ref="R80:S80"/>
    <mergeCell ref="T80:U80"/>
    <mergeCell ref="V82:W82"/>
    <mergeCell ref="C83:D83"/>
    <mergeCell ref="H83:I83"/>
    <mergeCell ref="J83:K83"/>
    <mergeCell ref="M83:N83"/>
    <mergeCell ref="R83:S83"/>
    <mergeCell ref="T83:U83"/>
    <mergeCell ref="V83:W83"/>
    <mergeCell ref="C82:D82"/>
    <mergeCell ref="H82:I82"/>
    <mergeCell ref="J82:K82"/>
    <mergeCell ref="M82:N82"/>
    <mergeCell ref="R82:S82"/>
    <mergeCell ref="T82:U82"/>
    <mergeCell ref="V84:W84"/>
    <mergeCell ref="C85:D85"/>
    <mergeCell ref="H85:I85"/>
    <mergeCell ref="J85:K85"/>
    <mergeCell ref="M85:N85"/>
    <mergeCell ref="R85:S85"/>
    <mergeCell ref="T85:U85"/>
    <mergeCell ref="V85:W85"/>
    <mergeCell ref="C84:D84"/>
    <mergeCell ref="H84:I84"/>
    <mergeCell ref="J84:K84"/>
    <mergeCell ref="M84:N84"/>
    <mergeCell ref="R84:S84"/>
    <mergeCell ref="T84:U84"/>
    <mergeCell ref="V86:W86"/>
    <mergeCell ref="C87:D87"/>
    <mergeCell ref="H87:I87"/>
    <mergeCell ref="J87:K87"/>
    <mergeCell ref="M87:N87"/>
    <mergeCell ref="R87:S87"/>
    <mergeCell ref="T87:U87"/>
    <mergeCell ref="V87:W87"/>
    <mergeCell ref="C86:D86"/>
    <mergeCell ref="H86:I86"/>
    <mergeCell ref="J86:K86"/>
    <mergeCell ref="M86:N86"/>
    <mergeCell ref="R86:S86"/>
    <mergeCell ref="T86:U86"/>
    <mergeCell ref="V88:W88"/>
    <mergeCell ref="C89:D89"/>
    <mergeCell ref="H89:I89"/>
    <mergeCell ref="J89:K89"/>
    <mergeCell ref="M89:N89"/>
    <mergeCell ref="R89:S89"/>
    <mergeCell ref="T89:U89"/>
    <mergeCell ref="V89:W89"/>
    <mergeCell ref="C88:D88"/>
    <mergeCell ref="H88:I88"/>
    <mergeCell ref="J88:K88"/>
    <mergeCell ref="M88:N88"/>
    <mergeCell ref="R88:S88"/>
    <mergeCell ref="T88:U88"/>
    <mergeCell ref="V90:W90"/>
    <mergeCell ref="C91:D91"/>
    <mergeCell ref="H91:I91"/>
    <mergeCell ref="J91:K91"/>
    <mergeCell ref="M91:N91"/>
    <mergeCell ref="R91:S91"/>
    <mergeCell ref="T91:U91"/>
    <mergeCell ref="V91:W91"/>
    <mergeCell ref="C90:D90"/>
    <mergeCell ref="H90:I90"/>
    <mergeCell ref="J90:K90"/>
    <mergeCell ref="M90:N90"/>
    <mergeCell ref="R90:S90"/>
    <mergeCell ref="T90:U90"/>
    <mergeCell ref="V92:W92"/>
    <mergeCell ref="C93:D93"/>
    <mergeCell ref="H93:I93"/>
    <mergeCell ref="J93:K93"/>
    <mergeCell ref="M93:N93"/>
    <mergeCell ref="R93:S93"/>
    <mergeCell ref="T93:U93"/>
    <mergeCell ref="V93:W93"/>
    <mergeCell ref="C92:D92"/>
    <mergeCell ref="H92:I92"/>
    <mergeCell ref="J92:K92"/>
    <mergeCell ref="M92:N92"/>
    <mergeCell ref="R92:S92"/>
    <mergeCell ref="T92:U92"/>
    <mergeCell ref="V94:W94"/>
    <mergeCell ref="C95:D95"/>
    <mergeCell ref="H95:I95"/>
    <mergeCell ref="J95:K95"/>
    <mergeCell ref="M95:N95"/>
    <mergeCell ref="R95:S95"/>
    <mergeCell ref="T95:U95"/>
    <mergeCell ref="V95:W95"/>
    <mergeCell ref="C94:D94"/>
    <mergeCell ref="H94:I94"/>
    <mergeCell ref="J94:K94"/>
    <mergeCell ref="M94:N94"/>
    <mergeCell ref="R94:S94"/>
    <mergeCell ref="T94:U94"/>
    <mergeCell ref="V96:W96"/>
    <mergeCell ref="C97:D97"/>
    <mergeCell ref="H97:I97"/>
    <mergeCell ref="J97:K97"/>
    <mergeCell ref="M97:N97"/>
    <mergeCell ref="R97:S97"/>
    <mergeCell ref="T97:U97"/>
    <mergeCell ref="V97:W97"/>
    <mergeCell ref="C96:D96"/>
    <mergeCell ref="H96:I96"/>
    <mergeCell ref="J96:K96"/>
    <mergeCell ref="M96:N96"/>
    <mergeCell ref="R96:S96"/>
    <mergeCell ref="T96:U96"/>
    <mergeCell ref="V98:W98"/>
    <mergeCell ref="C99:D99"/>
    <mergeCell ref="H99:I99"/>
    <mergeCell ref="J99:K99"/>
    <mergeCell ref="M99:N99"/>
    <mergeCell ref="R99:S99"/>
    <mergeCell ref="T99:U99"/>
    <mergeCell ref="V99:W99"/>
    <mergeCell ref="C98:D98"/>
    <mergeCell ref="H98:I98"/>
    <mergeCell ref="J98:K98"/>
    <mergeCell ref="M98:N98"/>
    <mergeCell ref="R98:S98"/>
    <mergeCell ref="T98:U98"/>
    <mergeCell ref="V100:W100"/>
    <mergeCell ref="C101:D101"/>
    <mergeCell ref="H101:I101"/>
    <mergeCell ref="J101:K101"/>
    <mergeCell ref="M101:N101"/>
    <mergeCell ref="R101:S101"/>
    <mergeCell ref="T101:U101"/>
    <mergeCell ref="V101:W101"/>
    <mergeCell ref="C100:D100"/>
    <mergeCell ref="H100:I100"/>
    <mergeCell ref="J100:K100"/>
    <mergeCell ref="M100:N100"/>
    <mergeCell ref="R100:S100"/>
    <mergeCell ref="T100:U100"/>
    <mergeCell ref="V102:W102"/>
    <mergeCell ref="C103:D103"/>
    <mergeCell ref="H103:I103"/>
    <mergeCell ref="J103:K103"/>
    <mergeCell ref="M103:N103"/>
    <mergeCell ref="R103:S103"/>
    <mergeCell ref="T103:U103"/>
    <mergeCell ref="V103:W103"/>
    <mergeCell ref="C102:D102"/>
    <mergeCell ref="H102:I102"/>
    <mergeCell ref="J102:K102"/>
    <mergeCell ref="M102:N102"/>
    <mergeCell ref="R102:S102"/>
    <mergeCell ref="T102:U102"/>
    <mergeCell ref="V104:W104"/>
    <mergeCell ref="C105:D105"/>
    <mergeCell ref="H105:I105"/>
    <mergeCell ref="J105:K105"/>
    <mergeCell ref="M105:N105"/>
    <mergeCell ref="R105:S105"/>
    <mergeCell ref="T105:U105"/>
    <mergeCell ref="V105:W105"/>
    <mergeCell ref="C104:D104"/>
    <mergeCell ref="H104:I104"/>
    <mergeCell ref="J104:K104"/>
    <mergeCell ref="M104:N104"/>
    <mergeCell ref="R104:S104"/>
    <mergeCell ref="T104:U104"/>
    <mergeCell ref="V106:W106"/>
    <mergeCell ref="C107:D107"/>
    <mergeCell ref="H107:I107"/>
    <mergeCell ref="J107:K107"/>
    <mergeCell ref="M107:N107"/>
    <mergeCell ref="R107:S107"/>
    <mergeCell ref="T107:U107"/>
    <mergeCell ref="V107:W107"/>
    <mergeCell ref="C106:D106"/>
    <mergeCell ref="H106:I106"/>
    <mergeCell ref="J106:K106"/>
    <mergeCell ref="M106:N106"/>
    <mergeCell ref="R106:S106"/>
    <mergeCell ref="T106:U106"/>
    <mergeCell ref="V108:W108"/>
    <mergeCell ref="C109:D109"/>
    <mergeCell ref="H109:I109"/>
    <mergeCell ref="J109:K109"/>
    <mergeCell ref="M109:N109"/>
    <mergeCell ref="R109:S109"/>
    <mergeCell ref="T109:U109"/>
    <mergeCell ref="V109:W109"/>
    <mergeCell ref="C108:D108"/>
    <mergeCell ref="H108:I108"/>
    <mergeCell ref="J108:K108"/>
    <mergeCell ref="M108:N108"/>
    <mergeCell ref="R108:S108"/>
    <mergeCell ref="T108:U108"/>
  </mergeCells>
  <phoneticPr fontId="1"/>
  <conditionalFormatting sqref="G39:G69 G15:G37 G10:G12">
    <cfRule type="cellIs" dxfId="63" priority="11" operator="equal">
      <formula>"買"</formula>
    </cfRule>
    <cfRule type="cellIs" dxfId="62" priority="12" operator="equal">
      <formula>"売"</formula>
    </cfRule>
  </conditionalFormatting>
  <conditionalFormatting sqref="G13">
    <cfRule type="cellIs" dxfId="61" priority="15" operator="equal">
      <formula>"買"</formula>
    </cfRule>
    <cfRule type="cellIs" dxfId="60" priority="16" operator="equal">
      <formula>"売"</formula>
    </cfRule>
  </conditionalFormatting>
  <conditionalFormatting sqref="G14">
    <cfRule type="cellIs" dxfId="59" priority="13" operator="equal">
      <formula>"買"</formula>
    </cfRule>
    <cfRule type="cellIs" dxfId="58" priority="14" operator="equal">
      <formula>"売"</formula>
    </cfRule>
  </conditionalFormatting>
  <conditionalFormatting sqref="G38">
    <cfRule type="cellIs" dxfId="57" priority="9" operator="equal">
      <formula>"買"</formula>
    </cfRule>
    <cfRule type="cellIs" dxfId="56" priority="10" operator="equal">
      <formula>"売"</formula>
    </cfRule>
  </conditionalFormatting>
  <conditionalFormatting sqref="G93:G94">
    <cfRule type="cellIs" dxfId="55" priority="1" operator="equal">
      <formula>"買"</formula>
    </cfRule>
    <cfRule type="cellIs" dxfId="54" priority="2" operator="equal">
      <formula>"売"</formula>
    </cfRule>
  </conditionalFormatting>
  <conditionalFormatting sqref="G70:G78">
    <cfRule type="cellIs" dxfId="53" priority="7" operator="equal">
      <formula>"買"</formula>
    </cfRule>
    <cfRule type="cellIs" dxfId="52" priority="8" operator="equal">
      <formula>"売"</formula>
    </cfRule>
  </conditionalFormatting>
  <conditionalFormatting sqref="G79:G92">
    <cfRule type="cellIs" dxfId="51" priority="5" operator="equal">
      <formula>"買"</formula>
    </cfRule>
    <cfRule type="cellIs" dxfId="50" priority="6" operator="equal">
      <formula>"売"</formula>
    </cfRule>
  </conditionalFormatting>
  <conditionalFormatting sqref="G95:G109">
    <cfRule type="cellIs" dxfId="49" priority="3" operator="equal">
      <formula>"買"</formula>
    </cfRule>
    <cfRule type="cellIs" dxfId="48" priority="4" operator="equal">
      <formula>"売"</formula>
    </cfRule>
  </conditionalFormatting>
  <dataValidations count="1">
    <dataValidation type="list" allowBlank="1" showInputMessage="1" showErrorMessage="1" sqref="G10:G109">
      <formula1>"買,売"</formula1>
    </dataValidation>
  </dataValidations>
  <pageMargins left="0.7" right="0.7" top="0.75" bottom="0.75" header="0.3" footer="0.3"/>
  <pageSetup paperSize="9" orientation="portrait" horizontalDpi="4294967292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X109"/>
  <sheetViews>
    <sheetView tabSelected="1" zoomScale="115" zoomScaleNormal="115" workbookViewId="0">
      <pane ySplit="9" topLeftCell="A63" activePane="bottomLeft" state="frozen"/>
      <selection activeCell="B1" sqref="B1"/>
      <selection pane="bottomLeft" activeCell="U6" sqref="U6"/>
    </sheetView>
  </sheetViews>
  <sheetFormatPr defaultRowHeight="13.5" x14ac:dyDescent="0.15"/>
  <cols>
    <col min="1" max="1" width="2.875" customWidth="1"/>
    <col min="2" max="23" width="6.625" style="40" customWidth="1"/>
    <col min="24" max="24" width="9" style="35"/>
  </cols>
  <sheetData>
    <row r="2" spans="2:24" x14ac:dyDescent="0.15">
      <c r="B2" s="76" t="s">
        <v>21</v>
      </c>
      <c r="C2" s="76"/>
      <c r="D2" s="76"/>
      <c r="E2" s="77" t="s">
        <v>33</v>
      </c>
      <c r="F2" s="77"/>
      <c r="G2" s="77"/>
      <c r="H2" s="76" t="s">
        <v>22</v>
      </c>
      <c r="I2" s="76"/>
      <c r="J2" s="76"/>
      <c r="K2" s="77" t="s">
        <v>29</v>
      </c>
      <c r="L2" s="77"/>
      <c r="M2" s="77"/>
      <c r="N2" s="76" t="s">
        <v>30</v>
      </c>
      <c r="O2" s="76"/>
      <c r="P2" s="78">
        <v>0.03</v>
      </c>
      <c r="Q2" s="77"/>
    </row>
    <row r="3" spans="2:24" ht="85.5" customHeight="1" x14ac:dyDescent="0.15">
      <c r="B3" s="76" t="s">
        <v>17</v>
      </c>
      <c r="C3" s="76"/>
      <c r="D3" s="85" t="s">
        <v>61</v>
      </c>
      <c r="E3" s="86"/>
      <c r="F3" s="86"/>
      <c r="G3" s="86"/>
      <c r="H3" s="86"/>
      <c r="I3" s="86"/>
      <c r="J3" s="76" t="s">
        <v>18</v>
      </c>
      <c r="K3" s="76"/>
      <c r="L3" s="87" t="s">
        <v>55</v>
      </c>
      <c r="M3" s="88"/>
      <c r="N3" s="88"/>
      <c r="O3" s="88"/>
      <c r="P3" s="88"/>
      <c r="Q3" s="89"/>
    </row>
    <row r="4" spans="2:24" x14ac:dyDescent="0.15">
      <c r="B4" s="76" t="s">
        <v>15</v>
      </c>
      <c r="C4" s="76"/>
      <c r="D4" s="80">
        <f>SUM($T$10:$U$947)</f>
        <v>6657256.7901234617</v>
      </c>
      <c r="E4" s="80"/>
      <c r="F4" s="76" t="s">
        <v>14</v>
      </c>
      <c r="G4" s="76"/>
      <c r="H4" s="90">
        <f>SUM($V$10:$W$71)</f>
        <v>5286.6999999999962</v>
      </c>
      <c r="I4" s="91"/>
      <c r="J4" s="79" t="s">
        <v>25</v>
      </c>
      <c r="K4" s="79"/>
      <c r="L4" s="92">
        <f>MAX($C$10:$D$944)-E6</f>
        <v>6657256.7901234636</v>
      </c>
      <c r="M4" s="92"/>
      <c r="N4" s="79" t="s">
        <v>19</v>
      </c>
      <c r="O4" s="79"/>
      <c r="P4" s="80">
        <f>MIN($C$10:$D$944)-E6</f>
        <v>0</v>
      </c>
      <c r="Q4" s="80"/>
      <c r="S4"/>
      <c r="T4"/>
      <c r="U4"/>
      <c r="V4"/>
      <c r="W4"/>
    </row>
    <row r="5" spans="2:24" ht="14.25" thickBot="1" x14ac:dyDescent="0.2">
      <c r="B5" s="38" t="s">
        <v>23</v>
      </c>
      <c r="C5" s="15">
        <f>COUNTIF($T$10:$T$944,"&gt;0")</f>
        <v>32</v>
      </c>
      <c r="D5" s="38" t="s">
        <v>24</v>
      </c>
      <c r="E5" s="15">
        <f>COUNTIF($T$10:$T$944,"&lt;0")</f>
        <v>8</v>
      </c>
      <c r="F5" s="38" t="s">
        <v>26</v>
      </c>
      <c r="G5" s="15">
        <f>COUNTIF($T$10:$T$944,"=0")</f>
        <v>28</v>
      </c>
      <c r="H5" s="38" t="s">
        <v>12</v>
      </c>
      <c r="I5" s="14">
        <f>IF(C5=0,"0",C5/SUM(C5,E5))</f>
        <v>0.8</v>
      </c>
      <c r="J5" s="76" t="s">
        <v>27</v>
      </c>
      <c r="K5" s="81"/>
      <c r="L5" s="82"/>
      <c r="M5" s="82"/>
      <c r="N5" s="83" t="s">
        <v>28</v>
      </c>
      <c r="O5" s="84"/>
      <c r="P5" s="82"/>
      <c r="Q5" s="82"/>
      <c r="S5"/>
      <c r="T5"/>
      <c r="U5"/>
      <c r="V5"/>
      <c r="W5"/>
    </row>
    <row r="6" spans="2:24" ht="21.75" thickBot="1" x14ac:dyDescent="0.2">
      <c r="B6" s="57" t="s">
        <v>16</v>
      </c>
      <c r="C6" s="58"/>
      <c r="D6" s="59"/>
      <c r="E6" s="60">
        <v>1000000</v>
      </c>
      <c r="F6" s="60"/>
      <c r="G6" s="60"/>
      <c r="H6" s="61"/>
      <c r="I6" s="62" t="s">
        <v>31</v>
      </c>
      <c r="J6" s="62"/>
      <c r="K6" s="57" t="s">
        <v>13</v>
      </c>
      <c r="L6" s="58"/>
      <c r="M6" s="59"/>
      <c r="N6" s="63">
        <f>E6+D4</f>
        <v>7657256.7901234617</v>
      </c>
      <c r="O6" s="64"/>
      <c r="P6" s="64"/>
      <c r="Q6" s="65"/>
    </row>
    <row r="7" spans="2:24" x14ac:dyDescent="0.15">
      <c r="P7" s="3"/>
    </row>
    <row r="8" spans="2:24" x14ac:dyDescent="0.15">
      <c r="B8" s="66" t="s">
        <v>20</v>
      </c>
      <c r="C8" s="67" t="s">
        <v>6</v>
      </c>
      <c r="D8" s="68"/>
      <c r="E8" s="71" t="s">
        <v>2</v>
      </c>
      <c r="F8" s="72"/>
      <c r="G8" s="72"/>
      <c r="H8" s="72"/>
      <c r="I8" s="72"/>
      <c r="J8" s="72"/>
      <c r="K8" s="73"/>
      <c r="L8" s="54" t="s">
        <v>8</v>
      </c>
      <c r="M8" s="74"/>
      <c r="N8" s="55"/>
      <c r="O8" s="75" t="s">
        <v>9</v>
      </c>
      <c r="P8" s="47" t="s">
        <v>5</v>
      </c>
      <c r="Q8" s="48"/>
      <c r="R8" s="48"/>
      <c r="S8" s="48"/>
      <c r="T8" s="48"/>
      <c r="U8" s="48"/>
      <c r="V8" s="48"/>
      <c r="W8" s="49"/>
    </row>
    <row r="9" spans="2:24" x14ac:dyDescent="0.15">
      <c r="B9" s="66"/>
      <c r="C9" s="69"/>
      <c r="D9" s="70"/>
      <c r="E9" s="37" t="s">
        <v>1</v>
      </c>
      <c r="F9" s="37" t="s">
        <v>0</v>
      </c>
      <c r="G9" s="37" t="s">
        <v>3</v>
      </c>
      <c r="H9" s="50" t="s">
        <v>35</v>
      </c>
      <c r="I9" s="51"/>
      <c r="J9" s="52" t="s">
        <v>34</v>
      </c>
      <c r="K9" s="53"/>
      <c r="L9" s="4" t="s">
        <v>7</v>
      </c>
      <c r="M9" s="54" t="s">
        <v>11</v>
      </c>
      <c r="N9" s="55"/>
      <c r="O9" s="75"/>
      <c r="P9" s="39" t="s">
        <v>1</v>
      </c>
      <c r="Q9" s="39" t="s">
        <v>0</v>
      </c>
      <c r="R9" s="47" t="s">
        <v>4</v>
      </c>
      <c r="S9" s="49"/>
      <c r="T9" s="56" t="s">
        <v>15</v>
      </c>
      <c r="U9" s="56"/>
      <c r="V9" s="56" t="s">
        <v>14</v>
      </c>
      <c r="W9" s="56"/>
    </row>
    <row r="10" spans="2:24" x14ac:dyDescent="0.15">
      <c r="B10" s="21">
        <v>1</v>
      </c>
      <c r="C10" s="42">
        <f>E6</f>
        <v>1000000</v>
      </c>
      <c r="D10" s="42"/>
      <c r="E10" s="17">
        <v>2001</v>
      </c>
      <c r="F10" s="2">
        <v>42202</v>
      </c>
      <c r="G10" s="21" t="s">
        <v>10</v>
      </c>
      <c r="H10" s="43">
        <v>0.86129999999999995</v>
      </c>
      <c r="I10" s="43"/>
      <c r="J10" s="43">
        <v>0.85055999999999998</v>
      </c>
      <c r="K10" s="43"/>
      <c r="L10" s="16">
        <f>IF(J10="","",ROUNDUP(IF(G10="買",H10-J10,J10-H10)*10000,0)+5)</f>
        <v>113</v>
      </c>
      <c r="M10" s="42">
        <f t="shared" ref="M10:M73" si="0">IF(F10="","",C10*$P$2)</f>
        <v>30000</v>
      </c>
      <c r="N10" s="42"/>
      <c r="O10" s="18">
        <f t="shared" ref="O10:O73" si="1">IF(L10="","",ROUNDDOWN(M10/(L10/81)/100000,2))</f>
        <v>0.21</v>
      </c>
      <c r="P10" s="17">
        <f t="shared" ref="P10:P73" si="2">E10</f>
        <v>2001</v>
      </c>
      <c r="Q10" s="2">
        <v>42205</v>
      </c>
      <c r="R10" s="44">
        <v>0.87068999999999996</v>
      </c>
      <c r="S10" s="44"/>
      <c r="T10" s="45">
        <f>IF(Q10="","",V10*O10*100000/81)</f>
        <v>24344.444444444467</v>
      </c>
      <c r="U10" s="46"/>
      <c r="V10" s="41">
        <f>IF(Q10="","",IF(G10="買",R10-H10,H10-R10)*10000)</f>
        <v>93.900000000000091</v>
      </c>
      <c r="W10" s="41"/>
      <c r="X10" s="35" t="s">
        <v>57</v>
      </c>
    </row>
    <row r="11" spans="2:24" x14ac:dyDescent="0.15">
      <c r="B11" s="21">
        <v>2</v>
      </c>
      <c r="C11" s="42">
        <f t="shared" ref="C11:C74" si="3">IF(T10="","",C10+T10)</f>
        <v>1024344.4444444445</v>
      </c>
      <c r="D11" s="42"/>
      <c r="E11" s="17">
        <f>E10</f>
        <v>2001</v>
      </c>
      <c r="F11" s="2">
        <v>42292</v>
      </c>
      <c r="G11" s="21" t="s">
        <v>51</v>
      </c>
      <c r="H11" s="43">
        <v>0.90888999999999998</v>
      </c>
      <c r="I11" s="43"/>
      <c r="J11" s="43">
        <v>0.91405000000000003</v>
      </c>
      <c r="K11" s="43"/>
      <c r="L11" s="16">
        <f t="shared" ref="L11:L74" si="4">IF(J11="","",ROUNDUP(IF(G11="買",H11-J11,J11-H11)*10000,0)+5)</f>
        <v>57</v>
      </c>
      <c r="M11" s="42">
        <f t="shared" si="0"/>
        <v>30730.333333333332</v>
      </c>
      <c r="N11" s="42"/>
      <c r="O11" s="18">
        <f t="shared" si="1"/>
        <v>0.43</v>
      </c>
      <c r="P11" s="17">
        <f t="shared" si="2"/>
        <v>2001</v>
      </c>
      <c r="Q11" s="2">
        <v>42293</v>
      </c>
      <c r="R11" s="44">
        <v>0.90761000000000003</v>
      </c>
      <c r="S11" s="44"/>
      <c r="T11" s="45">
        <f t="shared" ref="T11:T74" si="5">IF(Q11="","",V11*O11*100000/81)</f>
        <v>6795.061728394784</v>
      </c>
      <c r="U11" s="46"/>
      <c r="V11" s="41">
        <f t="shared" ref="V11:V74" si="6">IF(Q11="","",IF(G11="買",R11-H11,H11-R11)*10000)</f>
        <v>12.799999999999478</v>
      </c>
      <c r="W11" s="41"/>
      <c r="X11" s="35" t="s">
        <v>33</v>
      </c>
    </row>
    <row r="12" spans="2:24" x14ac:dyDescent="0.15">
      <c r="B12" s="21">
        <v>3</v>
      </c>
      <c r="C12" s="42">
        <f t="shared" si="3"/>
        <v>1031139.5061728393</v>
      </c>
      <c r="D12" s="42"/>
      <c r="E12" s="17">
        <v>2002</v>
      </c>
      <c r="F12" s="2">
        <v>42211</v>
      </c>
      <c r="G12" s="21" t="s">
        <v>51</v>
      </c>
      <c r="H12" s="43">
        <v>0.99853999999999998</v>
      </c>
      <c r="I12" s="43"/>
      <c r="J12" s="43">
        <v>1.0039199999999999</v>
      </c>
      <c r="K12" s="43"/>
      <c r="L12" s="16">
        <f t="shared" si="4"/>
        <v>59</v>
      </c>
      <c r="M12" s="42">
        <f t="shared" si="0"/>
        <v>30934.185185185179</v>
      </c>
      <c r="N12" s="42"/>
      <c r="O12" s="18">
        <f t="shared" si="1"/>
        <v>0.42</v>
      </c>
      <c r="P12" s="17">
        <f t="shared" si="2"/>
        <v>2002</v>
      </c>
      <c r="Q12" s="2">
        <v>42217</v>
      </c>
      <c r="R12" s="44">
        <v>0.97992000000000001</v>
      </c>
      <c r="S12" s="44"/>
      <c r="T12" s="45">
        <f t="shared" si="5"/>
        <v>96548.148148148</v>
      </c>
      <c r="U12" s="46"/>
      <c r="V12" s="41">
        <f t="shared" si="6"/>
        <v>186.1999999999997</v>
      </c>
      <c r="W12" s="41"/>
      <c r="X12" s="35" t="s">
        <v>33</v>
      </c>
    </row>
    <row r="13" spans="2:24" x14ac:dyDescent="0.15">
      <c r="B13" s="21">
        <v>4</v>
      </c>
      <c r="C13" s="42">
        <f t="shared" si="3"/>
        <v>1127687.6543209874</v>
      </c>
      <c r="D13" s="42"/>
      <c r="E13" s="17">
        <v>2003</v>
      </c>
      <c r="F13" s="2">
        <v>42076</v>
      </c>
      <c r="G13" s="21" t="s">
        <v>51</v>
      </c>
      <c r="H13" s="43">
        <v>1.0839799999999999</v>
      </c>
      <c r="I13" s="43"/>
      <c r="J13" s="43">
        <v>1.0924499999999999</v>
      </c>
      <c r="K13" s="43"/>
      <c r="L13" s="16">
        <f t="shared" si="4"/>
        <v>90</v>
      </c>
      <c r="M13" s="42">
        <f t="shared" si="0"/>
        <v>33830.62962962962</v>
      </c>
      <c r="N13" s="42"/>
      <c r="O13" s="18">
        <f t="shared" si="1"/>
        <v>0.3</v>
      </c>
      <c r="P13" s="17">
        <f t="shared" si="2"/>
        <v>2003</v>
      </c>
      <c r="Q13" s="2">
        <v>42080</v>
      </c>
      <c r="R13" s="44">
        <v>1.0821799999999999</v>
      </c>
      <c r="S13" s="44"/>
      <c r="T13" s="45">
        <f t="shared" si="5"/>
        <v>6666.6666666667543</v>
      </c>
      <c r="U13" s="46"/>
      <c r="V13" s="41">
        <f t="shared" si="6"/>
        <v>18.000000000000238</v>
      </c>
      <c r="W13" s="41"/>
      <c r="X13" s="35" t="s">
        <v>33</v>
      </c>
    </row>
    <row r="14" spans="2:24" x14ac:dyDescent="0.15">
      <c r="B14" s="21">
        <v>5</v>
      </c>
      <c r="C14" s="42">
        <f t="shared" si="3"/>
        <v>1134354.3209876542</v>
      </c>
      <c r="D14" s="42"/>
      <c r="E14" s="17">
        <f t="shared" ref="E14:E75" si="7">E13</f>
        <v>2003</v>
      </c>
      <c r="F14" s="2">
        <v>42175</v>
      </c>
      <c r="G14" s="21" t="s">
        <v>51</v>
      </c>
      <c r="H14" s="43">
        <v>1.1682600000000001</v>
      </c>
      <c r="I14" s="43"/>
      <c r="J14" s="43">
        <v>1.1736599999999999</v>
      </c>
      <c r="K14" s="43"/>
      <c r="L14" s="16">
        <f t="shared" si="4"/>
        <v>59</v>
      </c>
      <c r="M14" s="42">
        <f t="shared" si="0"/>
        <v>34030.62962962962</v>
      </c>
      <c r="N14" s="42"/>
      <c r="O14" s="18">
        <f t="shared" si="1"/>
        <v>0.46</v>
      </c>
      <c r="P14" s="17">
        <f t="shared" si="2"/>
        <v>2003</v>
      </c>
      <c r="Q14" s="2">
        <v>42180</v>
      </c>
      <c r="R14" s="44">
        <v>1.15846</v>
      </c>
      <c r="S14" s="44"/>
      <c r="T14" s="45">
        <f t="shared" si="5"/>
        <v>55654.320987654508</v>
      </c>
      <c r="U14" s="46"/>
      <c r="V14" s="41">
        <f t="shared" si="6"/>
        <v>98.000000000000313</v>
      </c>
      <c r="W14" s="41"/>
      <c r="X14" s="35" t="s">
        <v>33</v>
      </c>
    </row>
    <row r="15" spans="2:24" x14ac:dyDescent="0.15">
      <c r="B15" s="21">
        <v>6</v>
      </c>
      <c r="C15" s="42">
        <f t="shared" si="3"/>
        <v>1190008.6419753088</v>
      </c>
      <c r="D15" s="42"/>
      <c r="E15" s="17">
        <f t="shared" si="7"/>
        <v>2003</v>
      </c>
      <c r="F15" s="2">
        <v>42307</v>
      </c>
      <c r="G15" s="21" t="s">
        <v>51</v>
      </c>
      <c r="H15" s="43">
        <v>1.1630499999999999</v>
      </c>
      <c r="I15" s="43"/>
      <c r="J15" s="43">
        <v>1.1720999999999999</v>
      </c>
      <c r="K15" s="43"/>
      <c r="L15" s="16">
        <f t="shared" si="4"/>
        <v>96</v>
      </c>
      <c r="M15" s="42">
        <f t="shared" si="0"/>
        <v>35700.259259259263</v>
      </c>
      <c r="N15" s="42"/>
      <c r="O15" s="18">
        <f t="shared" si="1"/>
        <v>0.3</v>
      </c>
      <c r="P15" s="17">
        <f t="shared" si="2"/>
        <v>2003</v>
      </c>
      <c r="Q15" s="2">
        <v>42308</v>
      </c>
      <c r="R15" s="44">
        <v>1.1630499999999999</v>
      </c>
      <c r="S15" s="44"/>
      <c r="T15" s="45">
        <f t="shared" si="5"/>
        <v>0</v>
      </c>
      <c r="U15" s="46"/>
      <c r="V15" s="41">
        <f t="shared" si="6"/>
        <v>0</v>
      </c>
      <c r="W15" s="41"/>
      <c r="X15" s="35" t="s">
        <v>33</v>
      </c>
    </row>
    <row r="16" spans="2:24" x14ac:dyDescent="0.15">
      <c r="B16" s="21">
        <v>7</v>
      </c>
      <c r="C16" s="42">
        <f t="shared" si="3"/>
        <v>1190008.6419753088</v>
      </c>
      <c r="D16" s="42"/>
      <c r="E16" s="17">
        <v>2004</v>
      </c>
      <c r="F16" s="2">
        <v>42054</v>
      </c>
      <c r="G16" s="21" t="s">
        <v>51</v>
      </c>
      <c r="H16" s="43">
        <v>1.26583</v>
      </c>
      <c r="I16" s="43"/>
      <c r="J16" s="43">
        <v>1.27356</v>
      </c>
      <c r="K16" s="43"/>
      <c r="L16" s="16">
        <f t="shared" si="4"/>
        <v>83</v>
      </c>
      <c r="M16" s="42">
        <f t="shared" si="0"/>
        <v>35700.259259259263</v>
      </c>
      <c r="N16" s="42"/>
      <c r="O16" s="18">
        <f t="shared" si="1"/>
        <v>0.34</v>
      </c>
      <c r="P16" s="17">
        <f t="shared" si="2"/>
        <v>2004</v>
      </c>
      <c r="Q16" s="2">
        <v>42054</v>
      </c>
      <c r="R16" s="44">
        <f t="shared" ref="R16:R77" si="8">IF(J16="","",IF(G16="買",H16-(L16*0.0001),H16+(L16*0.0001)))</f>
        <v>1.27413</v>
      </c>
      <c r="S16" s="44"/>
      <c r="T16" s="45">
        <f t="shared" si="5"/>
        <v>-34839.506172839399</v>
      </c>
      <c r="U16" s="46"/>
      <c r="V16" s="41">
        <f t="shared" si="6"/>
        <v>-82.999999999999744</v>
      </c>
      <c r="W16" s="41"/>
      <c r="X16" s="35" t="s">
        <v>33</v>
      </c>
    </row>
    <row r="17" spans="2:24" x14ac:dyDescent="0.15">
      <c r="B17" s="21">
        <v>8</v>
      </c>
      <c r="C17" s="42">
        <f t="shared" si="3"/>
        <v>1155169.1358024694</v>
      </c>
      <c r="D17" s="42"/>
      <c r="E17" s="17">
        <f t="shared" si="7"/>
        <v>2004</v>
      </c>
      <c r="F17" s="2">
        <v>42055</v>
      </c>
      <c r="G17" s="21" t="s">
        <v>51</v>
      </c>
      <c r="H17" s="43">
        <v>1.26905</v>
      </c>
      <c r="I17" s="43"/>
      <c r="J17" s="43">
        <v>1.27634</v>
      </c>
      <c r="K17" s="43"/>
      <c r="L17" s="16">
        <f t="shared" si="4"/>
        <v>78</v>
      </c>
      <c r="M17" s="42">
        <f t="shared" si="0"/>
        <v>34655.07407407408</v>
      </c>
      <c r="N17" s="42"/>
      <c r="O17" s="18">
        <f t="shared" si="1"/>
        <v>0.35</v>
      </c>
      <c r="P17" s="17">
        <f t="shared" si="2"/>
        <v>2004</v>
      </c>
      <c r="Q17" s="2">
        <v>42059</v>
      </c>
      <c r="R17" s="44">
        <v>1.2582100000000001</v>
      </c>
      <c r="S17" s="44"/>
      <c r="T17" s="45">
        <f t="shared" si="5"/>
        <v>46839.506172839341</v>
      </c>
      <c r="U17" s="46"/>
      <c r="V17" s="41">
        <f t="shared" si="6"/>
        <v>108.39999999999961</v>
      </c>
      <c r="W17" s="41"/>
      <c r="X17" s="35" t="s">
        <v>33</v>
      </c>
    </row>
    <row r="18" spans="2:24" x14ac:dyDescent="0.15">
      <c r="B18" s="21">
        <v>9</v>
      </c>
      <c r="C18" s="42">
        <f t="shared" si="3"/>
        <v>1202008.6419753088</v>
      </c>
      <c r="D18" s="42"/>
      <c r="E18" s="17">
        <f t="shared" si="7"/>
        <v>2004</v>
      </c>
      <c r="F18" s="2">
        <v>42060</v>
      </c>
      <c r="G18" s="21" t="s">
        <v>51</v>
      </c>
      <c r="H18" s="43">
        <v>1.2653399999999999</v>
      </c>
      <c r="I18" s="43"/>
      <c r="J18" s="43">
        <v>1.2708999999999999</v>
      </c>
      <c r="K18" s="43"/>
      <c r="L18" s="16">
        <f t="shared" si="4"/>
        <v>61</v>
      </c>
      <c r="M18" s="42">
        <f t="shared" si="0"/>
        <v>36060.259259259263</v>
      </c>
      <c r="N18" s="42"/>
      <c r="O18" s="18">
        <f t="shared" si="1"/>
        <v>0.47</v>
      </c>
      <c r="P18" s="17">
        <f t="shared" si="2"/>
        <v>2004</v>
      </c>
      <c r="Q18" s="2">
        <v>1.24702</v>
      </c>
      <c r="R18" s="44">
        <v>1.24702</v>
      </c>
      <c r="S18" s="44"/>
      <c r="T18" s="45">
        <f t="shared" si="5"/>
        <v>106301.2345679006</v>
      </c>
      <c r="U18" s="46"/>
      <c r="V18" s="41">
        <f t="shared" si="6"/>
        <v>183.19999999999891</v>
      </c>
      <c r="W18" s="41"/>
      <c r="X18" s="35" t="s">
        <v>33</v>
      </c>
    </row>
    <row r="19" spans="2:24" x14ac:dyDescent="0.15">
      <c r="B19" s="21">
        <v>10</v>
      </c>
      <c r="C19" s="42">
        <f t="shared" si="3"/>
        <v>1308309.8765432094</v>
      </c>
      <c r="D19" s="42"/>
      <c r="E19" s="17">
        <f t="shared" si="7"/>
        <v>2004</v>
      </c>
      <c r="F19" s="2">
        <v>42144</v>
      </c>
      <c r="G19" s="21" t="s">
        <v>10</v>
      </c>
      <c r="H19" s="43">
        <v>1.1979599999999999</v>
      </c>
      <c r="I19" s="43"/>
      <c r="J19" s="43">
        <v>1.1936199999999999</v>
      </c>
      <c r="K19" s="43"/>
      <c r="L19" s="16">
        <f t="shared" si="4"/>
        <v>49</v>
      </c>
      <c r="M19" s="42">
        <f t="shared" si="0"/>
        <v>39249.296296296285</v>
      </c>
      <c r="N19" s="42"/>
      <c r="O19" s="18">
        <f t="shared" si="1"/>
        <v>0.64</v>
      </c>
      <c r="P19" s="17">
        <f t="shared" si="2"/>
        <v>2004</v>
      </c>
      <c r="Q19" s="2">
        <v>42144</v>
      </c>
      <c r="R19" s="44">
        <v>1.1979599999999999</v>
      </c>
      <c r="S19" s="44"/>
      <c r="T19" s="45">
        <f t="shared" si="5"/>
        <v>0</v>
      </c>
      <c r="U19" s="46"/>
      <c r="V19" s="41">
        <f t="shared" si="6"/>
        <v>0</v>
      </c>
      <c r="W19" s="41"/>
      <c r="X19" s="35" t="s">
        <v>33</v>
      </c>
    </row>
    <row r="20" spans="2:24" x14ac:dyDescent="0.15">
      <c r="B20" s="21">
        <v>11</v>
      </c>
      <c r="C20" s="42">
        <f t="shared" si="3"/>
        <v>1308309.8765432094</v>
      </c>
      <c r="D20" s="42"/>
      <c r="E20" s="17">
        <f t="shared" si="7"/>
        <v>2004</v>
      </c>
      <c r="F20" s="2">
        <v>42145</v>
      </c>
      <c r="G20" s="21" t="s">
        <v>10</v>
      </c>
      <c r="H20" s="43">
        <v>1.1972799999999999</v>
      </c>
      <c r="I20" s="43"/>
      <c r="J20" s="43">
        <v>1.18971</v>
      </c>
      <c r="K20" s="43"/>
      <c r="L20" s="16">
        <f t="shared" si="4"/>
        <v>81</v>
      </c>
      <c r="M20" s="42">
        <f t="shared" si="0"/>
        <v>39249.296296296285</v>
      </c>
      <c r="N20" s="42"/>
      <c r="O20" s="18">
        <f t="shared" si="1"/>
        <v>0.39</v>
      </c>
      <c r="P20" s="17">
        <f t="shared" si="2"/>
        <v>2004</v>
      </c>
      <c r="Q20" s="2">
        <v>42145</v>
      </c>
      <c r="R20" s="44">
        <v>1.1972799999999999</v>
      </c>
      <c r="S20" s="44"/>
      <c r="T20" s="45">
        <f t="shared" si="5"/>
        <v>0</v>
      </c>
      <c r="U20" s="46"/>
      <c r="V20" s="41">
        <f t="shared" si="6"/>
        <v>0</v>
      </c>
      <c r="W20" s="41"/>
      <c r="X20" s="35" t="s">
        <v>33</v>
      </c>
    </row>
    <row r="21" spans="2:24" x14ac:dyDescent="0.15">
      <c r="B21" s="21">
        <v>12</v>
      </c>
      <c r="C21" s="42">
        <f t="shared" si="3"/>
        <v>1308309.8765432094</v>
      </c>
      <c r="D21" s="42"/>
      <c r="E21" s="17">
        <f t="shared" si="7"/>
        <v>2004</v>
      </c>
      <c r="F21" s="2">
        <v>42148</v>
      </c>
      <c r="G21" s="21" t="s">
        <v>10</v>
      </c>
      <c r="H21" s="43">
        <v>1.2016</v>
      </c>
      <c r="I21" s="43"/>
      <c r="J21" s="43">
        <v>1.19451</v>
      </c>
      <c r="K21" s="43"/>
      <c r="L21" s="16">
        <f t="shared" si="4"/>
        <v>76</v>
      </c>
      <c r="M21" s="42">
        <f t="shared" si="0"/>
        <v>39249.296296296285</v>
      </c>
      <c r="N21" s="42"/>
      <c r="O21" s="18">
        <f t="shared" si="1"/>
        <v>0.41</v>
      </c>
      <c r="P21" s="17">
        <f t="shared" si="2"/>
        <v>2004</v>
      </c>
      <c r="Q21" s="2">
        <v>42150</v>
      </c>
      <c r="R21" s="44">
        <v>1.20923</v>
      </c>
      <c r="S21" s="44"/>
      <c r="T21" s="45">
        <f t="shared" si="5"/>
        <v>38620.987654321114</v>
      </c>
      <c r="U21" s="46"/>
      <c r="V21" s="41">
        <f t="shared" si="6"/>
        <v>76.300000000000253</v>
      </c>
      <c r="W21" s="41"/>
      <c r="X21" s="35" t="s">
        <v>33</v>
      </c>
    </row>
    <row r="22" spans="2:24" x14ac:dyDescent="0.15">
      <c r="B22" s="21">
        <v>13</v>
      </c>
      <c r="C22" s="42">
        <f t="shared" si="3"/>
        <v>1346930.8641975306</v>
      </c>
      <c r="D22" s="42"/>
      <c r="E22" s="17">
        <f t="shared" si="7"/>
        <v>2004</v>
      </c>
      <c r="F22" s="2">
        <v>42208</v>
      </c>
      <c r="G22" s="21" t="s">
        <v>51</v>
      </c>
      <c r="H22" s="43">
        <v>1.2238</v>
      </c>
      <c r="I22" s="43"/>
      <c r="J22" s="43">
        <v>1.2275400000000001</v>
      </c>
      <c r="K22" s="43"/>
      <c r="L22" s="16">
        <f t="shared" si="4"/>
        <v>43</v>
      </c>
      <c r="M22" s="42">
        <f t="shared" si="0"/>
        <v>40407.925925925912</v>
      </c>
      <c r="N22" s="42"/>
      <c r="O22" s="18">
        <f t="shared" si="1"/>
        <v>0.76</v>
      </c>
      <c r="P22" s="17">
        <f t="shared" si="2"/>
        <v>2004</v>
      </c>
      <c r="Q22" s="2">
        <v>42212</v>
      </c>
      <c r="R22" s="44">
        <v>1.2157100000000001</v>
      </c>
      <c r="S22" s="44"/>
      <c r="T22" s="45">
        <f t="shared" si="5"/>
        <v>75906.172839505525</v>
      </c>
      <c r="U22" s="46"/>
      <c r="V22" s="41">
        <f t="shared" si="6"/>
        <v>80.899999999999309</v>
      </c>
      <c r="W22" s="41"/>
      <c r="X22" s="35" t="s">
        <v>33</v>
      </c>
    </row>
    <row r="23" spans="2:24" x14ac:dyDescent="0.15">
      <c r="B23" s="21">
        <v>14</v>
      </c>
      <c r="C23" s="42">
        <f t="shared" si="3"/>
        <v>1422837.0370370361</v>
      </c>
      <c r="D23" s="42"/>
      <c r="E23" s="17">
        <v>2005</v>
      </c>
      <c r="F23" s="2">
        <v>42254</v>
      </c>
      <c r="G23" s="21" t="s">
        <v>51</v>
      </c>
      <c r="H23" s="43">
        <v>1.2444299999999999</v>
      </c>
      <c r="I23" s="43"/>
      <c r="J23" s="43">
        <v>1.2493700000000001</v>
      </c>
      <c r="K23" s="43"/>
      <c r="L23" s="16">
        <f t="shared" si="4"/>
        <v>55</v>
      </c>
      <c r="M23" s="42">
        <f t="shared" si="0"/>
        <v>42685.11111111108</v>
      </c>
      <c r="N23" s="42"/>
      <c r="O23" s="18">
        <f t="shared" si="1"/>
        <v>0.62</v>
      </c>
      <c r="P23" s="17">
        <f t="shared" si="2"/>
        <v>2005</v>
      </c>
      <c r="Q23" s="2">
        <v>42225</v>
      </c>
      <c r="R23" s="44">
        <v>1.2444299999999999</v>
      </c>
      <c r="S23" s="44"/>
      <c r="T23" s="45">
        <f t="shared" si="5"/>
        <v>0</v>
      </c>
      <c r="U23" s="46"/>
      <c r="V23" s="41">
        <f t="shared" si="6"/>
        <v>0</v>
      </c>
      <c r="W23" s="41"/>
      <c r="X23" s="35" t="s">
        <v>33</v>
      </c>
    </row>
    <row r="24" spans="2:24" x14ac:dyDescent="0.15">
      <c r="B24" s="21">
        <v>15</v>
      </c>
      <c r="C24" s="42">
        <f t="shared" si="3"/>
        <v>1422837.0370370361</v>
      </c>
      <c r="D24" s="42"/>
      <c r="E24" s="17">
        <f t="shared" si="7"/>
        <v>2005</v>
      </c>
      <c r="F24" s="2">
        <v>42256</v>
      </c>
      <c r="G24" s="21" t="s">
        <v>51</v>
      </c>
      <c r="H24" s="43">
        <v>1.2382200000000001</v>
      </c>
      <c r="I24" s="43"/>
      <c r="J24" s="43">
        <v>1.2454799999999999</v>
      </c>
      <c r="K24" s="43"/>
      <c r="L24" s="16">
        <f t="shared" si="4"/>
        <v>78</v>
      </c>
      <c r="M24" s="42">
        <f t="shared" si="0"/>
        <v>42685.11111111108</v>
      </c>
      <c r="N24" s="42"/>
      <c r="O24" s="18">
        <f t="shared" si="1"/>
        <v>0.44</v>
      </c>
      <c r="P24" s="17">
        <f t="shared" si="2"/>
        <v>2005</v>
      </c>
      <c r="Q24" s="2">
        <v>42256</v>
      </c>
      <c r="R24" s="44">
        <f t="shared" si="8"/>
        <v>1.2460200000000001</v>
      </c>
      <c r="S24" s="44"/>
      <c r="T24" s="45">
        <f t="shared" si="5"/>
        <v>-42370.370370370532</v>
      </c>
      <c r="U24" s="46"/>
      <c r="V24" s="41">
        <f t="shared" si="6"/>
        <v>-78.000000000000284</v>
      </c>
      <c r="W24" s="41"/>
      <c r="X24" s="35" t="s">
        <v>33</v>
      </c>
    </row>
    <row r="25" spans="2:24" x14ac:dyDescent="0.15">
      <c r="B25" s="21">
        <v>16</v>
      </c>
      <c r="C25" s="42">
        <f t="shared" si="3"/>
        <v>1380466.6666666656</v>
      </c>
      <c r="D25" s="42"/>
      <c r="E25" s="17">
        <f t="shared" si="7"/>
        <v>2005</v>
      </c>
      <c r="F25" s="2">
        <v>42304</v>
      </c>
      <c r="G25" s="21" t="s">
        <v>10</v>
      </c>
      <c r="H25" s="43">
        <v>1.20916</v>
      </c>
      <c r="I25" s="43"/>
      <c r="J25" s="43">
        <v>1.2041599999999999</v>
      </c>
      <c r="K25" s="43"/>
      <c r="L25" s="16">
        <f t="shared" si="4"/>
        <v>56</v>
      </c>
      <c r="M25" s="42">
        <f t="shared" si="0"/>
        <v>41413.999999999964</v>
      </c>
      <c r="N25" s="42"/>
      <c r="O25" s="18">
        <f t="shared" si="1"/>
        <v>0.59</v>
      </c>
      <c r="P25" s="17">
        <f t="shared" si="2"/>
        <v>2005</v>
      </c>
      <c r="Q25" s="2">
        <v>42305</v>
      </c>
      <c r="R25" s="44">
        <v>1.2121999999999999</v>
      </c>
      <c r="S25" s="44"/>
      <c r="T25" s="45">
        <f t="shared" si="5"/>
        <v>22143.209876542711</v>
      </c>
      <c r="U25" s="46"/>
      <c r="V25" s="41">
        <f t="shared" si="6"/>
        <v>30.399999999999316</v>
      </c>
      <c r="W25" s="41"/>
      <c r="X25" s="35" t="s">
        <v>33</v>
      </c>
    </row>
    <row r="26" spans="2:24" x14ac:dyDescent="0.15">
      <c r="B26" s="21">
        <v>17</v>
      </c>
      <c r="C26" s="42">
        <f t="shared" si="3"/>
        <v>1402609.8765432083</v>
      </c>
      <c r="D26" s="42"/>
      <c r="E26" s="17">
        <v>2006</v>
      </c>
      <c r="F26" s="2">
        <v>42163</v>
      </c>
      <c r="G26" s="21" t="s">
        <v>51</v>
      </c>
      <c r="H26" s="43">
        <v>1.27454</v>
      </c>
      <c r="I26" s="43"/>
      <c r="J26" s="43">
        <v>1.28009</v>
      </c>
      <c r="K26" s="43"/>
      <c r="L26" s="16">
        <f t="shared" si="4"/>
        <v>61</v>
      </c>
      <c r="M26" s="42">
        <f t="shared" si="0"/>
        <v>42078.296296296248</v>
      </c>
      <c r="N26" s="42"/>
      <c r="O26" s="18">
        <f t="shared" si="1"/>
        <v>0.55000000000000004</v>
      </c>
      <c r="P26" s="17">
        <f t="shared" si="2"/>
        <v>2006</v>
      </c>
      <c r="Q26" s="2">
        <v>42168</v>
      </c>
      <c r="R26" s="44">
        <v>1.25986</v>
      </c>
      <c r="S26" s="44"/>
      <c r="T26" s="45">
        <f t="shared" si="5"/>
        <v>99679.012345679192</v>
      </c>
      <c r="U26" s="46"/>
      <c r="V26" s="41">
        <f t="shared" si="6"/>
        <v>146.80000000000027</v>
      </c>
      <c r="W26" s="41"/>
      <c r="X26" s="35" t="s">
        <v>33</v>
      </c>
    </row>
    <row r="27" spans="2:24" x14ac:dyDescent="0.15">
      <c r="B27" s="21">
        <v>18</v>
      </c>
      <c r="C27" s="42">
        <f t="shared" si="3"/>
        <v>1502288.8888888874</v>
      </c>
      <c r="D27" s="42"/>
      <c r="E27" s="17">
        <f t="shared" si="7"/>
        <v>2006</v>
      </c>
      <c r="F27" s="2">
        <v>42240</v>
      </c>
      <c r="G27" s="21" t="s">
        <v>51</v>
      </c>
      <c r="H27" s="43">
        <v>1.2774799999999999</v>
      </c>
      <c r="I27" s="43"/>
      <c r="J27" s="43">
        <v>1.2855000000000001</v>
      </c>
      <c r="K27" s="43"/>
      <c r="L27" s="16">
        <f t="shared" si="4"/>
        <v>86</v>
      </c>
      <c r="M27" s="42">
        <f t="shared" si="0"/>
        <v>45068.666666666621</v>
      </c>
      <c r="N27" s="42"/>
      <c r="O27" s="18">
        <f t="shared" si="1"/>
        <v>0.42</v>
      </c>
      <c r="P27" s="17">
        <f t="shared" si="2"/>
        <v>2006</v>
      </c>
      <c r="Q27" s="2">
        <v>42240</v>
      </c>
      <c r="R27" s="44">
        <v>1.2774799999999999</v>
      </c>
      <c r="S27" s="44"/>
      <c r="T27" s="45">
        <f t="shared" si="5"/>
        <v>0</v>
      </c>
      <c r="U27" s="46"/>
      <c r="V27" s="41">
        <f t="shared" si="6"/>
        <v>0</v>
      </c>
      <c r="W27" s="41"/>
      <c r="X27" s="35" t="s">
        <v>33</v>
      </c>
    </row>
    <row r="28" spans="2:24" x14ac:dyDescent="0.15">
      <c r="B28" s="21">
        <v>19</v>
      </c>
      <c r="C28" s="42">
        <f t="shared" si="3"/>
        <v>1502288.8888888874</v>
      </c>
      <c r="D28" s="42"/>
      <c r="E28" s="17">
        <v>2008</v>
      </c>
      <c r="F28" s="2">
        <v>42101</v>
      </c>
      <c r="G28" s="21" t="s">
        <v>51</v>
      </c>
      <c r="H28" s="43">
        <v>1.5698399999999999</v>
      </c>
      <c r="I28" s="43"/>
      <c r="J28" s="43">
        <v>1.57375</v>
      </c>
      <c r="K28" s="43"/>
      <c r="L28" s="16">
        <f t="shared" si="4"/>
        <v>45</v>
      </c>
      <c r="M28" s="42">
        <f t="shared" si="0"/>
        <v>45068.666666666621</v>
      </c>
      <c r="N28" s="42"/>
      <c r="O28" s="18">
        <f t="shared" si="1"/>
        <v>0.81</v>
      </c>
      <c r="P28" s="17">
        <f t="shared" si="2"/>
        <v>2008</v>
      </c>
      <c r="Q28" s="2">
        <v>42101</v>
      </c>
      <c r="R28" s="44">
        <v>1.5698399999999999</v>
      </c>
      <c r="S28" s="44"/>
      <c r="T28" s="45">
        <f t="shared" si="5"/>
        <v>0</v>
      </c>
      <c r="U28" s="46"/>
      <c r="V28" s="41">
        <f t="shared" si="6"/>
        <v>0</v>
      </c>
      <c r="W28" s="41"/>
      <c r="X28" s="35" t="s">
        <v>33</v>
      </c>
    </row>
    <row r="29" spans="2:24" x14ac:dyDescent="0.15">
      <c r="B29" s="21">
        <v>20</v>
      </c>
      <c r="C29" s="42">
        <f t="shared" si="3"/>
        <v>1502288.8888888874</v>
      </c>
      <c r="D29" s="42"/>
      <c r="E29" s="17">
        <v>2009</v>
      </c>
      <c r="F29" s="2">
        <v>42079</v>
      </c>
      <c r="G29" s="21" t="s">
        <v>10</v>
      </c>
      <c r="H29" s="43">
        <v>1.2922</v>
      </c>
      <c r="I29" s="43"/>
      <c r="J29" s="43">
        <v>1.2871999999999999</v>
      </c>
      <c r="K29" s="43"/>
      <c r="L29" s="16">
        <f t="shared" si="4"/>
        <v>56</v>
      </c>
      <c r="M29" s="42">
        <f t="shared" si="0"/>
        <v>45068.666666666621</v>
      </c>
      <c r="N29" s="42"/>
      <c r="O29" s="18">
        <f t="shared" si="1"/>
        <v>0.65</v>
      </c>
      <c r="P29" s="17">
        <f t="shared" si="2"/>
        <v>2009</v>
      </c>
      <c r="Q29" s="2">
        <v>42090</v>
      </c>
      <c r="R29" s="44">
        <v>1.3411</v>
      </c>
      <c r="S29" s="44"/>
      <c r="T29" s="45">
        <f t="shared" si="5"/>
        <v>392407.40740740695</v>
      </c>
      <c r="U29" s="46"/>
      <c r="V29" s="41">
        <f t="shared" si="6"/>
        <v>488.99999999999943</v>
      </c>
      <c r="W29" s="41"/>
      <c r="X29" s="35" t="s">
        <v>33</v>
      </c>
    </row>
    <row r="30" spans="2:24" x14ac:dyDescent="0.15">
      <c r="B30" s="21">
        <v>21</v>
      </c>
      <c r="C30" s="42">
        <f t="shared" si="3"/>
        <v>1894696.2962962943</v>
      </c>
      <c r="D30" s="42"/>
      <c r="E30" s="17">
        <f t="shared" si="7"/>
        <v>2009</v>
      </c>
      <c r="F30" s="2">
        <v>42304</v>
      </c>
      <c r="G30" s="21" t="s">
        <v>51</v>
      </c>
      <c r="H30" s="43">
        <v>1.4854799999999999</v>
      </c>
      <c r="I30" s="43"/>
      <c r="J30" s="43">
        <v>1.4897499999999999</v>
      </c>
      <c r="K30" s="43"/>
      <c r="L30" s="16">
        <f t="shared" si="4"/>
        <v>48</v>
      </c>
      <c r="M30" s="42">
        <f t="shared" si="0"/>
        <v>56840.888888888825</v>
      </c>
      <c r="N30" s="42"/>
      <c r="O30" s="18">
        <f t="shared" si="1"/>
        <v>0.95</v>
      </c>
      <c r="P30" s="17">
        <f t="shared" si="2"/>
        <v>2009</v>
      </c>
      <c r="Q30" s="2">
        <v>42306</v>
      </c>
      <c r="R30" s="44">
        <v>1.4841599999999999</v>
      </c>
      <c r="S30" s="44"/>
      <c r="T30" s="45">
        <f t="shared" si="5"/>
        <v>15481.481481481338</v>
      </c>
      <c r="U30" s="46"/>
      <c r="V30" s="41">
        <f t="shared" si="6"/>
        <v>13.199999999999878</v>
      </c>
      <c r="W30" s="41"/>
      <c r="X30" s="35" t="s">
        <v>33</v>
      </c>
    </row>
    <row r="31" spans="2:24" x14ac:dyDescent="0.15">
      <c r="B31" s="21">
        <v>22</v>
      </c>
      <c r="C31" s="42">
        <f t="shared" si="3"/>
        <v>1910177.7777777757</v>
      </c>
      <c r="D31" s="42"/>
      <c r="E31" s="17">
        <v>2010</v>
      </c>
      <c r="F31" s="2">
        <v>42094</v>
      </c>
      <c r="G31" s="21" t="s">
        <v>10</v>
      </c>
      <c r="H31" s="43">
        <v>1.34735</v>
      </c>
      <c r="I31" s="43"/>
      <c r="J31" s="43">
        <v>1.3386</v>
      </c>
      <c r="K31" s="43"/>
      <c r="L31" s="16">
        <f t="shared" si="4"/>
        <v>93</v>
      </c>
      <c r="M31" s="42">
        <f t="shared" si="0"/>
        <v>57305.33333333327</v>
      </c>
      <c r="N31" s="42"/>
      <c r="O31" s="18">
        <f t="shared" si="1"/>
        <v>0.49</v>
      </c>
      <c r="P31" s="17">
        <f t="shared" si="2"/>
        <v>2010</v>
      </c>
      <c r="Q31" s="2">
        <v>42095</v>
      </c>
      <c r="R31" s="44">
        <v>1.34735</v>
      </c>
      <c r="S31" s="44"/>
      <c r="T31" s="45">
        <f t="shared" si="5"/>
        <v>0</v>
      </c>
      <c r="U31" s="46"/>
      <c r="V31" s="41">
        <f t="shared" si="6"/>
        <v>0</v>
      </c>
      <c r="W31" s="41"/>
      <c r="X31" s="35" t="s">
        <v>33</v>
      </c>
    </row>
    <row r="32" spans="2:24" x14ac:dyDescent="0.15">
      <c r="B32" s="21">
        <v>23</v>
      </c>
      <c r="C32" s="42">
        <f t="shared" si="3"/>
        <v>1910177.7777777757</v>
      </c>
      <c r="D32" s="42"/>
      <c r="E32" s="17">
        <f t="shared" si="7"/>
        <v>2010</v>
      </c>
      <c r="F32" s="2">
        <v>42165</v>
      </c>
      <c r="G32" s="21" t="s">
        <v>10</v>
      </c>
      <c r="H32" s="43">
        <v>1.2072700000000001</v>
      </c>
      <c r="I32" s="43"/>
      <c r="J32" s="43">
        <v>1.19608</v>
      </c>
      <c r="K32" s="43"/>
      <c r="L32" s="16">
        <f t="shared" si="4"/>
        <v>117</v>
      </c>
      <c r="M32" s="42">
        <f t="shared" si="0"/>
        <v>57305.33333333327</v>
      </c>
      <c r="N32" s="42"/>
      <c r="O32" s="18">
        <f t="shared" si="1"/>
        <v>0.39</v>
      </c>
      <c r="P32" s="17">
        <f t="shared" si="2"/>
        <v>2010</v>
      </c>
      <c r="Q32" s="2">
        <v>42166</v>
      </c>
      <c r="R32" s="44">
        <v>1.2072700000000001</v>
      </c>
      <c r="S32" s="44"/>
      <c r="T32" s="45">
        <f t="shared" si="5"/>
        <v>0</v>
      </c>
      <c r="U32" s="46"/>
      <c r="V32" s="41">
        <f t="shared" si="6"/>
        <v>0</v>
      </c>
      <c r="W32" s="41"/>
      <c r="X32" s="35" t="s">
        <v>33</v>
      </c>
    </row>
    <row r="33" spans="2:24" x14ac:dyDescent="0.15">
      <c r="B33" s="21">
        <v>24</v>
      </c>
      <c r="C33" s="42">
        <f t="shared" si="3"/>
        <v>1910177.7777777757</v>
      </c>
      <c r="D33" s="42"/>
      <c r="E33" s="17">
        <f t="shared" si="7"/>
        <v>2010</v>
      </c>
      <c r="F33" s="2">
        <v>42316</v>
      </c>
      <c r="G33" s="21" t="s">
        <v>51</v>
      </c>
      <c r="H33" s="43">
        <v>1.39171</v>
      </c>
      <c r="I33" s="43"/>
      <c r="J33" s="43">
        <v>1.408236</v>
      </c>
      <c r="K33" s="43"/>
      <c r="L33" s="16">
        <f t="shared" si="4"/>
        <v>171</v>
      </c>
      <c r="M33" s="42">
        <f t="shared" si="0"/>
        <v>57305.33333333327</v>
      </c>
      <c r="N33" s="42"/>
      <c r="O33" s="18">
        <f t="shared" si="1"/>
        <v>0.27</v>
      </c>
      <c r="P33" s="17">
        <f t="shared" si="2"/>
        <v>2010</v>
      </c>
      <c r="Q33" s="2">
        <v>42317</v>
      </c>
      <c r="R33" s="44">
        <v>1.39171</v>
      </c>
      <c r="S33" s="44"/>
      <c r="T33" s="45">
        <f t="shared" si="5"/>
        <v>0</v>
      </c>
      <c r="U33" s="46"/>
      <c r="V33" s="41">
        <f t="shared" si="6"/>
        <v>0</v>
      </c>
      <c r="W33" s="41"/>
      <c r="X33" s="35" t="s">
        <v>33</v>
      </c>
    </row>
    <row r="34" spans="2:24" x14ac:dyDescent="0.15">
      <c r="B34" s="21">
        <v>25</v>
      </c>
      <c r="C34" s="42">
        <f t="shared" si="3"/>
        <v>1910177.7777777757</v>
      </c>
      <c r="D34" s="42"/>
      <c r="E34" s="17">
        <f t="shared" si="7"/>
        <v>2010</v>
      </c>
      <c r="F34" s="2">
        <v>42317</v>
      </c>
      <c r="G34" s="21" t="s">
        <v>51</v>
      </c>
      <c r="H34" s="43">
        <v>1.3811800000000001</v>
      </c>
      <c r="I34" s="43"/>
      <c r="J34" s="43">
        <v>1.3953500000000001</v>
      </c>
      <c r="K34" s="43"/>
      <c r="L34" s="16">
        <f t="shared" si="4"/>
        <v>147</v>
      </c>
      <c r="M34" s="42">
        <f t="shared" si="0"/>
        <v>57305.33333333327</v>
      </c>
      <c r="N34" s="42"/>
      <c r="O34" s="18">
        <f t="shared" si="1"/>
        <v>0.31</v>
      </c>
      <c r="P34" s="17">
        <f t="shared" si="2"/>
        <v>2010</v>
      </c>
      <c r="Q34" s="2">
        <v>42318</v>
      </c>
      <c r="R34" s="44">
        <v>1.3811800000000001</v>
      </c>
      <c r="S34" s="44"/>
      <c r="T34" s="45">
        <f t="shared" si="5"/>
        <v>0</v>
      </c>
      <c r="U34" s="46"/>
      <c r="V34" s="41">
        <f t="shared" si="6"/>
        <v>0</v>
      </c>
      <c r="W34" s="41"/>
      <c r="X34" s="35" t="s">
        <v>33</v>
      </c>
    </row>
    <row r="35" spans="2:24" x14ac:dyDescent="0.15">
      <c r="B35" s="21">
        <v>26</v>
      </c>
      <c r="C35" s="42">
        <f t="shared" si="3"/>
        <v>1910177.7777777757</v>
      </c>
      <c r="D35" s="42"/>
      <c r="E35" s="17">
        <v>2011</v>
      </c>
      <c r="F35" s="2">
        <v>42016</v>
      </c>
      <c r="G35" s="21" t="s">
        <v>10</v>
      </c>
      <c r="H35" s="43">
        <v>1.30481</v>
      </c>
      <c r="I35" s="43"/>
      <c r="J35" s="43">
        <v>1.2960199999999999</v>
      </c>
      <c r="K35" s="43"/>
      <c r="L35" s="16">
        <f t="shared" si="4"/>
        <v>93</v>
      </c>
      <c r="M35" s="42">
        <f t="shared" si="0"/>
        <v>57305.33333333327</v>
      </c>
      <c r="N35" s="42"/>
      <c r="O35" s="18">
        <f t="shared" si="1"/>
        <v>0.49</v>
      </c>
      <c r="P35" s="17">
        <f t="shared" si="2"/>
        <v>2011</v>
      </c>
      <c r="Q35" s="2">
        <v>42032</v>
      </c>
      <c r="R35" s="44">
        <v>1.36351</v>
      </c>
      <c r="S35" s="44"/>
      <c r="T35" s="45">
        <f t="shared" si="5"/>
        <v>355098.76543209865</v>
      </c>
      <c r="U35" s="46"/>
      <c r="V35" s="41">
        <f t="shared" si="6"/>
        <v>586.99999999999977</v>
      </c>
      <c r="W35" s="41"/>
      <c r="X35" s="35" t="s">
        <v>33</v>
      </c>
    </row>
    <row r="36" spans="2:24" x14ac:dyDescent="0.15">
      <c r="B36" s="21">
        <v>27</v>
      </c>
      <c r="C36" s="42">
        <f t="shared" si="3"/>
        <v>2265276.5432098741</v>
      </c>
      <c r="D36" s="42"/>
      <c r="E36" s="17">
        <v>2012</v>
      </c>
      <c r="F36" s="2">
        <v>42027</v>
      </c>
      <c r="G36" s="21" t="s">
        <v>10</v>
      </c>
      <c r="H36" s="43">
        <v>1.2943</v>
      </c>
      <c r="I36" s="43"/>
      <c r="J36" s="43">
        <v>1.2883500000000001</v>
      </c>
      <c r="K36" s="43"/>
      <c r="L36" s="16">
        <f t="shared" si="4"/>
        <v>65</v>
      </c>
      <c r="M36" s="42">
        <f t="shared" si="0"/>
        <v>67958.296296296219</v>
      </c>
      <c r="N36" s="42"/>
      <c r="O36" s="18">
        <f t="shared" si="1"/>
        <v>0.84</v>
      </c>
      <c r="P36" s="17">
        <f t="shared" si="2"/>
        <v>2012</v>
      </c>
      <c r="Q36" s="2">
        <v>42029</v>
      </c>
      <c r="R36" s="44">
        <v>1.2951299999999999</v>
      </c>
      <c r="S36" s="44"/>
      <c r="T36" s="45">
        <f t="shared" si="5"/>
        <v>8607.4074074062282</v>
      </c>
      <c r="U36" s="46"/>
      <c r="V36" s="41">
        <f t="shared" si="6"/>
        <v>8.2999999999988638</v>
      </c>
      <c r="W36" s="41"/>
      <c r="X36" s="35" t="s">
        <v>33</v>
      </c>
    </row>
    <row r="37" spans="2:24" x14ac:dyDescent="0.15">
      <c r="B37" s="21">
        <v>28</v>
      </c>
      <c r="C37" s="42">
        <f t="shared" si="3"/>
        <v>2273883.9506172803</v>
      </c>
      <c r="D37" s="42"/>
      <c r="E37" s="17">
        <f t="shared" si="7"/>
        <v>2012</v>
      </c>
      <c r="F37" s="2">
        <v>42203</v>
      </c>
      <c r="G37" s="21" t="s">
        <v>10</v>
      </c>
      <c r="H37" s="43">
        <v>1.22987</v>
      </c>
      <c r="I37" s="43"/>
      <c r="J37" s="43">
        <v>1.2242200000000001</v>
      </c>
      <c r="K37" s="43"/>
      <c r="L37" s="16">
        <f t="shared" si="4"/>
        <v>62</v>
      </c>
      <c r="M37" s="42">
        <f t="shared" si="0"/>
        <v>68216.518518518409</v>
      </c>
      <c r="N37" s="42"/>
      <c r="O37" s="18">
        <f t="shared" si="1"/>
        <v>0.89</v>
      </c>
      <c r="P37" s="17">
        <f t="shared" si="2"/>
        <v>2012</v>
      </c>
      <c r="Q37" s="2">
        <v>42203</v>
      </c>
      <c r="R37" s="44">
        <f t="shared" si="8"/>
        <v>1.22367</v>
      </c>
      <c r="S37" s="44"/>
      <c r="T37" s="45">
        <f t="shared" si="5"/>
        <v>-68123.456790123266</v>
      </c>
      <c r="U37" s="46"/>
      <c r="V37" s="41">
        <f t="shared" si="6"/>
        <v>-61.999999999999829</v>
      </c>
      <c r="W37" s="41"/>
      <c r="X37" s="35" t="s">
        <v>33</v>
      </c>
    </row>
    <row r="38" spans="2:24" s="13" customFormat="1" x14ac:dyDescent="0.15">
      <c r="B38" s="21">
        <v>29</v>
      </c>
      <c r="C38" s="42">
        <f t="shared" si="3"/>
        <v>2205760.4938271572</v>
      </c>
      <c r="D38" s="42"/>
      <c r="E38" s="17">
        <f t="shared" si="7"/>
        <v>2012</v>
      </c>
      <c r="F38" s="2">
        <v>42219</v>
      </c>
      <c r="G38" s="21" t="s">
        <v>10</v>
      </c>
      <c r="H38" s="43">
        <v>1.2216499999999999</v>
      </c>
      <c r="I38" s="43"/>
      <c r="J38" s="43">
        <v>1.2171099999999999</v>
      </c>
      <c r="K38" s="43"/>
      <c r="L38" s="16">
        <f t="shared" si="4"/>
        <v>51</v>
      </c>
      <c r="M38" s="42">
        <f t="shared" si="0"/>
        <v>66172.814814814716</v>
      </c>
      <c r="N38" s="42"/>
      <c r="O38" s="18">
        <f t="shared" si="1"/>
        <v>1.05</v>
      </c>
      <c r="P38" s="17">
        <f t="shared" si="2"/>
        <v>2012</v>
      </c>
      <c r="Q38" s="2">
        <v>42224</v>
      </c>
      <c r="R38" s="44">
        <v>1.23749</v>
      </c>
      <c r="S38" s="44"/>
      <c r="T38" s="45">
        <f t="shared" si="5"/>
        <v>205333.33333333433</v>
      </c>
      <c r="U38" s="46"/>
      <c r="V38" s="41">
        <f t="shared" si="6"/>
        <v>158.40000000000077</v>
      </c>
      <c r="W38" s="41"/>
      <c r="X38" s="35" t="s">
        <v>33</v>
      </c>
    </row>
    <row r="39" spans="2:24" x14ac:dyDescent="0.15">
      <c r="B39" s="21">
        <v>30</v>
      </c>
      <c r="C39" s="42">
        <f t="shared" si="3"/>
        <v>2411093.8271604916</v>
      </c>
      <c r="D39" s="42"/>
      <c r="E39" s="17">
        <f t="shared" si="7"/>
        <v>2012</v>
      </c>
      <c r="F39" s="2">
        <v>42308</v>
      </c>
      <c r="G39" s="21" t="s">
        <v>51</v>
      </c>
      <c r="H39" s="43">
        <v>1.2953699999999999</v>
      </c>
      <c r="I39" s="43"/>
      <c r="J39" s="43">
        <v>1.3003</v>
      </c>
      <c r="K39" s="43"/>
      <c r="L39" s="16">
        <f t="shared" si="4"/>
        <v>55</v>
      </c>
      <c r="M39" s="42">
        <f t="shared" si="0"/>
        <v>72332.814814814745</v>
      </c>
      <c r="N39" s="42"/>
      <c r="O39" s="18">
        <f t="shared" si="1"/>
        <v>1.06</v>
      </c>
      <c r="P39" s="17">
        <f t="shared" si="2"/>
        <v>2012</v>
      </c>
      <c r="Q39" s="2">
        <v>42314</v>
      </c>
      <c r="R39" s="44">
        <v>1.2799700000000001</v>
      </c>
      <c r="S39" s="44"/>
      <c r="T39" s="45">
        <f t="shared" si="5"/>
        <v>201530.86419752904</v>
      </c>
      <c r="U39" s="46"/>
      <c r="V39" s="41">
        <f t="shared" si="6"/>
        <v>153.99999999999858</v>
      </c>
      <c r="W39" s="41"/>
      <c r="X39" s="35" t="s">
        <v>33</v>
      </c>
    </row>
    <row r="40" spans="2:24" x14ac:dyDescent="0.15">
      <c r="B40" s="21">
        <v>31</v>
      </c>
      <c r="C40" s="42">
        <f t="shared" si="3"/>
        <v>2612624.6913580205</v>
      </c>
      <c r="D40" s="42"/>
      <c r="E40" s="17">
        <v>2015</v>
      </c>
      <c r="F40" s="2">
        <v>42083</v>
      </c>
      <c r="G40" s="21" t="s">
        <v>10</v>
      </c>
      <c r="H40" s="43">
        <v>1.07728</v>
      </c>
      <c r="I40" s="43"/>
      <c r="J40" s="43">
        <v>1.0670299999999999</v>
      </c>
      <c r="K40" s="43"/>
      <c r="L40" s="16">
        <f t="shared" si="4"/>
        <v>108</v>
      </c>
      <c r="M40" s="42">
        <f t="shared" si="0"/>
        <v>78378.740740740614</v>
      </c>
      <c r="N40" s="42"/>
      <c r="O40" s="18">
        <f t="shared" si="1"/>
        <v>0.57999999999999996</v>
      </c>
      <c r="P40" s="17">
        <f t="shared" si="2"/>
        <v>2015</v>
      </c>
      <c r="Q40" s="2">
        <v>42086</v>
      </c>
      <c r="R40" s="44">
        <v>1.07728</v>
      </c>
      <c r="S40" s="44"/>
      <c r="T40" s="45">
        <f t="shared" si="5"/>
        <v>0</v>
      </c>
      <c r="U40" s="46"/>
      <c r="V40" s="41">
        <f t="shared" si="6"/>
        <v>0</v>
      </c>
      <c r="W40" s="41"/>
      <c r="X40" s="35" t="s">
        <v>33</v>
      </c>
    </row>
    <row r="41" spans="2:24" x14ac:dyDescent="0.15">
      <c r="B41" s="21">
        <v>32</v>
      </c>
      <c r="C41" s="42">
        <f t="shared" si="3"/>
        <v>2612624.6913580205</v>
      </c>
      <c r="D41" s="42"/>
      <c r="E41" s="17">
        <v>2001</v>
      </c>
      <c r="F41" s="2">
        <v>42286</v>
      </c>
      <c r="G41" s="21" t="s">
        <v>51</v>
      </c>
      <c r="H41" s="43">
        <v>1.46777</v>
      </c>
      <c r="I41" s="43"/>
      <c r="J41" s="43">
        <v>1.4749000000000001</v>
      </c>
      <c r="K41" s="43"/>
      <c r="L41" s="16">
        <f t="shared" si="4"/>
        <v>77</v>
      </c>
      <c r="M41" s="42">
        <f t="shared" si="0"/>
        <v>78378.740740740614</v>
      </c>
      <c r="N41" s="42"/>
      <c r="O41" s="18">
        <f t="shared" si="1"/>
        <v>0.82</v>
      </c>
      <c r="P41" s="17">
        <f t="shared" si="2"/>
        <v>2001</v>
      </c>
      <c r="Q41" s="2">
        <v>42289</v>
      </c>
      <c r="R41" s="44">
        <v>1.45173</v>
      </c>
      <c r="S41" s="44"/>
      <c r="T41" s="45">
        <f t="shared" si="5"/>
        <v>162380.24691358081</v>
      </c>
      <c r="U41" s="46"/>
      <c r="V41" s="41">
        <f t="shared" si="6"/>
        <v>160.40000000000055</v>
      </c>
      <c r="W41" s="41"/>
      <c r="X41" s="35" t="s">
        <v>63</v>
      </c>
    </row>
    <row r="42" spans="2:24" x14ac:dyDescent="0.15">
      <c r="B42" s="21">
        <v>33</v>
      </c>
      <c r="C42" s="42">
        <f t="shared" si="3"/>
        <v>2775004.9382716012</v>
      </c>
      <c r="D42" s="42"/>
      <c r="E42" s="17">
        <v>2003</v>
      </c>
      <c r="F42" s="2">
        <v>42116</v>
      </c>
      <c r="G42" s="21" t="s">
        <v>10</v>
      </c>
      <c r="H42" s="43">
        <v>1.5646199999999999</v>
      </c>
      <c r="I42" s="43"/>
      <c r="J42" s="43">
        <v>1.55959</v>
      </c>
      <c r="K42" s="43"/>
      <c r="L42" s="16">
        <f t="shared" si="4"/>
        <v>56</v>
      </c>
      <c r="M42" s="42">
        <f t="shared" si="0"/>
        <v>83250.14814814803</v>
      </c>
      <c r="N42" s="42"/>
      <c r="O42" s="18">
        <f t="shared" si="1"/>
        <v>1.2</v>
      </c>
      <c r="P42" s="17">
        <f t="shared" si="2"/>
        <v>2003</v>
      </c>
      <c r="Q42" s="2">
        <v>42122</v>
      </c>
      <c r="R42" s="44">
        <v>1.58751</v>
      </c>
      <c r="S42" s="44"/>
      <c r="T42" s="45">
        <f t="shared" si="5"/>
        <v>339111.11111111229</v>
      </c>
      <c r="U42" s="46"/>
      <c r="V42" s="41">
        <f t="shared" si="6"/>
        <v>228.90000000000077</v>
      </c>
      <c r="W42" s="41"/>
      <c r="X42" s="35" t="s">
        <v>63</v>
      </c>
    </row>
    <row r="43" spans="2:24" x14ac:dyDescent="0.15">
      <c r="B43" s="21">
        <v>34</v>
      </c>
      <c r="C43" s="42">
        <f t="shared" si="3"/>
        <v>3114116.0493827136</v>
      </c>
      <c r="D43" s="42"/>
      <c r="E43" s="17">
        <f t="shared" si="7"/>
        <v>2003</v>
      </c>
      <c r="F43" s="2">
        <v>42252</v>
      </c>
      <c r="G43" s="21" t="s">
        <v>10</v>
      </c>
      <c r="H43" s="43">
        <v>1.5894299999999999</v>
      </c>
      <c r="I43" s="43"/>
      <c r="J43" s="43">
        <v>1.57802</v>
      </c>
      <c r="K43" s="43"/>
      <c r="L43" s="16">
        <f t="shared" si="4"/>
        <v>120</v>
      </c>
      <c r="M43" s="42">
        <f t="shared" si="0"/>
        <v>93423.481481481402</v>
      </c>
      <c r="N43" s="42"/>
      <c r="O43" s="18">
        <f t="shared" si="1"/>
        <v>0.63</v>
      </c>
      <c r="P43" s="17">
        <f t="shared" si="2"/>
        <v>2003</v>
      </c>
      <c r="Q43" s="2">
        <v>42252</v>
      </c>
      <c r="R43" s="44">
        <v>1.5894299999999999</v>
      </c>
      <c r="S43" s="44"/>
      <c r="T43" s="45">
        <f t="shared" si="5"/>
        <v>0</v>
      </c>
      <c r="U43" s="46"/>
      <c r="V43" s="41">
        <f t="shared" si="6"/>
        <v>0</v>
      </c>
      <c r="W43" s="41"/>
      <c r="X43" s="35" t="s">
        <v>63</v>
      </c>
    </row>
    <row r="44" spans="2:24" x14ac:dyDescent="0.15">
      <c r="B44" s="21">
        <v>35</v>
      </c>
      <c r="C44" s="42">
        <f t="shared" si="3"/>
        <v>3114116.0493827136</v>
      </c>
      <c r="D44" s="42"/>
      <c r="E44" s="17">
        <f t="shared" si="7"/>
        <v>2003</v>
      </c>
      <c r="F44" s="2">
        <v>42256</v>
      </c>
      <c r="G44" s="21" t="s">
        <v>10</v>
      </c>
      <c r="H44" s="43">
        <v>1.5879000000000001</v>
      </c>
      <c r="I44" s="43"/>
      <c r="J44" s="43">
        <v>1.57795</v>
      </c>
      <c r="K44" s="43"/>
      <c r="L44" s="16">
        <f t="shared" si="4"/>
        <v>105</v>
      </c>
      <c r="M44" s="42">
        <f t="shared" si="0"/>
        <v>93423.481481481402</v>
      </c>
      <c r="N44" s="42"/>
      <c r="O44" s="18">
        <f t="shared" si="1"/>
        <v>0.72</v>
      </c>
      <c r="P44" s="17">
        <f t="shared" si="2"/>
        <v>2003</v>
      </c>
      <c r="Q44" s="2">
        <v>42256</v>
      </c>
      <c r="R44" s="44">
        <v>1.5879000000000001</v>
      </c>
      <c r="S44" s="44"/>
      <c r="T44" s="45">
        <f t="shared" si="5"/>
        <v>0</v>
      </c>
      <c r="U44" s="46"/>
      <c r="V44" s="41">
        <f t="shared" si="6"/>
        <v>0</v>
      </c>
      <c r="W44" s="41"/>
      <c r="X44" s="35" t="s">
        <v>63</v>
      </c>
    </row>
    <row r="45" spans="2:24" x14ac:dyDescent="0.15">
      <c r="B45" s="21">
        <v>36</v>
      </c>
      <c r="C45" s="42">
        <f t="shared" si="3"/>
        <v>3114116.0493827136</v>
      </c>
      <c r="D45" s="42"/>
      <c r="E45" s="17">
        <f t="shared" si="7"/>
        <v>2003</v>
      </c>
      <c r="F45" s="2">
        <v>42258</v>
      </c>
      <c r="G45" s="21" t="s">
        <v>10</v>
      </c>
      <c r="H45" s="43">
        <v>1.59619</v>
      </c>
      <c r="I45" s="43"/>
      <c r="J45" s="43">
        <v>1.59083</v>
      </c>
      <c r="K45" s="43"/>
      <c r="L45" s="16">
        <f t="shared" si="4"/>
        <v>59</v>
      </c>
      <c r="M45" s="42">
        <f t="shared" si="0"/>
        <v>93423.481481481402</v>
      </c>
      <c r="N45" s="42"/>
      <c r="O45" s="18">
        <f t="shared" si="1"/>
        <v>1.28</v>
      </c>
      <c r="P45" s="17">
        <f t="shared" si="2"/>
        <v>2003</v>
      </c>
      <c r="Q45" s="2">
        <v>42259</v>
      </c>
      <c r="R45" s="44">
        <f t="shared" si="8"/>
        <v>1.59029</v>
      </c>
      <c r="S45" s="44"/>
      <c r="T45" s="45">
        <f t="shared" si="5"/>
        <v>-93234.567901234826</v>
      </c>
      <c r="U45" s="46"/>
      <c r="V45" s="41">
        <f t="shared" si="6"/>
        <v>-59.000000000000163</v>
      </c>
      <c r="W45" s="41"/>
      <c r="X45" s="35" t="s">
        <v>63</v>
      </c>
    </row>
    <row r="46" spans="2:24" x14ac:dyDescent="0.15">
      <c r="B46" s="21">
        <v>37</v>
      </c>
      <c r="C46" s="42">
        <f t="shared" si="3"/>
        <v>3020881.481481479</v>
      </c>
      <c r="D46" s="42"/>
      <c r="E46" s="17">
        <f t="shared" si="7"/>
        <v>2003</v>
      </c>
      <c r="F46" s="2">
        <v>42259</v>
      </c>
      <c r="G46" s="21" t="s">
        <v>10</v>
      </c>
      <c r="H46" s="43">
        <v>1.6056600000000001</v>
      </c>
      <c r="I46" s="43"/>
      <c r="J46" s="43">
        <v>1.5903499999999999</v>
      </c>
      <c r="K46" s="43"/>
      <c r="L46" s="16">
        <f t="shared" si="4"/>
        <v>159</v>
      </c>
      <c r="M46" s="42">
        <f t="shared" si="0"/>
        <v>90626.444444444365</v>
      </c>
      <c r="N46" s="42"/>
      <c r="O46" s="18">
        <f t="shared" si="1"/>
        <v>0.46</v>
      </c>
      <c r="P46" s="17">
        <f t="shared" si="2"/>
        <v>2003</v>
      </c>
      <c r="Q46" s="2">
        <v>42262</v>
      </c>
      <c r="R46" s="44">
        <v>1.6056600000000001</v>
      </c>
      <c r="S46" s="44"/>
      <c r="T46" s="45">
        <f t="shared" si="5"/>
        <v>0</v>
      </c>
      <c r="U46" s="46"/>
      <c r="V46" s="41">
        <f t="shared" si="6"/>
        <v>0</v>
      </c>
      <c r="W46" s="41"/>
      <c r="X46" s="35" t="s">
        <v>63</v>
      </c>
    </row>
    <row r="47" spans="2:24" x14ac:dyDescent="0.15">
      <c r="B47" s="21">
        <v>38</v>
      </c>
      <c r="C47" s="42">
        <f t="shared" si="3"/>
        <v>3020881.481481479</v>
      </c>
      <c r="D47" s="42"/>
      <c r="E47" s="17">
        <f t="shared" si="7"/>
        <v>2003</v>
      </c>
      <c r="F47" s="2">
        <v>42264</v>
      </c>
      <c r="G47" s="21" t="s">
        <v>10</v>
      </c>
      <c r="H47" s="43">
        <v>1.5965400000000001</v>
      </c>
      <c r="I47" s="43"/>
      <c r="J47" s="43">
        <v>1.5857399999999999</v>
      </c>
      <c r="K47" s="43"/>
      <c r="L47" s="16">
        <f t="shared" si="4"/>
        <v>114</v>
      </c>
      <c r="M47" s="42">
        <f t="shared" si="0"/>
        <v>90626.444444444365</v>
      </c>
      <c r="N47" s="42"/>
      <c r="O47" s="18">
        <f t="shared" si="1"/>
        <v>0.64</v>
      </c>
      <c r="P47" s="17">
        <f t="shared" si="2"/>
        <v>2003</v>
      </c>
      <c r="Q47" s="2">
        <v>42273</v>
      </c>
      <c r="R47" s="44">
        <v>1.65612</v>
      </c>
      <c r="S47" s="44"/>
      <c r="T47" s="45">
        <f t="shared" si="5"/>
        <v>470755.55555555527</v>
      </c>
      <c r="U47" s="46"/>
      <c r="V47" s="41">
        <f t="shared" si="6"/>
        <v>595.79999999999961</v>
      </c>
      <c r="W47" s="41"/>
      <c r="X47" s="35" t="s">
        <v>63</v>
      </c>
    </row>
    <row r="48" spans="2:24" x14ac:dyDescent="0.15">
      <c r="B48" s="21">
        <v>39</v>
      </c>
      <c r="C48" s="42">
        <f t="shared" si="3"/>
        <v>3491637.0370370345</v>
      </c>
      <c r="D48" s="42"/>
      <c r="E48" s="17">
        <f t="shared" si="7"/>
        <v>2003</v>
      </c>
      <c r="F48" s="2">
        <v>42308</v>
      </c>
      <c r="G48" s="21" t="s">
        <v>51</v>
      </c>
      <c r="H48" s="43">
        <v>1.6915</v>
      </c>
      <c r="I48" s="43"/>
      <c r="J48" s="43">
        <v>1.6971099999999999</v>
      </c>
      <c r="K48" s="43"/>
      <c r="L48" s="16">
        <f t="shared" si="4"/>
        <v>62</v>
      </c>
      <c r="M48" s="42">
        <f t="shared" si="0"/>
        <v>104749.11111111104</v>
      </c>
      <c r="N48" s="42"/>
      <c r="O48" s="18">
        <f t="shared" si="1"/>
        <v>1.36</v>
      </c>
      <c r="P48" s="17">
        <f t="shared" si="2"/>
        <v>2003</v>
      </c>
      <c r="Q48" s="2">
        <v>42308</v>
      </c>
      <c r="R48" s="44">
        <f t="shared" si="8"/>
        <v>1.6977</v>
      </c>
      <c r="S48" s="44"/>
      <c r="T48" s="45">
        <f t="shared" si="5"/>
        <v>-104098.76543209849</v>
      </c>
      <c r="U48" s="46"/>
      <c r="V48" s="41">
        <f t="shared" si="6"/>
        <v>-61.999999999999829</v>
      </c>
      <c r="W48" s="41"/>
      <c r="X48" s="35" t="s">
        <v>63</v>
      </c>
    </row>
    <row r="49" spans="2:24" x14ac:dyDescent="0.15">
      <c r="B49" s="21">
        <v>40</v>
      </c>
      <c r="C49" s="42">
        <f t="shared" si="3"/>
        <v>3387538.2716049361</v>
      </c>
      <c r="D49" s="42"/>
      <c r="E49" s="17">
        <f t="shared" si="7"/>
        <v>2003</v>
      </c>
      <c r="F49" s="2">
        <v>42313</v>
      </c>
      <c r="G49" s="21" t="s">
        <v>51</v>
      </c>
      <c r="H49" s="43">
        <v>1.67601</v>
      </c>
      <c r="I49" s="43"/>
      <c r="J49" s="43">
        <v>1.6874800000000001</v>
      </c>
      <c r="K49" s="43"/>
      <c r="L49" s="16">
        <f t="shared" si="4"/>
        <v>120</v>
      </c>
      <c r="M49" s="42">
        <f t="shared" si="0"/>
        <v>101626.14814814807</v>
      </c>
      <c r="N49" s="42"/>
      <c r="O49" s="18">
        <f t="shared" si="1"/>
        <v>0.68</v>
      </c>
      <c r="P49" s="17">
        <f t="shared" si="2"/>
        <v>2003</v>
      </c>
      <c r="Q49" s="2">
        <v>42313</v>
      </c>
      <c r="R49" s="44">
        <v>1.67601</v>
      </c>
      <c r="S49" s="44"/>
      <c r="T49" s="45">
        <f t="shared" si="5"/>
        <v>0</v>
      </c>
      <c r="U49" s="46"/>
      <c r="V49" s="41">
        <f t="shared" si="6"/>
        <v>0</v>
      </c>
      <c r="W49" s="41"/>
      <c r="X49" s="35" t="s">
        <v>63</v>
      </c>
    </row>
    <row r="50" spans="2:24" x14ac:dyDescent="0.15">
      <c r="B50" s="21">
        <v>41</v>
      </c>
      <c r="C50" s="42">
        <f t="shared" si="3"/>
        <v>3387538.2716049361</v>
      </c>
      <c r="D50" s="42"/>
      <c r="E50" s="17">
        <v>2004</v>
      </c>
      <c r="F50" s="2">
        <v>42051</v>
      </c>
      <c r="G50" s="21" t="s">
        <v>51</v>
      </c>
      <c r="H50" s="43">
        <v>1.8813899999999999</v>
      </c>
      <c r="I50" s="43"/>
      <c r="J50" s="43">
        <v>1.8874200000000001</v>
      </c>
      <c r="K50" s="43"/>
      <c r="L50" s="16">
        <f t="shared" si="4"/>
        <v>66</v>
      </c>
      <c r="M50" s="42">
        <f t="shared" si="0"/>
        <v>101626.14814814807</v>
      </c>
      <c r="N50" s="42"/>
      <c r="O50" s="18">
        <f t="shared" si="1"/>
        <v>1.24</v>
      </c>
      <c r="P50" s="17">
        <f t="shared" si="2"/>
        <v>2004</v>
      </c>
      <c r="Q50" s="2">
        <v>42051</v>
      </c>
      <c r="R50" s="44">
        <f t="shared" si="8"/>
        <v>1.8879899999999998</v>
      </c>
      <c r="S50" s="44"/>
      <c r="T50" s="45">
        <f t="shared" si="5"/>
        <v>-101037.03703703609</v>
      </c>
      <c r="U50" s="46"/>
      <c r="V50" s="41">
        <f t="shared" si="6"/>
        <v>-65.999999999999389</v>
      </c>
      <c r="W50" s="41"/>
      <c r="X50" s="35" t="s">
        <v>63</v>
      </c>
    </row>
    <row r="51" spans="2:24" x14ac:dyDescent="0.15">
      <c r="B51" s="21">
        <v>42</v>
      </c>
      <c r="C51" s="42">
        <f t="shared" si="3"/>
        <v>3286501.2345679002</v>
      </c>
      <c r="D51" s="42"/>
      <c r="E51" s="17">
        <f t="shared" si="7"/>
        <v>2004</v>
      </c>
      <c r="F51" s="2">
        <v>42060</v>
      </c>
      <c r="G51" s="21" t="s">
        <v>51</v>
      </c>
      <c r="H51" s="43">
        <v>1.8709199999999999</v>
      </c>
      <c r="I51" s="43"/>
      <c r="J51" s="43">
        <v>1.8926799999999999</v>
      </c>
      <c r="K51" s="43"/>
      <c r="L51" s="16">
        <f t="shared" si="4"/>
        <v>223</v>
      </c>
      <c r="M51" s="42">
        <f t="shared" si="0"/>
        <v>98595.037037037007</v>
      </c>
      <c r="N51" s="42"/>
      <c r="O51" s="18">
        <f t="shared" si="1"/>
        <v>0.35</v>
      </c>
      <c r="P51" s="17">
        <f t="shared" si="2"/>
        <v>2004</v>
      </c>
      <c r="Q51" s="2">
        <v>42062</v>
      </c>
      <c r="R51" s="44">
        <v>1.8659600000000001</v>
      </c>
      <c r="S51" s="44"/>
      <c r="T51" s="45">
        <f t="shared" si="5"/>
        <v>21432.098765431463</v>
      </c>
      <c r="U51" s="46"/>
      <c r="V51" s="41">
        <f t="shared" si="6"/>
        <v>49.599999999998531</v>
      </c>
      <c r="W51" s="41"/>
      <c r="X51" s="35" t="s">
        <v>63</v>
      </c>
    </row>
    <row r="52" spans="2:24" x14ac:dyDescent="0.15">
      <c r="B52" s="21">
        <v>43</v>
      </c>
      <c r="C52" s="42">
        <f t="shared" si="3"/>
        <v>3307933.3333333316</v>
      </c>
      <c r="D52" s="42"/>
      <c r="E52" s="17">
        <f t="shared" si="7"/>
        <v>2004</v>
      </c>
      <c r="F52" s="2">
        <v>42145</v>
      </c>
      <c r="G52" s="21" t="s">
        <v>10</v>
      </c>
      <c r="H52" s="43">
        <v>1.7782899999999999</v>
      </c>
      <c r="I52" s="43"/>
      <c r="J52" s="43">
        <v>1.7715700000000001</v>
      </c>
      <c r="K52" s="43"/>
      <c r="L52" s="16">
        <f t="shared" si="4"/>
        <v>73</v>
      </c>
      <c r="M52" s="42">
        <f t="shared" si="0"/>
        <v>99237.999999999942</v>
      </c>
      <c r="N52" s="42"/>
      <c r="O52" s="18">
        <f t="shared" si="1"/>
        <v>1.1000000000000001</v>
      </c>
      <c r="P52" s="17">
        <f t="shared" si="2"/>
        <v>2004</v>
      </c>
      <c r="Q52" s="2">
        <v>42157</v>
      </c>
      <c r="R52" s="44">
        <v>1.8396399999999999</v>
      </c>
      <c r="S52" s="44"/>
      <c r="T52" s="45">
        <f t="shared" si="5"/>
        <v>833148.14814814832</v>
      </c>
      <c r="U52" s="46"/>
      <c r="V52" s="41">
        <f t="shared" si="6"/>
        <v>613.50000000000011</v>
      </c>
      <c r="W52" s="41"/>
      <c r="X52" s="35" t="s">
        <v>63</v>
      </c>
    </row>
    <row r="53" spans="2:24" x14ac:dyDescent="0.15">
      <c r="B53" s="21">
        <v>44</v>
      </c>
      <c r="C53" s="42">
        <f t="shared" si="3"/>
        <v>4141081.4814814799</v>
      </c>
      <c r="D53" s="42"/>
      <c r="E53" s="17">
        <f t="shared" si="7"/>
        <v>2004</v>
      </c>
      <c r="F53" s="2">
        <v>42145</v>
      </c>
      <c r="G53" s="21" t="s">
        <v>10</v>
      </c>
      <c r="H53" s="43">
        <v>1.78142</v>
      </c>
      <c r="I53" s="43"/>
      <c r="J53" s="43">
        <v>1.77291</v>
      </c>
      <c r="K53" s="43"/>
      <c r="L53" s="16">
        <f t="shared" si="4"/>
        <v>91</v>
      </c>
      <c r="M53" s="42">
        <f t="shared" si="0"/>
        <v>124232.44444444439</v>
      </c>
      <c r="N53" s="42"/>
      <c r="O53" s="18">
        <f t="shared" si="1"/>
        <v>1.1000000000000001</v>
      </c>
      <c r="P53" s="17">
        <f t="shared" si="2"/>
        <v>2004</v>
      </c>
      <c r="Q53" s="2">
        <v>42157</v>
      </c>
      <c r="R53" s="44">
        <v>1.83639</v>
      </c>
      <c r="S53" s="44"/>
      <c r="T53" s="45">
        <f t="shared" si="5"/>
        <v>746506.17283950571</v>
      </c>
      <c r="U53" s="46"/>
      <c r="V53" s="41">
        <f t="shared" si="6"/>
        <v>549.69999999999959</v>
      </c>
      <c r="W53" s="41"/>
      <c r="X53" s="35" t="s">
        <v>63</v>
      </c>
    </row>
    <row r="54" spans="2:24" x14ac:dyDescent="0.15">
      <c r="B54" s="21">
        <v>45</v>
      </c>
      <c r="C54" s="42">
        <f t="shared" si="3"/>
        <v>4887587.654320986</v>
      </c>
      <c r="D54" s="42"/>
      <c r="E54" s="17">
        <f t="shared" si="7"/>
        <v>2004</v>
      </c>
      <c r="F54" s="2">
        <v>42148</v>
      </c>
      <c r="G54" s="21" t="s">
        <v>10</v>
      </c>
      <c r="H54" s="43">
        <v>1.78945</v>
      </c>
      <c r="I54" s="43"/>
      <c r="J54" s="43">
        <v>1.7821100000000001</v>
      </c>
      <c r="K54" s="43"/>
      <c r="L54" s="16">
        <f t="shared" si="4"/>
        <v>79</v>
      </c>
      <c r="M54" s="42">
        <f t="shared" si="0"/>
        <v>146627.62962962958</v>
      </c>
      <c r="N54" s="42"/>
      <c r="O54" s="18">
        <f t="shared" si="1"/>
        <v>1.5</v>
      </c>
      <c r="P54" s="17">
        <f t="shared" si="2"/>
        <v>2004</v>
      </c>
      <c r="Q54" s="2">
        <v>42157</v>
      </c>
      <c r="R54" s="44">
        <v>1.83657</v>
      </c>
      <c r="S54" s="44"/>
      <c r="T54" s="45">
        <f t="shared" si="5"/>
        <v>872592.59259259352</v>
      </c>
      <c r="U54" s="46"/>
      <c r="V54" s="41">
        <f t="shared" si="6"/>
        <v>471.2000000000005</v>
      </c>
      <c r="W54" s="41"/>
      <c r="X54" s="35" t="s">
        <v>63</v>
      </c>
    </row>
    <row r="55" spans="2:24" x14ac:dyDescent="0.15">
      <c r="B55" s="21">
        <v>46</v>
      </c>
      <c r="C55" s="42">
        <f t="shared" si="3"/>
        <v>5760180.2469135793</v>
      </c>
      <c r="D55" s="42"/>
      <c r="E55" s="17">
        <f t="shared" si="7"/>
        <v>2004</v>
      </c>
      <c r="F55" s="2">
        <v>42205</v>
      </c>
      <c r="G55" s="21" t="s">
        <v>51</v>
      </c>
      <c r="H55" s="43">
        <v>1.8578600000000001</v>
      </c>
      <c r="I55" s="43"/>
      <c r="J55" s="43">
        <v>1.8672299999999999</v>
      </c>
      <c r="K55" s="43"/>
      <c r="L55" s="16">
        <f t="shared" si="4"/>
        <v>99</v>
      </c>
      <c r="M55" s="42">
        <f t="shared" si="0"/>
        <v>172805.40740740739</v>
      </c>
      <c r="N55" s="42"/>
      <c r="O55" s="18">
        <f t="shared" si="1"/>
        <v>1.41</v>
      </c>
      <c r="P55" s="17">
        <f t="shared" si="2"/>
        <v>2004</v>
      </c>
      <c r="Q55" s="2">
        <v>42211</v>
      </c>
      <c r="R55" s="44">
        <v>1.83969</v>
      </c>
      <c r="S55" s="44"/>
      <c r="T55" s="45">
        <f t="shared" si="5"/>
        <v>316292.59259259288</v>
      </c>
      <c r="U55" s="46"/>
      <c r="V55" s="41">
        <f t="shared" si="6"/>
        <v>181.70000000000019</v>
      </c>
      <c r="W55" s="41"/>
      <c r="X55" s="35" t="s">
        <v>63</v>
      </c>
    </row>
    <row r="56" spans="2:24" x14ac:dyDescent="0.15">
      <c r="B56" s="21">
        <v>47</v>
      </c>
      <c r="C56" s="42">
        <f t="shared" si="3"/>
        <v>6076472.8395061726</v>
      </c>
      <c r="D56" s="42"/>
      <c r="E56" s="17">
        <f t="shared" si="7"/>
        <v>2004</v>
      </c>
      <c r="F56" s="2">
        <v>42367</v>
      </c>
      <c r="G56" s="21" t="s">
        <v>51</v>
      </c>
      <c r="H56" s="43">
        <v>1.92597</v>
      </c>
      <c r="I56" s="43"/>
      <c r="J56" s="43">
        <v>1.9327700000000001</v>
      </c>
      <c r="K56" s="43"/>
      <c r="L56" s="16">
        <f t="shared" si="4"/>
        <v>74</v>
      </c>
      <c r="M56" s="42">
        <f t="shared" si="0"/>
        <v>182294.18518518517</v>
      </c>
      <c r="N56" s="42"/>
      <c r="O56" s="18">
        <f t="shared" si="1"/>
        <v>1.99</v>
      </c>
      <c r="P56" s="17">
        <f t="shared" si="2"/>
        <v>2004</v>
      </c>
      <c r="Q56" s="2">
        <v>42368</v>
      </c>
      <c r="R56" s="44">
        <v>1.92597</v>
      </c>
      <c r="S56" s="44"/>
      <c r="T56" s="45">
        <f t="shared" si="5"/>
        <v>0</v>
      </c>
      <c r="U56" s="46"/>
      <c r="V56" s="41">
        <f t="shared" si="6"/>
        <v>0</v>
      </c>
      <c r="W56" s="41"/>
      <c r="X56" s="35" t="s">
        <v>63</v>
      </c>
    </row>
    <row r="57" spans="2:24" x14ac:dyDescent="0.15">
      <c r="B57" s="21">
        <v>48</v>
      </c>
      <c r="C57" s="42">
        <f t="shared" si="3"/>
        <v>6076472.8395061726</v>
      </c>
      <c r="D57" s="42"/>
      <c r="E57" s="17">
        <f t="shared" si="7"/>
        <v>2004</v>
      </c>
      <c r="F57" s="2">
        <v>42369</v>
      </c>
      <c r="G57" s="21" t="s">
        <v>51</v>
      </c>
      <c r="H57" s="43">
        <v>1.9137500000000001</v>
      </c>
      <c r="I57" s="43"/>
      <c r="J57" s="43">
        <v>1.9308000000000001</v>
      </c>
      <c r="K57" s="43"/>
      <c r="L57" s="16">
        <f t="shared" si="4"/>
        <v>176</v>
      </c>
      <c r="M57" s="42">
        <f t="shared" si="0"/>
        <v>182294.18518518517</v>
      </c>
      <c r="N57" s="42"/>
      <c r="O57" s="18">
        <f t="shared" si="1"/>
        <v>0.83</v>
      </c>
      <c r="P57" s="17">
        <v>2005</v>
      </c>
      <c r="Q57" s="2">
        <v>42034</v>
      </c>
      <c r="R57" s="44">
        <v>1.9137500000000001</v>
      </c>
      <c r="S57" s="44"/>
      <c r="T57" s="45">
        <f t="shared" si="5"/>
        <v>0</v>
      </c>
      <c r="U57" s="46"/>
      <c r="V57" s="41">
        <f t="shared" si="6"/>
        <v>0</v>
      </c>
      <c r="W57" s="41"/>
      <c r="X57" s="35" t="s">
        <v>63</v>
      </c>
    </row>
    <row r="58" spans="2:24" x14ac:dyDescent="0.15">
      <c r="B58" s="21">
        <v>49</v>
      </c>
      <c r="C58" s="42">
        <f t="shared" si="3"/>
        <v>6076472.8395061726</v>
      </c>
      <c r="D58" s="42"/>
      <c r="E58" s="17">
        <v>2005</v>
      </c>
      <c r="F58" s="2">
        <v>42179</v>
      </c>
      <c r="G58" s="21" t="s">
        <v>10</v>
      </c>
      <c r="H58" s="43">
        <v>1.8195300000000001</v>
      </c>
      <c r="I58" s="43"/>
      <c r="J58" s="43">
        <v>1.8129200000000001</v>
      </c>
      <c r="K58" s="43"/>
      <c r="L58" s="16">
        <f t="shared" si="4"/>
        <v>72</v>
      </c>
      <c r="M58" s="42">
        <f t="shared" si="0"/>
        <v>182294.18518518517</v>
      </c>
      <c r="N58" s="42"/>
      <c r="O58" s="18">
        <f t="shared" si="1"/>
        <v>2.0499999999999998</v>
      </c>
      <c r="P58" s="17">
        <f t="shared" si="2"/>
        <v>2005</v>
      </c>
      <c r="Q58" s="2">
        <v>42183</v>
      </c>
      <c r="R58" s="44">
        <v>1.8265800000000001</v>
      </c>
      <c r="S58" s="44"/>
      <c r="T58" s="45">
        <f t="shared" si="5"/>
        <v>178425.9259259259</v>
      </c>
      <c r="U58" s="46"/>
      <c r="V58" s="41">
        <f t="shared" si="6"/>
        <v>70.5</v>
      </c>
      <c r="W58" s="41"/>
      <c r="X58" s="35" t="s">
        <v>63</v>
      </c>
    </row>
    <row r="59" spans="2:24" x14ac:dyDescent="0.15">
      <c r="B59" s="21">
        <v>50</v>
      </c>
      <c r="C59" s="42">
        <f t="shared" si="3"/>
        <v>6254898.7654320989</v>
      </c>
      <c r="D59" s="42"/>
      <c r="E59" s="17">
        <f t="shared" si="7"/>
        <v>2005</v>
      </c>
      <c r="F59" s="2">
        <v>42213</v>
      </c>
      <c r="G59" s="21" t="s">
        <v>10</v>
      </c>
      <c r="H59" s="43">
        <v>1.75325</v>
      </c>
      <c r="I59" s="43"/>
      <c r="J59" s="43">
        <v>1.7420599999999999</v>
      </c>
      <c r="K59" s="43"/>
      <c r="L59" s="16">
        <f t="shared" si="4"/>
        <v>117</v>
      </c>
      <c r="M59" s="42">
        <f t="shared" si="0"/>
        <v>187646.96296296295</v>
      </c>
      <c r="N59" s="42"/>
      <c r="O59" s="18">
        <f t="shared" si="1"/>
        <v>1.29</v>
      </c>
      <c r="P59" s="17">
        <f t="shared" si="2"/>
        <v>2005</v>
      </c>
      <c r="Q59" s="2">
        <v>42214</v>
      </c>
      <c r="R59" s="44">
        <v>1.75325</v>
      </c>
      <c r="S59" s="44"/>
      <c r="T59" s="45">
        <f t="shared" si="5"/>
        <v>0</v>
      </c>
      <c r="U59" s="46"/>
      <c r="V59" s="41">
        <f t="shared" si="6"/>
        <v>0</v>
      </c>
      <c r="W59" s="41"/>
      <c r="X59" s="35" t="s">
        <v>63</v>
      </c>
    </row>
    <row r="60" spans="2:24" x14ac:dyDescent="0.15">
      <c r="B60" s="21">
        <v>51</v>
      </c>
      <c r="C60" s="42">
        <f t="shared" si="3"/>
        <v>6254898.7654320989</v>
      </c>
      <c r="D60" s="42"/>
      <c r="E60" s="17">
        <v>2008</v>
      </c>
      <c r="F60" s="2">
        <v>42294</v>
      </c>
      <c r="G60" s="21" t="s">
        <v>10</v>
      </c>
      <c r="H60" s="43">
        <v>1.7354499999999999</v>
      </c>
      <c r="I60" s="43"/>
      <c r="J60" s="43">
        <v>1.7196100000000001</v>
      </c>
      <c r="K60" s="43"/>
      <c r="L60" s="16">
        <f t="shared" si="4"/>
        <v>164</v>
      </c>
      <c r="M60" s="42">
        <f t="shared" si="0"/>
        <v>187646.96296296295</v>
      </c>
      <c r="N60" s="42"/>
      <c r="O60" s="18">
        <f t="shared" si="1"/>
        <v>0.92</v>
      </c>
      <c r="P60" s="17">
        <f t="shared" si="2"/>
        <v>2008</v>
      </c>
      <c r="Q60" s="2">
        <v>42297</v>
      </c>
      <c r="R60" s="44">
        <v>1.7354499999999999</v>
      </c>
      <c r="S60" s="44"/>
      <c r="T60" s="45">
        <f t="shared" si="5"/>
        <v>0</v>
      </c>
      <c r="U60" s="46"/>
      <c r="V60" s="41">
        <f t="shared" si="6"/>
        <v>0</v>
      </c>
      <c r="W60" s="41"/>
      <c r="X60" s="35" t="s">
        <v>63</v>
      </c>
    </row>
    <row r="61" spans="2:24" x14ac:dyDescent="0.15">
      <c r="B61" s="21">
        <v>52</v>
      </c>
      <c r="C61" s="42">
        <f t="shared" si="3"/>
        <v>6254898.7654320989</v>
      </c>
      <c r="D61" s="42"/>
      <c r="E61" s="17">
        <f t="shared" si="7"/>
        <v>2008</v>
      </c>
      <c r="F61" s="2">
        <v>42348</v>
      </c>
      <c r="G61" s="21" t="s">
        <v>10</v>
      </c>
      <c r="H61" s="43">
        <v>1.4873499999999999</v>
      </c>
      <c r="I61" s="43"/>
      <c r="J61" s="43">
        <v>1.4764900000000001</v>
      </c>
      <c r="K61" s="43"/>
      <c r="L61" s="16">
        <f t="shared" si="4"/>
        <v>114</v>
      </c>
      <c r="M61" s="42">
        <f t="shared" si="0"/>
        <v>187646.96296296295</v>
      </c>
      <c r="N61" s="42"/>
      <c r="O61" s="18">
        <f t="shared" si="1"/>
        <v>1.33</v>
      </c>
      <c r="P61" s="17">
        <f t="shared" si="2"/>
        <v>2008</v>
      </c>
      <c r="Q61" s="2">
        <v>42348</v>
      </c>
      <c r="R61" s="44">
        <f t="shared" si="8"/>
        <v>1.4759499999999999</v>
      </c>
      <c r="S61" s="44"/>
      <c r="T61" s="45">
        <f t="shared" si="5"/>
        <v>-187185.18518518645</v>
      </c>
      <c r="U61" s="46"/>
      <c r="V61" s="41">
        <f t="shared" si="6"/>
        <v>-114.00000000000077</v>
      </c>
      <c r="W61" s="41"/>
      <c r="X61" s="35" t="s">
        <v>63</v>
      </c>
    </row>
    <row r="62" spans="2:24" x14ac:dyDescent="0.15">
      <c r="B62" s="21">
        <v>53</v>
      </c>
      <c r="C62" s="42">
        <f t="shared" si="3"/>
        <v>6067713.5802469123</v>
      </c>
      <c r="D62" s="42"/>
      <c r="E62" s="17">
        <f t="shared" si="7"/>
        <v>2008</v>
      </c>
      <c r="F62" s="2">
        <v>42353</v>
      </c>
      <c r="G62" s="21" t="s">
        <v>10</v>
      </c>
      <c r="H62" s="43">
        <v>1.5028600000000001</v>
      </c>
      <c r="I62" s="43"/>
      <c r="J62" s="43">
        <v>1.48159</v>
      </c>
      <c r="K62" s="43"/>
      <c r="L62" s="16">
        <f t="shared" si="4"/>
        <v>218</v>
      </c>
      <c r="M62" s="42">
        <f t="shared" si="0"/>
        <v>182031.40740740736</v>
      </c>
      <c r="N62" s="42"/>
      <c r="O62" s="18">
        <f t="shared" si="1"/>
        <v>0.67</v>
      </c>
      <c r="P62" s="17">
        <f t="shared" si="2"/>
        <v>2008</v>
      </c>
      <c r="Q62" s="2">
        <v>42353</v>
      </c>
      <c r="R62" s="44">
        <v>1.5028600000000001</v>
      </c>
      <c r="S62" s="44"/>
      <c r="T62" s="45">
        <f t="shared" si="5"/>
        <v>0</v>
      </c>
      <c r="U62" s="46"/>
      <c r="V62" s="41">
        <f t="shared" si="6"/>
        <v>0</v>
      </c>
      <c r="W62" s="41"/>
      <c r="X62" s="35" t="s">
        <v>63</v>
      </c>
    </row>
    <row r="63" spans="2:24" x14ac:dyDescent="0.15">
      <c r="B63" s="21">
        <v>54</v>
      </c>
      <c r="C63" s="42">
        <f t="shared" si="3"/>
        <v>6067713.5802469123</v>
      </c>
      <c r="D63" s="42"/>
      <c r="E63" s="17">
        <v>2009</v>
      </c>
      <c r="F63" s="2">
        <v>42188</v>
      </c>
      <c r="G63" s="21" t="s">
        <v>51</v>
      </c>
      <c r="H63" s="43">
        <v>1.6338600000000001</v>
      </c>
      <c r="I63" s="43"/>
      <c r="J63" s="43">
        <v>1.64306</v>
      </c>
      <c r="K63" s="43"/>
      <c r="L63" s="16">
        <f t="shared" si="4"/>
        <v>97</v>
      </c>
      <c r="M63" s="42">
        <f t="shared" si="0"/>
        <v>182031.40740740736</v>
      </c>
      <c r="N63" s="42"/>
      <c r="O63" s="18">
        <f t="shared" si="1"/>
        <v>1.52</v>
      </c>
      <c r="P63" s="17">
        <f t="shared" si="2"/>
        <v>2009</v>
      </c>
      <c r="Q63" s="2">
        <v>42188</v>
      </c>
      <c r="R63" s="44">
        <v>1.6338600000000001</v>
      </c>
      <c r="S63" s="44"/>
      <c r="T63" s="45">
        <f t="shared" si="5"/>
        <v>0</v>
      </c>
      <c r="U63" s="46"/>
      <c r="V63" s="41">
        <f t="shared" si="6"/>
        <v>0</v>
      </c>
      <c r="W63" s="41"/>
      <c r="X63" s="35" t="s">
        <v>63</v>
      </c>
    </row>
    <row r="64" spans="2:24" x14ac:dyDescent="0.15">
      <c r="B64" s="21">
        <v>55</v>
      </c>
      <c r="C64" s="42">
        <f t="shared" si="3"/>
        <v>6067713.5802469123</v>
      </c>
      <c r="D64" s="42"/>
      <c r="E64" s="17">
        <v>2011</v>
      </c>
      <c r="F64" s="2">
        <v>42203</v>
      </c>
      <c r="G64" s="21" t="s">
        <v>10</v>
      </c>
      <c r="H64" s="43">
        <v>1.6114299999999999</v>
      </c>
      <c r="I64" s="43"/>
      <c r="J64" s="43">
        <v>1.6064700000000001</v>
      </c>
      <c r="K64" s="43"/>
      <c r="L64" s="16">
        <f t="shared" si="4"/>
        <v>55</v>
      </c>
      <c r="M64" s="42">
        <f t="shared" si="0"/>
        <v>182031.40740740736</v>
      </c>
      <c r="N64" s="42"/>
      <c r="O64" s="18">
        <f t="shared" si="1"/>
        <v>2.68</v>
      </c>
      <c r="P64" s="17">
        <f t="shared" si="2"/>
        <v>2011</v>
      </c>
      <c r="Q64" s="2">
        <v>42203</v>
      </c>
      <c r="R64" s="44">
        <f t="shared" si="8"/>
        <v>1.6059299999999999</v>
      </c>
      <c r="S64" s="44"/>
      <c r="T64" s="45">
        <f t="shared" si="5"/>
        <v>-181975.30864197732</v>
      </c>
      <c r="U64" s="46"/>
      <c r="V64" s="41">
        <f t="shared" si="6"/>
        <v>-55.000000000000604</v>
      </c>
      <c r="W64" s="41"/>
      <c r="X64" s="35" t="s">
        <v>63</v>
      </c>
    </row>
    <row r="65" spans="2:24" x14ac:dyDescent="0.15">
      <c r="B65" s="21">
        <v>56</v>
      </c>
      <c r="C65" s="42">
        <f t="shared" si="3"/>
        <v>5885738.2716049347</v>
      </c>
      <c r="D65" s="42"/>
      <c r="E65" s="17">
        <f t="shared" si="7"/>
        <v>2011</v>
      </c>
      <c r="F65" s="2">
        <v>42204</v>
      </c>
      <c r="G65" s="21" t="s">
        <v>10</v>
      </c>
      <c r="H65" s="43">
        <v>1.6146100000000001</v>
      </c>
      <c r="I65" s="43"/>
      <c r="J65" s="43">
        <v>1.6052900000000001</v>
      </c>
      <c r="K65" s="43"/>
      <c r="L65" s="16">
        <f t="shared" si="4"/>
        <v>99</v>
      </c>
      <c r="M65" s="42">
        <f t="shared" si="0"/>
        <v>176572.14814814803</v>
      </c>
      <c r="N65" s="42"/>
      <c r="O65" s="18">
        <f t="shared" si="1"/>
        <v>1.44</v>
      </c>
      <c r="P65" s="17">
        <f t="shared" si="2"/>
        <v>2011</v>
      </c>
      <c r="Q65" s="2">
        <v>42204</v>
      </c>
      <c r="R65" s="44">
        <v>1.6146100000000001</v>
      </c>
      <c r="S65" s="44"/>
      <c r="T65" s="45">
        <f t="shared" si="5"/>
        <v>0</v>
      </c>
      <c r="U65" s="46"/>
      <c r="V65" s="41">
        <f t="shared" si="6"/>
        <v>0</v>
      </c>
      <c r="W65" s="41"/>
      <c r="X65" s="35" t="s">
        <v>63</v>
      </c>
    </row>
    <row r="66" spans="2:24" x14ac:dyDescent="0.15">
      <c r="B66" s="21">
        <v>57</v>
      </c>
      <c r="C66" s="42">
        <f t="shared" si="3"/>
        <v>5885738.2716049347</v>
      </c>
      <c r="D66" s="42"/>
      <c r="E66" s="17">
        <f t="shared" si="7"/>
        <v>2011</v>
      </c>
      <c r="F66" s="2">
        <v>42206</v>
      </c>
      <c r="G66" s="21" t="s">
        <v>10</v>
      </c>
      <c r="H66" s="43">
        <v>1.61469</v>
      </c>
      <c r="I66" s="43"/>
      <c r="J66" s="43">
        <v>1.61025</v>
      </c>
      <c r="K66" s="43"/>
      <c r="L66" s="16">
        <f t="shared" si="4"/>
        <v>50</v>
      </c>
      <c r="M66" s="42">
        <f t="shared" si="0"/>
        <v>176572.14814814803</v>
      </c>
      <c r="N66" s="42"/>
      <c r="O66" s="18">
        <f t="shared" si="1"/>
        <v>2.86</v>
      </c>
      <c r="P66" s="17">
        <f t="shared" si="2"/>
        <v>2011</v>
      </c>
      <c r="Q66" s="2">
        <v>42206</v>
      </c>
      <c r="R66" s="44">
        <v>1.61469</v>
      </c>
      <c r="S66" s="44"/>
      <c r="T66" s="45">
        <f t="shared" si="5"/>
        <v>0</v>
      </c>
      <c r="U66" s="46"/>
      <c r="V66" s="41">
        <f t="shared" si="6"/>
        <v>0</v>
      </c>
      <c r="W66" s="41"/>
      <c r="X66" s="35" t="s">
        <v>63</v>
      </c>
    </row>
    <row r="67" spans="2:24" x14ac:dyDescent="0.15">
      <c r="B67" s="21">
        <v>58</v>
      </c>
      <c r="C67" s="42">
        <f t="shared" si="3"/>
        <v>5885738.2716049347</v>
      </c>
      <c r="D67" s="42"/>
      <c r="E67" s="17">
        <f t="shared" si="7"/>
        <v>2011</v>
      </c>
      <c r="F67" s="2">
        <v>42284</v>
      </c>
      <c r="G67" s="21" t="s">
        <v>10</v>
      </c>
      <c r="H67" s="43">
        <v>1.5501400000000001</v>
      </c>
      <c r="I67" s="43"/>
      <c r="J67" s="43">
        <v>1.5274300000000001</v>
      </c>
      <c r="K67" s="43"/>
      <c r="L67" s="16">
        <f t="shared" si="4"/>
        <v>233</v>
      </c>
      <c r="M67" s="42">
        <f t="shared" si="0"/>
        <v>176572.14814814803</v>
      </c>
      <c r="N67" s="42"/>
      <c r="O67" s="18">
        <f t="shared" si="1"/>
        <v>0.61</v>
      </c>
      <c r="P67" s="17">
        <f t="shared" si="2"/>
        <v>2011</v>
      </c>
      <c r="Q67" s="2">
        <v>42311</v>
      </c>
      <c r="R67" s="44">
        <v>1.5881400000000001</v>
      </c>
      <c r="S67" s="44"/>
      <c r="T67" s="45">
        <f t="shared" si="5"/>
        <v>286172.8395061731</v>
      </c>
      <c r="U67" s="46"/>
      <c r="V67" s="41">
        <f t="shared" si="6"/>
        <v>380.00000000000034</v>
      </c>
      <c r="W67" s="41"/>
      <c r="X67" s="35" t="s">
        <v>63</v>
      </c>
    </row>
    <row r="68" spans="2:24" x14ac:dyDescent="0.15">
      <c r="B68" s="21">
        <v>59</v>
      </c>
      <c r="C68" s="42">
        <f t="shared" si="3"/>
        <v>6171911.1111111082</v>
      </c>
      <c r="D68" s="42"/>
      <c r="E68" s="17">
        <f t="shared" si="7"/>
        <v>2011</v>
      </c>
      <c r="F68" s="2">
        <v>42290</v>
      </c>
      <c r="G68" s="21" t="s">
        <v>10</v>
      </c>
      <c r="H68" s="43">
        <v>1.57531</v>
      </c>
      <c r="I68" s="43"/>
      <c r="J68" s="43">
        <v>1.5673600000000001</v>
      </c>
      <c r="K68" s="43"/>
      <c r="L68" s="16">
        <f t="shared" si="4"/>
        <v>85</v>
      </c>
      <c r="M68" s="42">
        <f t="shared" si="0"/>
        <v>185157.33333333323</v>
      </c>
      <c r="N68" s="42"/>
      <c r="O68" s="18">
        <f t="shared" si="1"/>
        <v>1.76</v>
      </c>
      <c r="P68" s="17">
        <f t="shared" si="2"/>
        <v>2011</v>
      </c>
      <c r="Q68" s="2">
        <v>42291</v>
      </c>
      <c r="R68" s="44">
        <v>1.57531</v>
      </c>
      <c r="S68" s="44"/>
      <c r="T68" s="45">
        <f t="shared" si="5"/>
        <v>0</v>
      </c>
      <c r="U68" s="46"/>
      <c r="V68" s="41">
        <f t="shared" si="6"/>
        <v>0</v>
      </c>
      <c r="W68" s="41"/>
      <c r="X68" s="35" t="s">
        <v>63</v>
      </c>
    </row>
    <row r="69" spans="2:24" x14ac:dyDescent="0.15">
      <c r="B69" s="21">
        <v>60</v>
      </c>
      <c r="C69" s="42">
        <f t="shared" si="3"/>
        <v>6171911.1111111082</v>
      </c>
      <c r="D69" s="42"/>
      <c r="E69" s="17">
        <f t="shared" si="7"/>
        <v>2011</v>
      </c>
      <c r="F69" s="2">
        <v>42298</v>
      </c>
      <c r="G69" s="21" t="s">
        <v>10</v>
      </c>
      <c r="H69" s="43">
        <v>1.57988</v>
      </c>
      <c r="I69" s="43"/>
      <c r="J69" s="43">
        <v>1.5734900000000001</v>
      </c>
      <c r="K69" s="43"/>
      <c r="L69" s="16">
        <f t="shared" si="4"/>
        <v>69</v>
      </c>
      <c r="M69" s="42">
        <f t="shared" si="0"/>
        <v>185157.33333333323</v>
      </c>
      <c r="N69" s="42"/>
      <c r="O69" s="18">
        <f t="shared" si="1"/>
        <v>2.17</v>
      </c>
      <c r="P69" s="17">
        <f t="shared" si="2"/>
        <v>2011</v>
      </c>
      <c r="Q69" s="2">
        <v>42298</v>
      </c>
      <c r="R69" s="44">
        <v>1.57988</v>
      </c>
      <c r="S69" s="44"/>
      <c r="T69" s="45">
        <f t="shared" si="5"/>
        <v>0</v>
      </c>
      <c r="U69" s="46"/>
      <c r="V69" s="41">
        <f t="shared" si="6"/>
        <v>0</v>
      </c>
      <c r="W69" s="41"/>
      <c r="X69" s="35" t="s">
        <v>63</v>
      </c>
    </row>
    <row r="70" spans="2:24" x14ac:dyDescent="0.15">
      <c r="B70" s="21">
        <v>61</v>
      </c>
      <c r="C70" s="42">
        <f t="shared" si="3"/>
        <v>6171911.1111111082</v>
      </c>
      <c r="D70" s="42"/>
      <c r="E70" s="17">
        <v>2012</v>
      </c>
      <c r="F70" s="2">
        <v>42007</v>
      </c>
      <c r="G70" s="21" t="s">
        <v>10</v>
      </c>
      <c r="H70" s="43">
        <v>1.55148</v>
      </c>
      <c r="I70" s="43"/>
      <c r="J70" s="43">
        <v>1.5482899999999999</v>
      </c>
      <c r="K70" s="43"/>
      <c r="L70" s="16">
        <f t="shared" si="4"/>
        <v>37</v>
      </c>
      <c r="M70" s="42">
        <f t="shared" si="0"/>
        <v>185157.33333333323</v>
      </c>
      <c r="N70" s="42"/>
      <c r="O70" s="18">
        <f t="shared" si="1"/>
        <v>4.05</v>
      </c>
      <c r="P70" s="17">
        <f t="shared" si="2"/>
        <v>2012</v>
      </c>
      <c r="Q70" s="2">
        <v>42009</v>
      </c>
      <c r="R70" s="44">
        <v>1.5575000000000001</v>
      </c>
      <c r="S70" s="44"/>
      <c r="T70" s="45">
        <f t="shared" si="5"/>
        <v>301000.00000000681</v>
      </c>
      <c r="U70" s="46"/>
      <c r="V70" s="41">
        <f t="shared" si="6"/>
        <v>60.200000000001367</v>
      </c>
      <c r="W70" s="41"/>
      <c r="X70" s="35" t="s">
        <v>63</v>
      </c>
    </row>
    <row r="71" spans="2:24" x14ac:dyDescent="0.15">
      <c r="B71" s="21">
        <v>62</v>
      </c>
      <c r="C71" s="42">
        <f t="shared" si="3"/>
        <v>6472911.1111111147</v>
      </c>
      <c r="D71" s="42"/>
      <c r="E71" s="17">
        <f t="shared" si="7"/>
        <v>2012</v>
      </c>
      <c r="F71" s="2">
        <v>42072</v>
      </c>
      <c r="G71" s="21" t="s">
        <v>51</v>
      </c>
      <c r="H71" s="43">
        <v>1.5753600000000001</v>
      </c>
      <c r="I71" s="43"/>
      <c r="J71" s="43">
        <v>1.58189</v>
      </c>
      <c r="K71" s="43"/>
      <c r="L71" s="16">
        <f t="shared" si="4"/>
        <v>71</v>
      </c>
      <c r="M71" s="42">
        <f t="shared" si="0"/>
        <v>194187.33333333343</v>
      </c>
      <c r="N71" s="42"/>
      <c r="O71" s="18">
        <f t="shared" si="1"/>
        <v>2.21</v>
      </c>
      <c r="P71" s="17">
        <f t="shared" si="2"/>
        <v>2012</v>
      </c>
      <c r="Q71" s="2">
        <v>42076</v>
      </c>
      <c r="R71" s="44">
        <v>1.56942</v>
      </c>
      <c r="S71" s="44"/>
      <c r="T71" s="45">
        <f t="shared" si="5"/>
        <v>162066.66666666817</v>
      </c>
      <c r="U71" s="46"/>
      <c r="V71" s="41">
        <f t="shared" si="6"/>
        <v>59.40000000000056</v>
      </c>
      <c r="W71" s="41"/>
      <c r="X71" s="35" t="s">
        <v>63</v>
      </c>
    </row>
    <row r="72" spans="2:24" x14ac:dyDescent="0.15">
      <c r="B72" s="21">
        <v>63</v>
      </c>
      <c r="C72" s="42">
        <f t="shared" si="3"/>
        <v>6634977.7777777826</v>
      </c>
      <c r="D72" s="42"/>
      <c r="E72" s="17">
        <v>2013</v>
      </c>
      <c r="F72" s="2">
        <v>42020</v>
      </c>
      <c r="G72" s="21" t="s">
        <v>51</v>
      </c>
      <c r="H72" s="43">
        <v>1.6047899999999999</v>
      </c>
      <c r="I72" s="43"/>
      <c r="J72" s="43">
        <v>1.6073500000000001</v>
      </c>
      <c r="K72" s="43"/>
      <c r="L72" s="16">
        <f t="shared" si="4"/>
        <v>31</v>
      </c>
      <c r="M72" s="42">
        <f t="shared" si="0"/>
        <v>199049.33333333346</v>
      </c>
      <c r="N72" s="42"/>
      <c r="O72" s="18">
        <f t="shared" si="1"/>
        <v>5.2</v>
      </c>
      <c r="P72" s="17">
        <f t="shared" si="2"/>
        <v>2013</v>
      </c>
      <c r="Q72" s="2">
        <v>42020</v>
      </c>
      <c r="R72" s="44">
        <v>1.6047899999999999</v>
      </c>
      <c r="S72" s="44"/>
      <c r="T72" s="45">
        <f t="shared" si="5"/>
        <v>0</v>
      </c>
      <c r="U72" s="46"/>
      <c r="V72" s="41">
        <f t="shared" si="6"/>
        <v>0</v>
      </c>
      <c r="W72" s="41"/>
      <c r="X72" s="35" t="s">
        <v>63</v>
      </c>
    </row>
    <row r="73" spans="2:24" x14ac:dyDescent="0.15">
      <c r="B73" s="21">
        <v>64</v>
      </c>
      <c r="C73" s="42">
        <f t="shared" si="3"/>
        <v>6634977.7777777826</v>
      </c>
      <c r="D73" s="42"/>
      <c r="E73" s="17">
        <f t="shared" si="7"/>
        <v>2013</v>
      </c>
      <c r="F73" s="2">
        <v>42306</v>
      </c>
      <c r="G73" s="21" t="s">
        <v>51</v>
      </c>
      <c r="H73" s="43">
        <v>1.6075600000000001</v>
      </c>
      <c r="I73" s="43"/>
      <c r="J73" s="43">
        <v>1.61172</v>
      </c>
      <c r="K73" s="43"/>
      <c r="L73" s="16">
        <f t="shared" si="4"/>
        <v>47</v>
      </c>
      <c r="M73" s="42">
        <f t="shared" si="0"/>
        <v>199049.33333333346</v>
      </c>
      <c r="N73" s="42"/>
      <c r="O73" s="18">
        <f t="shared" si="1"/>
        <v>3.43</v>
      </c>
      <c r="P73" s="17">
        <f t="shared" si="2"/>
        <v>2013</v>
      </c>
      <c r="Q73" s="2">
        <v>42306</v>
      </c>
      <c r="R73" s="44">
        <v>1.6075600000000001</v>
      </c>
      <c r="S73" s="44"/>
      <c r="T73" s="45">
        <f t="shared" si="5"/>
        <v>0</v>
      </c>
      <c r="U73" s="46"/>
      <c r="V73" s="41">
        <f t="shared" si="6"/>
        <v>0</v>
      </c>
      <c r="W73" s="41"/>
      <c r="X73" s="35" t="s">
        <v>63</v>
      </c>
    </row>
    <row r="74" spans="2:24" x14ac:dyDescent="0.15">
      <c r="B74" s="21">
        <v>65</v>
      </c>
      <c r="C74" s="42">
        <f t="shared" si="3"/>
        <v>6634977.7777777826</v>
      </c>
      <c r="D74" s="42"/>
      <c r="E74" s="17">
        <v>2014</v>
      </c>
      <c r="F74" s="2">
        <v>42007</v>
      </c>
      <c r="G74" s="21" t="s">
        <v>51</v>
      </c>
      <c r="H74" s="43">
        <v>1.6400300000000001</v>
      </c>
      <c r="I74" s="43"/>
      <c r="J74" s="43">
        <v>1.6473100000000001</v>
      </c>
      <c r="K74" s="43"/>
      <c r="L74" s="16">
        <f t="shared" si="4"/>
        <v>78</v>
      </c>
      <c r="M74" s="42">
        <f t="shared" ref="M74:M109" si="9">IF(F74="","",C74*$P$2)</f>
        <v>199049.33333333346</v>
      </c>
      <c r="N74" s="42"/>
      <c r="O74" s="18">
        <f t="shared" ref="O74:O109" si="10">IF(L74="","",ROUNDDOWN(M74/(L74/81)/100000,2))</f>
        <v>2.06</v>
      </c>
      <c r="P74" s="17">
        <f t="shared" ref="P74:P109" si="11">E74</f>
        <v>2014</v>
      </c>
      <c r="Q74" s="2">
        <v>42010</v>
      </c>
      <c r="R74" s="44">
        <v>1.6400300000000001</v>
      </c>
      <c r="S74" s="44"/>
      <c r="T74" s="45">
        <f t="shared" si="5"/>
        <v>0</v>
      </c>
      <c r="U74" s="46"/>
      <c r="V74" s="41">
        <f t="shared" si="6"/>
        <v>0</v>
      </c>
      <c r="W74" s="41"/>
      <c r="X74" s="35" t="s">
        <v>63</v>
      </c>
    </row>
    <row r="75" spans="2:24" x14ac:dyDescent="0.15">
      <c r="B75" s="21">
        <v>66</v>
      </c>
      <c r="C75" s="42">
        <f t="shared" ref="C75:C109" si="12">IF(T74="","",C74+T74)</f>
        <v>6634977.7777777826</v>
      </c>
      <c r="D75" s="42"/>
      <c r="E75" s="17">
        <v>2015</v>
      </c>
      <c r="F75" s="2">
        <v>42109</v>
      </c>
      <c r="G75" s="21" t="s">
        <v>10</v>
      </c>
      <c r="H75" s="43">
        <v>1.47871</v>
      </c>
      <c r="I75" s="43"/>
      <c r="J75" s="43">
        <v>1.4698599999999999</v>
      </c>
      <c r="K75" s="43"/>
      <c r="L75" s="16">
        <f t="shared" ref="L75:L109" si="13">IF(J75="","",ROUNDUP(IF(G75="買",H75-J75,J75-H75)*10000,0)+5)</f>
        <v>94</v>
      </c>
      <c r="M75" s="42">
        <f t="shared" si="9"/>
        <v>199049.33333333346</v>
      </c>
      <c r="N75" s="42"/>
      <c r="O75" s="18">
        <f t="shared" si="10"/>
        <v>1.71</v>
      </c>
      <c r="P75" s="17">
        <f t="shared" si="11"/>
        <v>2015</v>
      </c>
      <c r="Q75" s="2">
        <v>42114</v>
      </c>
      <c r="R75" s="44">
        <v>1.4915099999999999</v>
      </c>
      <c r="S75" s="44"/>
      <c r="T75" s="45">
        <f t="shared" ref="T75:T109" si="14">IF(Q75="","",V75*O75*100000/81)</f>
        <v>270222.22222222062</v>
      </c>
      <c r="U75" s="46"/>
      <c r="V75" s="41">
        <f t="shared" ref="V75:V109" si="15">IF(Q75="","",IF(G75="買",R75-H75,H75-R75)*10000)</f>
        <v>127.99999999999923</v>
      </c>
      <c r="W75" s="41"/>
      <c r="X75" s="35" t="s">
        <v>63</v>
      </c>
    </row>
    <row r="76" spans="2:24" x14ac:dyDescent="0.15">
      <c r="B76" s="21">
        <v>67</v>
      </c>
      <c r="C76" s="42">
        <f t="shared" si="12"/>
        <v>6905200.0000000037</v>
      </c>
      <c r="D76" s="42"/>
      <c r="E76" s="17">
        <f t="shared" ref="E76:E109" si="16">E75</f>
        <v>2015</v>
      </c>
      <c r="F76" s="2">
        <v>42117</v>
      </c>
      <c r="G76" s="21" t="s">
        <v>10</v>
      </c>
      <c r="H76" s="43">
        <v>1.5061599999999999</v>
      </c>
      <c r="I76" s="43"/>
      <c r="J76" s="43">
        <v>1.49837</v>
      </c>
      <c r="K76" s="43"/>
      <c r="L76" s="16">
        <f t="shared" si="13"/>
        <v>83</v>
      </c>
      <c r="M76" s="42">
        <f t="shared" si="9"/>
        <v>207156.00000000012</v>
      </c>
      <c r="N76" s="42"/>
      <c r="O76" s="18">
        <f t="shared" si="10"/>
        <v>2.02</v>
      </c>
      <c r="P76" s="17">
        <f t="shared" si="11"/>
        <v>2015</v>
      </c>
      <c r="Q76" s="2">
        <v>42124</v>
      </c>
      <c r="R76" s="44">
        <v>1.5331300000000001</v>
      </c>
      <c r="S76" s="44"/>
      <c r="T76" s="45">
        <f t="shared" si="14"/>
        <v>672585.18518518901</v>
      </c>
      <c r="U76" s="46"/>
      <c r="V76" s="41">
        <f t="shared" si="15"/>
        <v>269.70000000000158</v>
      </c>
      <c r="W76" s="41"/>
      <c r="X76" s="35" t="s">
        <v>63</v>
      </c>
    </row>
    <row r="77" spans="2:24" x14ac:dyDescent="0.15">
      <c r="B77" s="21">
        <v>68</v>
      </c>
      <c r="C77" s="42">
        <f t="shared" si="12"/>
        <v>7577785.1851851931</v>
      </c>
      <c r="D77" s="42"/>
      <c r="E77" s="17">
        <f t="shared" si="16"/>
        <v>2015</v>
      </c>
      <c r="F77" s="2">
        <v>42186</v>
      </c>
      <c r="G77" s="21" t="s">
        <v>51</v>
      </c>
      <c r="H77" s="43">
        <v>1.5648</v>
      </c>
      <c r="I77" s="43"/>
      <c r="J77" s="43">
        <v>1.5730200000000001</v>
      </c>
      <c r="K77" s="43"/>
      <c r="L77" s="16">
        <f t="shared" si="13"/>
        <v>88</v>
      </c>
      <c r="M77" s="42">
        <f t="shared" si="9"/>
        <v>227333.55555555579</v>
      </c>
      <c r="N77" s="42"/>
      <c r="O77" s="18">
        <f t="shared" si="10"/>
        <v>2.09</v>
      </c>
      <c r="P77" s="17">
        <f t="shared" si="11"/>
        <v>2015</v>
      </c>
      <c r="Q77" s="2">
        <v>42187</v>
      </c>
      <c r="R77" s="44">
        <v>1.56172</v>
      </c>
      <c r="S77" s="44"/>
      <c r="T77" s="45">
        <f t="shared" si="14"/>
        <v>79471.604938270873</v>
      </c>
      <c r="U77" s="46"/>
      <c r="V77" s="41">
        <f t="shared" si="15"/>
        <v>30.799999999999716</v>
      </c>
      <c r="W77" s="41"/>
      <c r="X77" s="35" t="s">
        <v>63</v>
      </c>
    </row>
    <row r="78" spans="2:24" x14ac:dyDescent="0.15">
      <c r="B78" s="21">
        <v>69</v>
      </c>
      <c r="C78" s="42">
        <f t="shared" si="12"/>
        <v>7657256.7901234636</v>
      </c>
      <c r="D78" s="42"/>
      <c r="E78" s="17">
        <f t="shared" si="16"/>
        <v>2015</v>
      </c>
      <c r="F78" s="2"/>
      <c r="G78" s="21"/>
      <c r="H78" s="43"/>
      <c r="I78" s="43"/>
      <c r="J78" s="43"/>
      <c r="K78" s="43"/>
      <c r="L78" s="16" t="str">
        <f t="shared" si="13"/>
        <v/>
      </c>
      <c r="M78" s="42" t="str">
        <f t="shared" si="9"/>
        <v/>
      </c>
      <c r="N78" s="42"/>
      <c r="O78" s="18" t="str">
        <f t="shared" si="10"/>
        <v/>
      </c>
      <c r="P78" s="17">
        <f t="shared" si="11"/>
        <v>2015</v>
      </c>
      <c r="Q78" s="2"/>
      <c r="R78" s="44" t="str">
        <f t="shared" ref="R78:R109" si="17">IF(J78="","",IF(G78="買",H78-(L78*0.0001),H78+(L78*0.0001)))</f>
        <v/>
      </c>
      <c r="S78" s="44"/>
      <c r="T78" s="45" t="str">
        <f t="shared" si="14"/>
        <v/>
      </c>
      <c r="U78" s="46"/>
      <c r="V78" s="41" t="str">
        <f t="shared" si="15"/>
        <v/>
      </c>
      <c r="W78" s="41"/>
    </row>
    <row r="79" spans="2:24" x14ac:dyDescent="0.15">
      <c r="B79" s="21">
        <v>70</v>
      </c>
      <c r="C79" s="42" t="str">
        <f t="shared" si="12"/>
        <v/>
      </c>
      <c r="D79" s="42"/>
      <c r="E79" s="17">
        <f t="shared" si="16"/>
        <v>2015</v>
      </c>
      <c r="F79" s="2"/>
      <c r="G79" s="21"/>
      <c r="H79" s="43"/>
      <c r="I79" s="43"/>
      <c r="J79" s="43"/>
      <c r="K79" s="43"/>
      <c r="L79" s="16" t="str">
        <f t="shared" si="13"/>
        <v/>
      </c>
      <c r="M79" s="42" t="str">
        <f t="shared" si="9"/>
        <v/>
      </c>
      <c r="N79" s="42"/>
      <c r="O79" s="18" t="str">
        <f t="shared" si="10"/>
        <v/>
      </c>
      <c r="P79" s="17">
        <f t="shared" si="11"/>
        <v>2015</v>
      </c>
      <c r="Q79" s="2"/>
      <c r="R79" s="44" t="str">
        <f t="shared" si="17"/>
        <v/>
      </c>
      <c r="S79" s="44"/>
      <c r="T79" s="45" t="str">
        <f t="shared" si="14"/>
        <v/>
      </c>
      <c r="U79" s="46"/>
      <c r="V79" s="41" t="str">
        <f t="shared" si="15"/>
        <v/>
      </c>
      <c r="W79" s="41"/>
    </row>
    <row r="80" spans="2:24" x14ac:dyDescent="0.15">
      <c r="B80" s="21">
        <v>71</v>
      </c>
      <c r="C80" s="42" t="str">
        <f t="shared" si="12"/>
        <v/>
      </c>
      <c r="D80" s="42"/>
      <c r="E80" s="17">
        <f t="shared" si="16"/>
        <v>2015</v>
      </c>
      <c r="F80" s="2"/>
      <c r="G80" s="21"/>
      <c r="H80" s="43"/>
      <c r="I80" s="43"/>
      <c r="J80" s="43"/>
      <c r="K80" s="43"/>
      <c r="L80" s="16" t="str">
        <f t="shared" si="13"/>
        <v/>
      </c>
      <c r="M80" s="42" t="str">
        <f t="shared" si="9"/>
        <v/>
      </c>
      <c r="N80" s="42"/>
      <c r="O80" s="18" t="str">
        <f t="shared" si="10"/>
        <v/>
      </c>
      <c r="P80" s="17">
        <f t="shared" si="11"/>
        <v>2015</v>
      </c>
      <c r="Q80" s="2"/>
      <c r="R80" s="44" t="str">
        <f t="shared" si="17"/>
        <v/>
      </c>
      <c r="S80" s="44"/>
      <c r="T80" s="45" t="str">
        <f t="shared" si="14"/>
        <v/>
      </c>
      <c r="U80" s="46"/>
      <c r="V80" s="41" t="str">
        <f t="shared" si="15"/>
        <v/>
      </c>
      <c r="W80" s="41"/>
    </row>
    <row r="81" spans="2:23" x14ac:dyDescent="0.15">
      <c r="B81" s="21">
        <v>72</v>
      </c>
      <c r="C81" s="42" t="str">
        <f t="shared" si="12"/>
        <v/>
      </c>
      <c r="D81" s="42"/>
      <c r="E81" s="17">
        <f t="shared" si="16"/>
        <v>2015</v>
      </c>
      <c r="F81" s="2"/>
      <c r="G81" s="21"/>
      <c r="H81" s="43"/>
      <c r="I81" s="43"/>
      <c r="J81" s="43"/>
      <c r="K81" s="43"/>
      <c r="L81" s="16" t="str">
        <f t="shared" si="13"/>
        <v/>
      </c>
      <c r="M81" s="42" t="str">
        <f t="shared" si="9"/>
        <v/>
      </c>
      <c r="N81" s="42"/>
      <c r="O81" s="18" t="str">
        <f t="shared" si="10"/>
        <v/>
      </c>
      <c r="P81" s="17">
        <f t="shared" si="11"/>
        <v>2015</v>
      </c>
      <c r="Q81" s="2"/>
      <c r="R81" s="44" t="str">
        <f t="shared" si="17"/>
        <v/>
      </c>
      <c r="S81" s="44"/>
      <c r="T81" s="45" t="str">
        <f t="shared" si="14"/>
        <v/>
      </c>
      <c r="U81" s="46"/>
      <c r="V81" s="41" t="str">
        <f t="shared" si="15"/>
        <v/>
      </c>
      <c r="W81" s="41"/>
    </row>
    <row r="82" spans="2:23" x14ac:dyDescent="0.15">
      <c r="B82" s="21">
        <v>73</v>
      </c>
      <c r="C82" s="42" t="str">
        <f t="shared" si="12"/>
        <v/>
      </c>
      <c r="D82" s="42"/>
      <c r="E82" s="17">
        <f t="shared" si="16"/>
        <v>2015</v>
      </c>
      <c r="F82" s="2"/>
      <c r="G82" s="21"/>
      <c r="H82" s="43"/>
      <c r="I82" s="43"/>
      <c r="J82" s="43"/>
      <c r="K82" s="43"/>
      <c r="L82" s="16" t="str">
        <f t="shared" si="13"/>
        <v/>
      </c>
      <c r="M82" s="42" t="str">
        <f t="shared" si="9"/>
        <v/>
      </c>
      <c r="N82" s="42"/>
      <c r="O82" s="18" t="str">
        <f t="shared" si="10"/>
        <v/>
      </c>
      <c r="P82" s="17">
        <f t="shared" si="11"/>
        <v>2015</v>
      </c>
      <c r="Q82" s="2"/>
      <c r="R82" s="44" t="str">
        <f t="shared" si="17"/>
        <v/>
      </c>
      <c r="S82" s="44"/>
      <c r="T82" s="45" t="str">
        <f t="shared" si="14"/>
        <v/>
      </c>
      <c r="U82" s="46"/>
      <c r="V82" s="41" t="str">
        <f t="shared" si="15"/>
        <v/>
      </c>
      <c r="W82" s="41"/>
    </row>
    <row r="83" spans="2:23" x14ac:dyDescent="0.15">
      <c r="B83" s="21">
        <v>74</v>
      </c>
      <c r="C83" s="42" t="str">
        <f t="shared" si="12"/>
        <v/>
      </c>
      <c r="D83" s="42"/>
      <c r="E83" s="17">
        <f t="shared" si="16"/>
        <v>2015</v>
      </c>
      <c r="F83" s="2"/>
      <c r="G83" s="21"/>
      <c r="H83" s="43"/>
      <c r="I83" s="43"/>
      <c r="J83" s="43"/>
      <c r="K83" s="43"/>
      <c r="L83" s="16" t="str">
        <f t="shared" si="13"/>
        <v/>
      </c>
      <c r="M83" s="42" t="str">
        <f t="shared" si="9"/>
        <v/>
      </c>
      <c r="N83" s="42"/>
      <c r="O83" s="18" t="str">
        <f t="shared" si="10"/>
        <v/>
      </c>
      <c r="P83" s="17">
        <f t="shared" si="11"/>
        <v>2015</v>
      </c>
      <c r="Q83" s="2"/>
      <c r="R83" s="44" t="str">
        <f t="shared" si="17"/>
        <v/>
      </c>
      <c r="S83" s="44"/>
      <c r="T83" s="45" t="str">
        <f t="shared" si="14"/>
        <v/>
      </c>
      <c r="U83" s="46"/>
      <c r="V83" s="41" t="str">
        <f t="shared" si="15"/>
        <v/>
      </c>
      <c r="W83" s="41"/>
    </row>
    <row r="84" spans="2:23" x14ac:dyDescent="0.15">
      <c r="B84" s="21">
        <v>75</v>
      </c>
      <c r="C84" s="42" t="str">
        <f t="shared" si="12"/>
        <v/>
      </c>
      <c r="D84" s="42"/>
      <c r="E84" s="17">
        <f t="shared" si="16"/>
        <v>2015</v>
      </c>
      <c r="F84" s="2"/>
      <c r="G84" s="21"/>
      <c r="H84" s="43"/>
      <c r="I84" s="43"/>
      <c r="J84" s="43"/>
      <c r="K84" s="43"/>
      <c r="L84" s="16" t="str">
        <f t="shared" si="13"/>
        <v/>
      </c>
      <c r="M84" s="42" t="str">
        <f t="shared" si="9"/>
        <v/>
      </c>
      <c r="N84" s="42"/>
      <c r="O84" s="18" t="str">
        <f t="shared" si="10"/>
        <v/>
      </c>
      <c r="P84" s="17">
        <f t="shared" si="11"/>
        <v>2015</v>
      </c>
      <c r="Q84" s="2"/>
      <c r="R84" s="44" t="str">
        <f t="shared" si="17"/>
        <v/>
      </c>
      <c r="S84" s="44"/>
      <c r="T84" s="45" t="str">
        <f t="shared" si="14"/>
        <v/>
      </c>
      <c r="U84" s="46"/>
      <c r="V84" s="41" t="str">
        <f t="shared" si="15"/>
        <v/>
      </c>
      <c r="W84" s="41"/>
    </row>
    <row r="85" spans="2:23" x14ac:dyDescent="0.15">
      <c r="B85" s="21">
        <v>76</v>
      </c>
      <c r="C85" s="42" t="str">
        <f t="shared" si="12"/>
        <v/>
      </c>
      <c r="D85" s="42"/>
      <c r="E85" s="17">
        <f t="shared" si="16"/>
        <v>2015</v>
      </c>
      <c r="F85" s="2"/>
      <c r="G85" s="21"/>
      <c r="H85" s="43"/>
      <c r="I85" s="43"/>
      <c r="J85" s="43"/>
      <c r="K85" s="43"/>
      <c r="L85" s="16" t="str">
        <f t="shared" si="13"/>
        <v/>
      </c>
      <c r="M85" s="42" t="str">
        <f t="shared" si="9"/>
        <v/>
      </c>
      <c r="N85" s="42"/>
      <c r="O85" s="18" t="str">
        <f t="shared" si="10"/>
        <v/>
      </c>
      <c r="P85" s="17">
        <f t="shared" si="11"/>
        <v>2015</v>
      </c>
      <c r="Q85" s="2"/>
      <c r="R85" s="44" t="str">
        <f t="shared" si="17"/>
        <v/>
      </c>
      <c r="S85" s="44"/>
      <c r="T85" s="45" t="str">
        <f t="shared" si="14"/>
        <v/>
      </c>
      <c r="U85" s="46"/>
      <c r="V85" s="41" t="str">
        <f t="shared" si="15"/>
        <v/>
      </c>
      <c r="W85" s="41"/>
    </row>
    <row r="86" spans="2:23" x14ac:dyDescent="0.15">
      <c r="B86" s="21">
        <v>77</v>
      </c>
      <c r="C86" s="42" t="str">
        <f t="shared" si="12"/>
        <v/>
      </c>
      <c r="D86" s="42"/>
      <c r="E86" s="17">
        <f t="shared" si="16"/>
        <v>2015</v>
      </c>
      <c r="F86" s="2"/>
      <c r="G86" s="21"/>
      <c r="H86" s="43"/>
      <c r="I86" s="43"/>
      <c r="J86" s="43"/>
      <c r="K86" s="43"/>
      <c r="L86" s="16" t="str">
        <f t="shared" si="13"/>
        <v/>
      </c>
      <c r="M86" s="42" t="str">
        <f t="shared" si="9"/>
        <v/>
      </c>
      <c r="N86" s="42"/>
      <c r="O86" s="18" t="str">
        <f t="shared" si="10"/>
        <v/>
      </c>
      <c r="P86" s="17">
        <f t="shared" si="11"/>
        <v>2015</v>
      </c>
      <c r="Q86" s="2"/>
      <c r="R86" s="44" t="str">
        <f t="shared" si="17"/>
        <v/>
      </c>
      <c r="S86" s="44"/>
      <c r="T86" s="45" t="str">
        <f t="shared" si="14"/>
        <v/>
      </c>
      <c r="U86" s="46"/>
      <c r="V86" s="41" t="str">
        <f t="shared" si="15"/>
        <v/>
      </c>
      <c r="W86" s="41"/>
    </row>
    <row r="87" spans="2:23" x14ac:dyDescent="0.15">
      <c r="B87" s="21">
        <v>78</v>
      </c>
      <c r="C87" s="42" t="str">
        <f t="shared" si="12"/>
        <v/>
      </c>
      <c r="D87" s="42"/>
      <c r="E87" s="17">
        <f t="shared" si="16"/>
        <v>2015</v>
      </c>
      <c r="F87" s="2"/>
      <c r="G87" s="21"/>
      <c r="H87" s="43"/>
      <c r="I87" s="43"/>
      <c r="J87" s="43"/>
      <c r="K87" s="43"/>
      <c r="L87" s="16" t="str">
        <f t="shared" si="13"/>
        <v/>
      </c>
      <c r="M87" s="42" t="str">
        <f t="shared" si="9"/>
        <v/>
      </c>
      <c r="N87" s="42"/>
      <c r="O87" s="18" t="str">
        <f t="shared" si="10"/>
        <v/>
      </c>
      <c r="P87" s="17">
        <f t="shared" si="11"/>
        <v>2015</v>
      </c>
      <c r="Q87" s="2"/>
      <c r="R87" s="44" t="str">
        <f t="shared" si="17"/>
        <v/>
      </c>
      <c r="S87" s="44"/>
      <c r="T87" s="45" t="str">
        <f t="shared" si="14"/>
        <v/>
      </c>
      <c r="U87" s="46"/>
      <c r="V87" s="41" t="str">
        <f t="shared" si="15"/>
        <v/>
      </c>
      <c r="W87" s="41"/>
    </row>
    <row r="88" spans="2:23" x14ac:dyDescent="0.15">
      <c r="B88" s="21">
        <v>79</v>
      </c>
      <c r="C88" s="42" t="str">
        <f t="shared" si="12"/>
        <v/>
      </c>
      <c r="D88" s="42"/>
      <c r="E88" s="17">
        <f t="shared" si="16"/>
        <v>2015</v>
      </c>
      <c r="F88" s="2"/>
      <c r="G88" s="21"/>
      <c r="H88" s="43"/>
      <c r="I88" s="43"/>
      <c r="J88" s="43"/>
      <c r="K88" s="43"/>
      <c r="L88" s="16" t="str">
        <f t="shared" si="13"/>
        <v/>
      </c>
      <c r="M88" s="42" t="str">
        <f t="shared" si="9"/>
        <v/>
      </c>
      <c r="N88" s="42"/>
      <c r="O88" s="18" t="str">
        <f t="shared" si="10"/>
        <v/>
      </c>
      <c r="P88" s="17">
        <f t="shared" si="11"/>
        <v>2015</v>
      </c>
      <c r="Q88" s="2"/>
      <c r="R88" s="44" t="str">
        <f t="shared" si="17"/>
        <v/>
      </c>
      <c r="S88" s="44"/>
      <c r="T88" s="45" t="str">
        <f t="shared" si="14"/>
        <v/>
      </c>
      <c r="U88" s="46"/>
      <c r="V88" s="41" t="str">
        <f t="shared" si="15"/>
        <v/>
      </c>
      <c r="W88" s="41"/>
    </row>
    <row r="89" spans="2:23" x14ac:dyDescent="0.15">
      <c r="B89" s="21">
        <v>80</v>
      </c>
      <c r="C89" s="42" t="str">
        <f t="shared" si="12"/>
        <v/>
      </c>
      <c r="D89" s="42"/>
      <c r="E89" s="17">
        <f t="shared" si="16"/>
        <v>2015</v>
      </c>
      <c r="F89" s="2"/>
      <c r="G89" s="21"/>
      <c r="H89" s="43"/>
      <c r="I89" s="43"/>
      <c r="J89" s="43"/>
      <c r="K89" s="43"/>
      <c r="L89" s="16" t="str">
        <f t="shared" si="13"/>
        <v/>
      </c>
      <c r="M89" s="42" t="str">
        <f t="shared" si="9"/>
        <v/>
      </c>
      <c r="N89" s="42"/>
      <c r="O89" s="18" t="str">
        <f t="shared" si="10"/>
        <v/>
      </c>
      <c r="P89" s="17">
        <f t="shared" si="11"/>
        <v>2015</v>
      </c>
      <c r="Q89" s="2"/>
      <c r="R89" s="44" t="str">
        <f t="shared" si="17"/>
        <v/>
      </c>
      <c r="S89" s="44"/>
      <c r="T89" s="45" t="str">
        <f t="shared" si="14"/>
        <v/>
      </c>
      <c r="U89" s="46"/>
      <c r="V89" s="41" t="str">
        <f t="shared" si="15"/>
        <v/>
      </c>
      <c r="W89" s="41"/>
    </row>
    <row r="90" spans="2:23" x14ac:dyDescent="0.15">
      <c r="B90" s="21">
        <v>81</v>
      </c>
      <c r="C90" s="42" t="str">
        <f t="shared" si="12"/>
        <v/>
      </c>
      <c r="D90" s="42"/>
      <c r="E90" s="17">
        <f t="shared" si="16"/>
        <v>2015</v>
      </c>
      <c r="F90" s="2"/>
      <c r="G90" s="21"/>
      <c r="H90" s="43"/>
      <c r="I90" s="43"/>
      <c r="J90" s="43"/>
      <c r="K90" s="43"/>
      <c r="L90" s="16" t="str">
        <f t="shared" si="13"/>
        <v/>
      </c>
      <c r="M90" s="42" t="str">
        <f t="shared" si="9"/>
        <v/>
      </c>
      <c r="N90" s="42"/>
      <c r="O90" s="18" t="str">
        <f t="shared" si="10"/>
        <v/>
      </c>
      <c r="P90" s="17">
        <f t="shared" si="11"/>
        <v>2015</v>
      </c>
      <c r="Q90" s="2"/>
      <c r="R90" s="44" t="str">
        <f t="shared" si="17"/>
        <v/>
      </c>
      <c r="S90" s="44"/>
      <c r="T90" s="45" t="str">
        <f t="shared" si="14"/>
        <v/>
      </c>
      <c r="U90" s="46"/>
      <c r="V90" s="41" t="str">
        <f t="shared" si="15"/>
        <v/>
      </c>
      <c r="W90" s="41"/>
    </row>
    <row r="91" spans="2:23" x14ac:dyDescent="0.15">
      <c r="B91" s="21">
        <v>82</v>
      </c>
      <c r="C91" s="42" t="str">
        <f t="shared" si="12"/>
        <v/>
      </c>
      <c r="D91" s="42"/>
      <c r="E91" s="17">
        <f t="shared" si="16"/>
        <v>2015</v>
      </c>
      <c r="F91" s="2"/>
      <c r="G91" s="21"/>
      <c r="H91" s="43"/>
      <c r="I91" s="43"/>
      <c r="J91" s="43"/>
      <c r="K91" s="43"/>
      <c r="L91" s="16" t="str">
        <f t="shared" si="13"/>
        <v/>
      </c>
      <c r="M91" s="42" t="str">
        <f t="shared" si="9"/>
        <v/>
      </c>
      <c r="N91" s="42"/>
      <c r="O91" s="18" t="str">
        <f t="shared" si="10"/>
        <v/>
      </c>
      <c r="P91" s="17">
        <f t="shared" si="11"/>
        <v>2015</v>
      </c>
      <c r="Q91" s="2"/>
      <c r="R91" s="44" t="str">
        <f t="shared" si="17"/>
        <v/>
      </c>
      <c r="S91" s="44"/>
      <c r="T91" s="45" t="str">
        <f t="shared" si="14"/>
        <v/>
      </c>
      <c r="U91" s="46"/>
      <c r="V91" s="41" t="str">
        <f t="shared" si="15"/>
        <v/>
      </c>
      <c r="W91" s="41"/>
    </row>
    <row r="92" spans="2:23" x14ac:dyDescent="0.15">
      <c r="B92" s="21">
        <v>83</v>
      </c>
      <c r="C92" s="42" t="str">
        <f t="shared" si="12"/>
        <v/>
      </c>
      <c r="D92" s="42"/>
      <c r="E92" s="17">
        <f t="shared" si="16"/>
        <v>2015</v>
      </c>
      <c r="F92" s="2"/>
      <c r="G92" s="21"/>
      <c r="H92" s="43"/>
      <c r="I92" s="43"/>
      <c r="J92" s="43"/>
      <c r="K92" s="43"/>
      <c r="L92" s="16" t="str">
        <f t="shared" si="13"/>
        <v/>
      </c>
      <c r="M92" s="42" t="str">
        <f t="shared" si="9"/>
        <v/>
      </c>
      <c r="N92" s="42"/>
      <c r="O92" s="18" t="str">
        <f t="shared" si="10"/>
        <v/>
      </c>
      <c r="P92" s="17">
        <f t="shared" si="11"/>
        <v>2015</v>
      </c>
      <c r="Q92" s="2"/>
      <c r="R92" s="44" t="str">
        <f t="shared" si="17"/>
        <v/>
      </c>
      <c r="S92" s="44"/>
      <c r="T92" s="45" t="str">
        <f t="shared" si="14"/>
        <v/>
      </c>
      <c r="U92" s="46"/>
      <c r="V92" s="41" t="str">
        <f t="shared" si="15"/>
        <v/>
      </c>
      <c r="W92" s="41"/>
    </row>
    <row r="93" spans="2:23" x14ac:dyDescent="0.15">
      <c r="B93" s="21">
        <v>84</v>
      </c>
      <c r="C93" s="42" t="str">
        <f t="shared" si="12"/>
        <v/>
      </c>
      <c r="D93" s="42"/>
      <c r="E93" s="17">
        <f t="shared" si="16"/>
        <v>2015</v>
      </c>
      <c r="F93" s="2"/>
      <c r="G93" s="21"/>
      <c r="H93" s="43"/>
      <c r="I93" s="43"/>
      <c r="J93" s="43"/>
      <c r="K93" s="43"/>
      <c r="L93" s="16" t="str">
        <f t="shared" si="13"/>
        <v/>
      </c>
      <c r="M93" s="42" t="str">
        <f t="shared" si="9"/>
        <v/>
      </c>
      <c r="N93" s="42"/>
      <c r="O93" s="18" t="str">
        <f t="shared" si="10"/>
        <v/>
      </c>
      <c r="P93" s="17">
        <f t="shared" si="11"/>
        <v>2015</v>
      </c>
      <c r="Q93" s="2"/>
      <c r="R93" s="44" t="str">
        <f t="shared" si="17"/>
        <v/>
      </c>
      <c r="S93" s="44"/>
      <c r="T93" s="45" t="str">
        <f t="shared" si="14"/>
        <v/>
      </c>
      <c r="U93" s="46"/>
      <c r="V93" s="41" t="str">
        <f t="shared" si="15"/>
        <v/>
      </c>
      <c r="W93" s="41"/>
    </row>
    <row r="94" spans="2:23" x14ac:dyDescent="0.15">
      <c r="B94" s="21">
        <v>85</v>
      </c>
      <c r="C94" s="42" t="str">
        <f t="shared" si="12"/>
        <v/>
      </c>
      <c r="D94" s="42"/>
      <c r="E94" s="17">
        <f t="shared" si="16"/>
        <v>2015</v>
      </c>
      <c r="F94" s="2"/>
      <c r="G94" s="21"/>
      <c r="H94" s="43"/>
      <c r="I94" s="43"/>
      <c r="J94" s="43"/>
      <c r="K94" s="43"/>
      <c r="L94" s="16" t="str">
        <f t="shared" si="13"/>
        <v/>
      </c>
      <c r="M94" s="42" t="str">
        <f t="shared" si="9"/>
        <v/>
      </c>
      <c r="N94" s="42"/>
      <c r="O94" s="18" t="str">
        <f t="shared" si="10"/>
        <v/>
      </c>
      <c r="P94" s="17">
        <f t="shared" si="11"/>
        <v>2015</v>
      </c>
      <c r="Q94" s="2"/>
      <c r="R94" s="44" t="str">
        <f t="shared" si="17"/>
        <v/>
      </c>
      <c r="S94" s="44"/>
      <c r="T94" s="45" t="str">
        <f t="shared" si="14"/>
        <v/>
      </c>
      <c r="U94" s="46"/>
      <c r="V94" s="41" t="str">
        <f t="shared" si="15"/>
        <v/>
      </c>
      <c r="W94" s="41"/>
    </row>
    <row r="95" spans="2:23" x14ac:dyDescent="0.15">
      <c r="B95" s="21">
        <v>86</v>
      </c>
      <c r="C95" s="42" t="str">
        <f t="shared" si="12"/>
        <v/>
      </c>
      <c r="D95" s="42"/>
      <c r="E95" s="17">
        <f t="shared" si="16"/>
        <v>2015</v>
      </c>
      <c r="F95" s="2"/>
      <c r="G95" s="21"/>
      <c r="H95" s="43"/>
      <c r="I95" s="43"/>
      <c r="J95" s="43"/>
      <c r="K95" s="43"/>
      <c r="L95" s="16" t="str">
        <f t="shared" si="13"/>
        <v/>
      </c>
      <c r="M95" s="42" t="str">
        <f t="shared" si="9"/>
        <v/>
      </c>
      <c r="N95" s="42"/>
      <c r="O95" s="18" t="str">
        <f t="shared" si="10"/>
        <v/>
      </c>
      <c r="P95" s="17">
        <f t="shared" si="11"/>
        <v>2015</v>
      </c>
      <c r="Q95" s="2"/>
      <c r="R95" s="44" t="str">
        <f t="shared" si="17"/>
        <v/>
      </c>
      <c r="S95" s="44"/>
      <c r="T95" s="45" t="str">
        <f t="shared" si="14"/>
        <v/>
      </c>
      <c r="U95" s="46"/>
      <c r="V95" s="41" t="str">
        <f t="shared" si="15"/>
        <v/>
      </c>
      <c r="W95" s="41"/>
    </row>
    <row r="96" spans="2:23" x14ac:dyDescent="0.15">
      <c r="B96" s="21">
        <v>87</v>
      </c>
      <c r="C96" s="42" t="str">
        <f t="shared" si="12"/>
        <v/>
      </c>
      <c r="D96" s="42"/>
      <c r="E96" s="17">
        <f t="shared" si="16"/>
        <v>2015</v>
      </c>
      <c r="F96" s="2"/>
      <c r="G96" s="21"/>
      <c r="H96" s="43"/>
      <c r="I96" s="43"/>
      <c r="J96" s="43"/>
      <c r="K96" s="43"/>
      <c r="L96" s="16" t="str">
        <f t="shared" si="13"/>
        <v/>
      </c>
      <c r="M96" s="42" t="str">
        <f t="shared" si="9"/>
        <v/>
      </c>
      <c r="N96" s="42"/>
      <c r="O96" s="18" t="str">
        <f t="shared" si="10"/>
        <v/>
      </c>
      <c r="P96" s="17">
        <f t="shared" si="11"/>
        <v>2015</v>
      </c>
      <c r="Q96" s="2"/>
      <c r="R96" s="44" t="str">
        <f t="shared" si="17"/>
        <v/>
      </c>
      <c r="S96" s="44"/>
      <c r="T96" s="45" t="str">
        <f t="shared" si="14"/>
        <v/>
      </c>
      <c r="U96" s="46"/>
      <c r="V96" s="41" t="str">
        <f t="shared" si="15"/>
        <v/>
      </c>
      <c r="W96" s="41"/>
    </row>
    <row r="97" spans="2:23" x14ac:dyDescent="0.15">
      <c r="B97" s="21">
        <v>88</v>
      </c>
      <c r="C97" s="42" t="str">
        <f t="shared" si="12"/>
        <v/>
      </c>
      <c r="D97" s="42"/>
      <c r="E97" s="17">
        <f t="shared" si="16"/>
        <v>2015</v>
      </c>
      <c r="F97" s="2"/>
      <c r="G97" s="21"/>
      <c r="H97" s="43"/>
      <c r="I97" s="43"/>
      <c r="J97" s="43"/>
      <c r="K97" s="43"/>
      <c r="L97" s="16" t="str">
        <f t="shared" si="13"/>
        <v/>
      </c>
      <c r="M97" s="42" t="str">
        <f t="shared" si="9"/>
        <v/>
      </c>
      <c r="N97" s="42"/>
      <c r="O97" s="18" t="str">
        <f t="shared" si="10"/>
        <v/>
      </c>
      <c r="P97" s="17">
        <f t="shared" si="11"/>
        <v>2015</v>
      </c>
      <c r="Q97" s="2"/>
      <c r="R97" s="44" t="str">
        <f t="shared" si="17"/>
        <v/>
      </c>
      <c r="S97" s="44"/>
      <c r="T97" s="45" t="str">
        <f t="shared" si="14"/>
        <v/>
      </c>
      <c r="U97" s="46"/>
      <c r="V97" s="41" t="str">
        <f t="shared" si="15"/>
        <v/>
      </c>
      <c r="W97" s="41"/>
    </row>
    <row r="98" spans="2:23" x14ac:dyDescent="0.15">
      <c r="B98" s="21">
        <v>89</v>
      </c>
      <c r="C98" s="42" t="str">
        <f t="shared" si="12"/>
        <v/>
      </c>
      <c r="D98" s="42"/>
      <c r="E98" s="17">
        <f t="shared" si="16"/>
        <v>2015</v>
      </c>
      <c r="F98" s="2"/>
      <c r="G98" s="21"/>
      <c r="H98" s="43"/>
      <c r="I98" s="43"/>
      <c r="J98" s="43"/>
      <c r="K98" s="43"/>
      <c r="L98" s="16" t="str">
        <f t="shared" si="13"/>
        <v/>
      </c>
      <c r="M98" s="42" t="str">
        <f t="shared" si="9"/>
        <v/>
      </c>
      <c r="N98" s="42"/>
      <c r="O98" s="18" t="str">
        <f t="shared" si="10"/>
        <v/>
      </c>
      <c r="P98" s="17">
        <f t="shared" si="11"/>
        <v>2015</v>
      </c>
      <c r="Q98" s="2"/>
      <c r="R98" s="44" t="str">
        <f t="shared" si="17"/>
        <v/>
      </c>
      <c r="S98" s="44"/>
      <c r="T98" s="45" t="str">
        <f t="shared" si="14"/>
        <v/>
      </c>
      <c r="U98" s="46"/>
      <c r="V98" s="41" t="str">
        <f t="shared" si="15"/>
        <v/>
      </c>
      <c r="W98" s="41"/>
    </row>
    <row r="99" spans="2:23" x14ac:dyDescent="0.15">
      <c r="B99" s="21">
        <v>90</v>
      </c>
      <c r="C99" s="42" t="str">
        <f t="shared" si="12"/>
        <v/>
      </c>
      <c r="D99" s="42"/>
      <c r="E99" s="17">
        <f t="shared" si="16"/>
        <v>2015</v>
      </c>
      <c r="F99" s="2"/>
      <c r="G99" s="21"/>
      <c r="H99" s="43"/>
      <c r="I99" s="43"/>
      <c r="J99" s="43"/>
      <c r="K99" s="43"/>
      <c r="L99" s="16" t="str">
        <f t="shared" si="13"/>
        <v/>
      </c>
      <c r="M99" s="42" t="str">
        <f t="shared" si="9"/>
        <v/>
      </c>
      <c r="N99" s="42"/>
      <c r="O99" s="18" t="str">
        <f t="shared" si="10"/>
        <v/>
      </c>
      <c r="P99" s="17">
        <f t="shared" si="11"/>
        <v>2015</v>
      </c>
      <c r="Q99" s="2"/>
      <c r="R99" s="44" t="str">
        <f t="shared" si="17"/>
        <v/>
      </c>
      <c r="S99" s="44"/>
      <c r="T99" s="45" t="str">
        <f t="shared" si="14"/>
        <v/>
      </c>
      <c r="U99" s="46"/>
      <c r="V99" s="41" t="str">
        <f t="shared" si="15"/>
        <v/>
      </c>
      <c r="W99" s="41"/>
    </row>
    <row r="100" spans="2:23" x14ac:dyDescent="0.15">
      <c r="B100" s="21">
        <v>91</v>
      </c>
      <c r="C100" s="42" t="str">
        <f t="shared" si="12"/>
        <v/>
      </c>
      <c r="D100" s="42"/>
      <c r="E100" s="17">
        <f t="shared" si="16"/>
        <v>2015</v>
      </c>
      <c r="F100" s="2"/>
      <c r="G100" s="21"/>
      <c r="H100" s="43"/>
      <c r="I100" s="43"/>
      <c r="J100" s="43"/>
      <c r="K100" s="43"/>
      <c r="L100" s="16" t="str">
        <f t="shared" si="13"/>
        <v/>
      </c>
      <c r="M100" s="42" t="str">
        <f t="shared" si="9"/>
        <v/>
      </c>
      <c r="N100" s="42"/>
      <c r="O100" s="18" t="str">
        <f t="shared" si="10"/>
        <v/>
      </c>
      <c r="P100" s="17">
        <f t="shared" si="11"/>
        <v>2015</v>
      </c>
      <c r="Q100" s="2"/>
      <c r="R100" s="44" t="str">
        <f t="shared" si="17"/>
        <v/>
      </c>
      <c r="S100" s="44"/>
      <c r="T100" s="45" t="str">
        <f t="shared" si="14"/>
        <v/>
      </c>
      <c r="U100" s="46"/>
      <c r="V100" s="41" t="str">
        <f t="shared" si="15"/>
        <v/>
      </c>
      <c r="W100" s="41"/>
    </row>
    <row r="101" spans="2:23" x14ac:dyDescent="0.15">
      <c r="B101" s="21">
        <v>92</v>
      </c>
      <c r="C101" s="42" t="str">
        <f t="shared" si="12"/>
        <v/>
      </c>
      <c r="D101" s="42"/>
      <c r="E101" s="17">
        <f t="shared" si="16"/>
        <v>2015</v>
      </c>
      <c r="F101" s="2"/>
      <c r="G101" s="21"/>
      <c r="H101" s="43"/>
      <c r="I101" s="43"/>
      <c r="J101" s="43"/>
      <c r="K101" s="43"/>
      <c r="L101" s="16" t="str">
        <f t="shared" si="13"/>
        <v/>
      </c>
      <c r="M101" s="42" t="str">
        <f t="shared" si="9"/>
        <v/>
      </c>
      <c r="N101" s="42"/>
      <c r="O101" s="18" t="str">
        <f t="shared" si="10"/>
        <v/>
      </c>
      <c r="P101" s="17">
        <f t="shared" si="11"/>
        <v>2015</v>
      </c>
      <c r="Q101" s="2"/>
      <c r="R101" s="44" t="str">
        <f t="shared" si="17"/>
        <v/>
      </c>
      <c r="S101" s="44"/>
      <c r="T101" s="45" t="str">
        <f t="shared" si="14"/>
        <v/>
      </c>
      <c r="U101" s="46"/>
      <c r="V101" s="41" t="str">
        <f t="shared" si="15"/>
        <v/>
      </c>
      <c r="W101" s="41"/>
    </row>
    <row r="102" spans="2:23" x14ac:dyDescent="0.15">
      <c r="B102" s="21">
        <v>93</v>
      </c>
      <c r="C102" s="42" t="str">
        <f t="shared" si="12"/>
        <v/>
      </c>
      <c r="D102" s="42"/>
      <c r="E102" s="17">
        <f t="shared" si="16"/>
        <v>2015</v>
      </c>
      <c r="F102" s="2"/>
      <c r="G102" s="21"/>
      <c r="H102" s="43"/>
      <c r="I102" s="43"/>
      <c r="J102" s="43"/>
      <c r="K102" s="43"/>
      <c r="L102" s="16" t="str">
        <f t="shared" si="13"/>
        <v/>
      </c>
      <c r="M102" s="42" t="str">
        <f t="shared" si="9"/>
        <v/>
      </c>
      <c r="N102" s="42"/>
      <c r="O102" s="18" t="str">
        <f t="shared" si="10"/>
        <v/>
      </c>
      <c r="P102" s="17">
        <f t="shared" si="11"/>
        <v>2015</v>
      </c>
      <c r="Q102" s="2"/>
      <c r="R102" s="44" t="str">
        <f t="shared" si="17"/>
        <v/>
      </c>
      <c r="S102" s="44"/>
      <c r="T102" s="45" t="str">
        <f t="shared" si="14"/>
        <v/>
      </c>
      <c r="U102" s="46"/>
      <c r="V102" s="41" t="str">
        <f t="shared" si="15"/>
        <v/>
      </c>
      <c r="W102" s="41"/>
    </row>
    <row r="103" spans="2:23" x14ac:dyDescent="0.15">
      <c r="B103" s="21">
        <v>94</v>
      </c>
      <c r="C103" s="42" t="str">
        <f t="shared" si="12"/>
        <v/>
      </c>
      <c r="D103" s="42"/>
      <c r="E103" s="17">
        <f t="shared" si="16"/>
        <v>2015</v>
      </c>
      <c r="F103" s="2"/>
      <c r="G103" s="21"/>
      <c r="H103" s="43"/>
      <c r="I103" s="43"/>
      <c r="J103" s="43"/>
      <c r="K103" s="43"/>
      <c r="L103" s="16" t="str">
        <f t="shared" si="13"/>
        <v/>
      </c>
      <c r="M103" s="42" t="str">
        <f t="shared" si="9"/>
        <v/>
      </c>
      <c r="N103" s="42"/>
      <c r="O103" s="18" t="str">
        <f t="shared" si="10"/>
        <v/>
      </c>
      <c r="P103" s="17">
        <f t="shared" si="11"/>
        <v>2015</v>
      </c>
      <c r="Q103" s="2"/>
      <c r="R103" s="44" t="str">
        <f t="shared" si="17"/>
        <v/>
      </c>
      <c r="S103" s="44"/>
      <c r="T103" s="45" t="str">
        <f t="shared" si="14"/>
        <v/>
      </c>
      <c r="U103" s="46"/>
      <c r="V103" s="41" t="str">
        <f t="shared" si="15"/>
        <v/>
      </c>
      <c r="W103" s="41"/>
    </row>
    <row r="104" spans="2:23" x14ac:dyDescent="0.15">
      <c r="B104" s="21">
        <v>95</v>
      </c>
      <c r="C104" s="42" t="str">
        <f t="shared" si="12"/>
        <v/>
      </c>
      <c r="D104" s="42"/>
      <c r="E104" s="17">
        <f t="shared" si="16"/>
        <v>2015</v>
      </c>
      <c r="F104" s="2"/>
      <c r="G104" s="21"/>
      <c r="H104" s="43"/>
      <c r="I104" s="43"/>
      <c r="J104" s="43"/>
      <c r="K104" s="43"/>
      <c r="L104" s="16" t="str">
        <f t="shared" si="13"/>
        <v/>
      </c>
      <c r="M104" s="42" t="str">
        <f t="shared" si="9"/>
        <v/>
      </c>
      <c r="N104" s="42"/>
      <c r="O104" s="18" t="str">
        <f t="shared" si="10"/>
        <v/>
      </c>
      <c r="P104" s="17">
        <f t="shared" si="11"/>
        <v>2015</v>
      </c>
      <c r="Q104" s="2"/>
      <c r="R104" s="44" t="str">
        <f t="shared" si="17"/>
        <v/>
      </c>
      <c r="S104" s="44"/>
      <c r="T104" s="45" t="str">
        <f t="shared" si="14"/>
        <v/>
      </c>
      <c r="U104" s="46"/>
      <c r="V104" s="41" t="str">
        <f t="shared" si="15"/>
        <v/>
      </c>
      <c r="W104" s="41"/>
    </row>
    <row r="105" spans="2:23" x14ac:dyDescent="0.15">
      <c r="B105" s="21">
        <v>96</v>
      </c>
      <c r="C105" s="42" t="str">
        <f t="shared" si="12"/>
        <v/>
      </c>
      <c r="D105" s="42"/>
      <c r="E105" s="17">
        <f t="shared" si="16"/>
        <v>2015</v>
      </c>
      <c r="F105" s="2"/>
      <c r="G105" s="21"/>
      <c r="H105" s="43"/>
      <c r="I105" s="43"/>
      <c r="J105" s="43"/>
      <c r="K105" s="43"/>
      <c r="L105" s="16" t="str">
        <f t="shared" si="13"/>
        <v/>
      </c>
      <c r="M105" s="42" t="str">
        <f t="shared" si="9"/>
        <v/>
      </c>
      <c r="N105" s="42"/>
      <c r="O105" s="18" t="str">
        <f t="shared" si="10"/>
        <v/>
      </c>
      <c r="P105" s="17">
        <f t="shared" si="11"/>
        <v>2015</v>
      </c>
      <c r="Q105" s="2"/>
      <c r="R105" s="44" t="str">
        <f t="shared" si="17"/>
        <v/>
      </c>
      <c r="S105" s="44"/>
      <c r="T105" s="45" t="str">
        <f t="shared" si="14"/>
        <v/>
      </c>
      <c r="U105" s="46"/>
      <c r="V105" s="41" t="str">
        <f t="shared" si="15"/>
        <v/>
      </c>
      <c r="W105" s="41"/>
    </row>
    <row r="106" spans="2:23" x14ac:dyDescent="0.15">
      <c r="B106" s="21">
        <v>97</v>
      </c>
      <c r="C106" s="42" t="str">
        <f t="shared" si="12"/>
        <v/>
      </c>
      <c r="D106" s="42"/>
      <c r="E106" s="17">
        <f t="shared" si="16"/>
        <v>2015</v>
      </c>
      <c r="F106" s="2"/>
      <c r="G106" s="21"/>
      <c r="H106" s="43"/>
      <c r="I106" s="43"/>
      <c r="J106" s="43"/>
      <c r="K106" s="43"/>
      <c r="L106" s="16" t="str">
        <f t="shared" si="13"/>
        <v/>
      </c>
      <c r="M106" s="42" t="str">
        <f t="shared" si="9"/>
        <v/>
      </c>
      <c r="N106" s="42"/>
      <c r="O106" s="18" t="str">
        <f t="shared" si="10"/>
        <v/>
      </c>
      <c r="P106" s="17">
        <f t="shared" si="11"/>
        <v>2015</v>
      </c>
      <c r="Q106" s="2"/>
      <c r="R106" s="44" t="str">
        <f t="shared" si="17"/>
        <v/>
      </c>
      <c r="S106" s="44"/>
      <c r="T106" s="45" t="str">
        <f t="shared" si="14"/>
        <v/>
      </c>
      <c r="U106" s="46"/>
      <c r="V106" s="41" t="str">
        <f t="shared" si="15"/>
        <v/>
      </c>
      <c r="W106" s="41"/>
    </row>
    <row r="107" spans="2:23" x14ac:dyDescent="0.15">
      <c r="B107" s="21">
        <v>98</v>
      </c>
      <c r="C107" s="42" t="str">
        <f t="shared" si="12"/>
        <v/>
      </c>
      <c r="D107" s="42"/>
      <c r="E107" s="17">
        <f t="shared" si="16"/>
        <v>2015</v>
      </c>
      <c r="F107" s="2"/>
      <c r="G107" s="21"/>
      <c r="H107" s="43"/>
      <c r="I107" s="43"/>
      <c r="J107" s="43"/>
      <c r="K107" s="43"/>
      <c r="L107" s="16" t="str">
        <f t="shared" si="13"/>
        <v/>
      </c>
      <c r="M107" s="42" t="str">
        <f t="shared" si="9"/>
        <v/>
      </c>
      <c r="N107" s="42"/>
      <c r="O107" s="18" t="str">
        <f t="shared" si="10"/>
        <v/>
      </c>
      <c r="P107" s="17">
        <f t="shared" si="11"/>
        <v>2015</v>
      </c>
      <c r="Q107" s="2"/>
      <c r="R107" s="44" t="str">
        <f t="shared" si="17"/>
        <v/>
      </c>
      <c r="S107" s="44"/>
      <c r="T107" s="45" t="str">
        <f t="shared" si="14"/>
        <v/>
      </c>
      <c r="U107" s="46"/>
      <c r="V107" s="41" t="str">
        <f t="shared" si="15"/>
        <v/>
      </c>
      <c r="W107" s="41"/>
    </row>
    <row r="108" spans="2:23" x14ac:dyDescent="0.15">
      <c r="B108" s="21">
        <v>99</v>
      </c>
      <c r="C108" s="42" t="str">
        <f t="shared" si="12"/>
        <v/>
      </c>
      <c r="D108" s="42"/>
      <c r="E108" s="17">
        <f t="shared" si="16"/>
        <v>2015</v>
      </c>
      <c r="F108" s="2"/>
      <c r="G108" s="21"/>
      <c r="H108" s="43"/>
      <c r="I108" s="43"/>
      <c r="J108" s="43"/>
      <c r="K108" s="43"/>
      <c r="L108" s="16" t="str">
        <f t="shared" si="13"/>
        <v/>
      </c>
      <c r="M108" s="42" t="str">
        <f t="shared" si="9"/>
        <v/>
      </c>
      <c r="N108" s="42"/>
      <c r="O108" s="18" t="str">
        <f t="shared" si="10"/>
        <v/>
      </c>
      <c r="P108" s="17">
        <f t="shared" si="11"/>
        <v>2015</v>
      </c>
      <c r="Q108" s="2"/>
      <c r="R108" s="44" t="str">
        <f t="shared" si="17"/>
        <v/>
      </c>
      <c r="S108" s="44"/>
      <c r="T108" s="45" t="str">
        <f t="shared" si="14"/>
        <v/>
      </c>
      <c r="U108" s="46"/>
      <c r="V108" s="41" t="str">
        <f t="shared" si="15"/>
        <v/>
      </c>
      <c r="W108" s="41"/>
    </row>
    <row r="109" spans="2:23" x14ac:dyDescent="0.15">
      <c r="B109" s="21">
        <v>100</v>
      </c>
      <c r="C109" s="42" t="str">
        <f t="shared" si="12"/>
        <v/>
      </c>
      <c r="D109" s="42"/>
      <c r="E109" s="17">
        <f t="shared" si="16"/>
        <v>2015</v>
      </c>
      <c r="F109" s="2"/>
      <c r="G109" s="21"/>
      <c r="H109" s="43"/>
      <c r="I109" s="43"/>
      <c r="J109" s="43"/>
      <c r="K109" s="43"/>
      <c r="L109" s="16" t="str">
        <f t="shared" si="13"/>
        <v/>
      </c>
      <c r="M109" s="42" t="str">
        <f t="shared" si="9"/>
        <v/>
      </c>
      <c r="N109" s="42"/>
      <c r="O109" s="18" t="str">
        <f t="shared" si="10"/>
        <v/>
      </c>
      <c r="P109" s="17">
        <f t="shared" si="11"/>
        <v>2015</v>
      </c>
      <c r="Q109" s="2"/>
      <c r="R109" s="44" t="str">
        <f t="shared" si="17"/>
        <v/>
      </c>
      <c r="S109" s="44"/>
      <c r="T109" s="45" t="str">
        <f t="shared" si="14"/>
        <v/>
      </c>
      <c r="U109" s="46"/>
      <c r="V109" s="41" t="str">
        <f t="shared" si="15"/>
        <v/>
      </c>
      <c r="W109" s="41"/>
    </row>
  </sheetData>
  <mergeCells count="739">
    <mergeCell ref="B2:D2"/>
    <mergeCell ref="E2:G2"/>
    <mergeCell ref="H2:J2"/>
    <mergeCell ref="K2:M2"/>
    <mergeCell ref="N2:O2"/>
    <mergeCell ref="P2:Q2"/>
    <mergeCell ref="N4:O4"/>
    <mergeCell ref="P4:Q4"/>
    <mergeCell ref="J5:K5"/>
    <mergeCell ref="L5:M5"/>
    <mergeCell ref="N5:O5"/>
    <mergeCell ref="P5:Q5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  <mergeCell ref="P8:W8"/>
    <mergeCell ref="H9:I9"/>
    <mergeCell ref="J9:K9"/>
    <mergeCell ref="M9:N9"/>
    <mergeCell ref="R9:S9"/>
    <mergeCell ref="T9:U9"/>
    <mergeCell ref="V9:W9"/>
    <mergeCell ref="B6:D6"/>
    <mergeCell ref="E6:H6"/>
    <mergeCell ref="I6:J6"/>
    <mergeCell ref="K6:M6"/>
    <mergeCell ref="N6:Q6"/>
    <mergeCell ref="B8:B9"/>
    <mergeCell ref="C8:D9"/>
    <mergeCell ref="E8:K8"/>
    <mergeCell ref="L8:N8"/>
    <mergeCell ref="O8:O9"/>
    <mergeCell ref="V10:W10"/>
    <mergeCell ref="C11:D11"/>
    <mergeCell ref="H11:I11"/>
    <mergeCell ref="J11:K11"/>
    <mergeCell ref="M11:N11"/>
    <mergeCell ref="R11:S11"/>
    <mergeCell ref="T11:U11"/>
    <mergeCell ref="V11:W11"/>
    <mergeCell ref="C10:D10"/>
    <mergeCell ref="H10:I10"/>
    <mergeCell ref="J10:K10"/>
    <mergeCell ref="M10:N10"/>
    <mergeCell ref="R10:S10"/>
    <mergeCell ref="T10:U10"/>
    <mergeCell ref="V12:W12"/>
    <mergeCell ref="C13:D13"/>
    <mergeCell ref="H13:I13"/>
    <mergeCell ref="J13:K13"/>
    <mergeCell ref="M13:N13"/>
    <mergeCell ref="R13:S13"/>
    <mergeCell ref="T13:U13"/>
    <mergeCell ref="V13:W13"/>
    <mergeCell ref="C12:D12"/>
    <mergeCell ref="H12:I12"/>
    <mergeCell ref="J12:K12"/>
    <mergeCell ref="M12:N12"/>
    <mergeCell ref="R12:S12"/>
    <mergeCell ref="T12:U12"/>
    <mergeCell ref="V14:W14"/>
    <mergeCell ref="C15:D15"/>
    <mergeCell ref="H15:I15"/>
    <mergeCell ref="J15:K15"/>
    <mergeCell ref="M15:N15"/>
    <mergeCell ref="R15:S15"/>
    <mergeCell ref="T15:U15"/>
    <mergeCell ref="V15:W15"/>
    <mergeCell ref="C14:D14"/>
    <mergeCell ref="H14:I14"/>
    <mergeCell ref="J14:K14"/>
    <mergeCell ref="M14:N14"/>
    <mergeCell ref="R14:S14"/>
    <mergeCell ref="T14:U14"/>
    <mergeCell ref="V16:W16"/>
    <mergeCell ref="C17:D17"/>
    <mergeCell ref="H17:I17"/>
    <mergeCell ref="J17:K17"/>
    <mergeCell ref="M17:N17"/>
    <mergeCell ref="R17:S17"/>
    <mergeCell ref="T17:U17"/>
    <mergeCell ref="V17:W17"/>
    <mergeCell ref="C16:D16"/>
    <mergeCell ref="H16:I16"/>
    <mergeCell ref="J16:K16"/>
    <mergeCell ref="M16:N16"/>
    <mergeCell ref="R16:S16"/>
    <mergeCell ref="T16:U16"/>
    <mergeCell ref="V18:W18"/>
    <mergeCell ref="C19:D19"/>
    <mergeCell ref="H19:I19"/>
    <mergeCell ref="J19:K19"/>
    <mergeCell ref="M19:N19"/>
    <mergeCell ref="R19:S19"/>
    <mergeCell ref="T19:U19"/>
    <mergeCell ref="V19:W19"/>
    <mergeCell ref="C18:D18"/>
    <mergeCell ref="H18:I18"/>
    <mergeCell ref="J18:K18"/>
    <mergeCell ref="M18:N18"/>
    <mergeCell ref="R18:S18"/>
    <mergeCell ref="T18:U18"/>
    <mergeCell ref="V20:W20"/>
    <mergeCell ref="C21:D21"/>
    <mergeCell ref="H21:I21"/>
    <mergeCell ref="J21:K21"/>
    <mergeCell ref="M21:N21"/>
    <mergeCell ref="R21:S21"/>
    <mergeCell ref="T21:U21"/>
    <mergeCell ref="V21:W21"/>
    <mergeCell ref="C20:D20"/>
    <mergeCell ref="H20:I20"/>
    <mergeCell ref="J20:K20"/>
    <mergeCell ref="M20:N20"/>
    <mergeCell ref="R20:S20"/>
    <mergeCell ref="T20:U20"/>
    <mergeCell ref="V22:W22"/>
    <mergeCell ref="C23:D23"/>
    <mergeCell ref="H23:I23"/>
    <mergeCell ref="J23:K23"/>
    <mergeCell ref="M23:N23"/>
    <mergeCell ref="R23:S23"/>
    <mergeCell ref="T23:U23"/>
    <mergeCell ref="V23:W23"/>
    <mergeCell ref="C22:D22"/>
    <mergeCell ref="H22:I22"/>
    <mergeCell ref="J22:K22"/>
    <mergeCell ref="M22:N22"/>
    <mergeCell ref="R22:S22"/>
    <mergeCell ref="T22:U22"/>
    <mergeCell ref="V24:W24"/>
    <mergeCell ref="C25:D25"/>
    <mergeCell ref="H25:I25"/>
    <mergeCell ref="J25:K25"/>
    <mergeCell ref="M25:N25"/>
    <mergeCell ref="R25:S25"/>
    <mergeCell ref="T25:U25"/>
    <mergeCell ref="V25:W25"/>
    <mergeCell ref="C24:D24"/>
    <mergeCell ref="H24:I24"/>
    <mergeCell ref="J24:K24"/>
    <mergeCell ref="M24:N24"/>
    <mergeCell ref="R24:S24"/>
    <mergeCell ref="T24:U24"/>
    <mergeCell ref="V26:W26"/>
    <mergeCell ref="C27:D27"/>
    <mergeCell ref="H27:I27"/>
    <mergeCell ref="J27:K27"/>
    <mergeCell ref="M27:N27"/>
    <mergeCell ref="R27:S27"/>
    <mergeCell ref="T27:U27"/>
    <mergeCell ref="V27:W27"/>
    <mergeCell ref="C26:D26"/>
    <mergeCell ref="H26:I26"/>
    <mergeCell ref="J26:K26"/>
    <mergeCell ref="M26:N26"/>
    <mergeCell ref="R26:S26"/>
    <mergeCell ref="T26:U26"/>
    <mergeCell ref="V28:W28"/>
    <mergeCell ref="C29:D29"/>
    <mergeCell ref="H29:I29"/>
    <mergeCell ref="J29:K29"/>
    <mergeCell ref="M29:N29"/>
    <mergeCell ref="R29:S29"/>
    <mergeCell ref="T29:U29"/>
    <mergeCell ref="V29:W29"/>
    <mergeCell ref="C28:D28"/>
    <mergeCell ref="H28:I28"/>
    <mergeCell ref="J28:K28"/>
    <mergeCell ref="M28:N28"/>
    <mergeCell ref="R28:S28"/>
    <mergeCell ref="T28:U28"/>
    <mergeCell ref="V30:W30"/>
    <mergeCell ref="C31:D31"/>
    <mergeCell ref="H31:I31"/>
    <mergeCell ref="J31:K31"/>
    <mergeCell ref="M31:N31"/>
    <mergeCell ref="R31:S31"/>
    <mergeCell ref="T31:U31"/>
    <mergeCell ref="V31:W31"/>
    <mergeCell ref="C30:D30"/>
    <mergeCell ref="H30:I30"/>
    <mergeCell ref="J30:K30"/>
    <mergeCell ref="M30:N30"/>
    <mergeCell ref="R30:S30"/>
    <mergeCell ref="T30:U30"/>
    <mergeCell ref="V32:W32"/>
    <mergeCell ref="C33:D33"/>
    <mergeCell ref="H33:I33"/>
    <mergeCell ref="J33:K33"/>
    <mergeCell ref="M33:N33"/>
    <mergeCell ref="R33:S33"/>
    <mergeCell ref="T33:U33"/>
    <mergeCell ref="V33:W33"/>
    <mergeCell ref="C32:D32"/>
    <mergeCell ref="H32:I32"/>
    <mergeCell ref="J32:K32"/>
    <mergeCell ref="M32:N32"/>
    <mergeCell ref="R32:S32"/>
    <mergeCell ref="T32:U32"/>
    <mergeCell ref="V34:W34"/>
    <mergeCell ref="C35:D35"/>
    <mergeCell ref="H35:I35"/>
    <mergeCell ref="J35:K35"/>
    <mergeCell ref="M35:N35"/>
    <mergeCell ref="R35:S35"/>
    <mergeCell ref="T35:U35"/>
    <mergeCell ref="V35:W35"/>
    <mergeCell ref="C34:D34"/>
    <mergeCell ref="H34:I34"/>
    <mergeCell ref="J34:K34"/>
    <mergeCell ref="M34:N34"/>
    <mergeCell ref="R34:S34"/>
    <mergeCell ref="T34:U34"/>
    <mergeCell ref="V36:W36"/>
    <mergeCell ref="C37:D37"/>
    <mergeCell ref="H37:I37"/>
    <mergeCell ref="J37:K37"/>
    <mergeCell ref="M37:N37"/>
    <mergeCell ref="R37:S37"/>
    <mergeCell ref="T37:U37"/>
    <mergeCell ref="V37:W37"/>
    <mergeCell ref="C36:D36"/>
    <mergeCell ref="H36:I36"/>
    <mergeCell ref="J36:K36"/>
    <mergeCell ref="M36:N36"/>
    <mergeCell ref="R36:S36"/>
    <mergeCell ref="T36:U36"/>
    <mergeCell ref="V38:W38"/>
    <mergeCell ref="C39:D39"/>
    <mergeCell ref="H39:I39"/>
    <mergeCell ref="J39:K39"/>
    <mergeCell ref="M39:N39"/>
    <mergeCell ref="R39:S39"/>
    <mergeCell ref="T39:U39"/>
    <mergeCell ref="V39:W39"/>
    <mergeCell ref="C38:D38"/>
    <mergeCell ref="H38:I38"/>
    <mergeCell ref="J38:K38"/>
    <mergeCell ref="M38:N38"/>
    <mergeCell ref="R38:S38"/>
    <mergeCell ref="T38:U38"/>
    <mergeCell ref="V40:W40"/>
    <mergeCell ref="C41:D41"/>
    <mergeCell ref="H41:I41"/>
    <mergeCell ref="J41:K41"/>
    <mergeCell ref="M41:N41"/>
    <mergeCell ref="R41:S41"/>
    <mergeCell ref="T41:U41"/>
    <mergeCell ref="V41:W41"/>
    <mergeCell ref="C40:D40"/>
    <mergeCell ref="H40:I40"/>
    <mergeCell ref="J40:K40"/>
    <mergeCell ref="M40:N40"/>
    <mergeCell ref="R40:S40"/>
    <mergeCell ref="T40:U40"/>
    <mergeCell ref="V42:W42"/>
    <mergeCell ref="C43:D43"/>
    <mergeCell ref="H43:I43"/>
    <mergeCell ref="J43:K43"/>
    <mergeCell ref="M43:N43"/>
    <mergeCell ref="R43:S43"/>
    <mergeCell ref="T43:U43"/>
    <mergeCell ref="V43:W43"/>
    <mergeCell ref="C42:D42"/>
    <mergeCell ref="H42:I42"/>
    <mergeCell ref="J42:K42"/>
    <mergeCell ref="M42:N42"/>
    <mergeCell ref="R42:S42"/>
    <mergeCell ref="T42:U42"/>
    <mergeCell ref="V44:W44"/>
    <mergeCell ref="C45:D45"/>
    <mergeCell ref="H45:I45"/>
    <mergeCell ref="J45:K45"/>
    <mergeCell ref="M45:N45"/>
    <mergeCell ref="R45:S45"/>
    <mergeCell ref="T45:U45"/>
    <mergeCell ref="V45:W45"/>
    <mergeCell ref="C44:D44"/>
    <mergeCell ref="H44:I44"/>
    <mergeCell ref="J44:K44"/>
    <mergeCell ref="M44:N44"/>
    <mergeCell ref="R44:S44"/>
    <mergeCell ref="T44:U44"/>
    <mergeCell ref="V46:W46"/>
    <mergeCell ref="C47:D47"/>
    <mergeCell ref="H47:I47"/>
    <mergeCell ref="J47:K47"/>
    <mergeCell ref="M47:N47"/>
    <mergeCell ref="R47:S47"/>
    <mergeCell ref="T47:U47"/>
    <mergeCell ref="V47:W47"/>
    <mergeCell ref="C46:D46"/>
    <mergeCell ref="H46:I46"/>
    <mergeCell ref="J46:K46"/>
    <mergeCell ref="M46:N46"/>
    <mergeCell ref="R46:S46"/>
    <mergeCell ref="T46:U46"/>
    <mergeCell ref="V48:W48"/>
    <mergeCell ref="C49:D49"/>
    <mergeCell ref="H49:I49"/>
    <mergeCell ref="J49:K49"/>
    <mergeCell ref="M49:N49"/>
    <mergeCell ref="R49:S49"/>
    <mergeCell ref="T49:U49"/>
    <mergeCell ref="V49:W49"/>
    <mergeCell ref="C48:D48"/>
    <mergeCell ref="H48:I48"/>
    <mergeCell ref="J48:K48"/>
    <mergeCell ref="M48:N48"/>
    <mergeCell ref="R48:S48"/>
    <mergeCell ref="T48:U48"/>
    <mergeCell ref="V50:W50"/>
    <mergeCell ref="C51:D51"/>
    <mergeCell ref="H51:I51"/>
    <mergeCell ref="J51:K51"/>
    <mergeCell ref="M51:N51"/>
    <mergeCell ref="R51:S51"/>
    <mergeCell ref="T51:U51"/>
    <mergeCell ref="V51:W51"/>
    <mergeCell ref="C50:D50"/>
    <mergeCell ref="H50:I50"/>
    <mergeCell ref="J50:K50"/>
    <mergeCell ref="M50:N50"/>
    <mergeCell ref="R50:S50"/>
    <mergeCell ref="T50:U50"/>
    <mergeCell ref="V52:W52"/>
    <mergeCell ref="C53:D53"/>
    <mergeCell ref="H53:I53"/>
    <mergeCell ref="J53:K53"/>
    <mergeCell ref="M53:N53"/>
    <mergeCell ref="R53:S53"/>
    <mergeCell ref="T53:U53"/>
    <mergeCell ref="V53:W53"/>
    <mergeCell ref="C52:D52"/>
    <mergeCell ref="H52:I52"/>
    <mergeCell ref="J52:K52"/>
    <mergeCell ref="M52:N52"/>
    <mergeCell ref="R52:S52"/>
    <mergeCell ref="T52:U52"/>
    <mergeCell ref="V54:W54"/>
    <mergeCell ref="C55:D55"/>
    <mergeCell ref="H55:I55"/>
    <mergeCell ref="J55:K55"/>
    <mergeCell ref="M55:N55"/>
    <mergeCell ref="R55:S55"/>
    <mergeCell ref="T55:U55"/>
    <mergeCell ref="V55:W55"/>
    <mergeCell ref="C54:D54"/>
    <mergeCell ref="H54:I54"/>
    <mergeCell ref="J54:K54"/>
    <mergeCell ref="M54:N54"/>
    <mergeCell ref="R54:S54"/>
    <mergeCell ref="T54:U54"/>
    <mergeCell ref="V56:W56"/>
    <mergeCell ref="C57:D57"/>
    <mergeCell ref="H57:I57"/>
    <mergeCell ref="J57:K57"/>
    <mergeCell ref="M57:N57"/>
    <mergeCell ref="R57:S57"/>
    <mergeCell ref="T57:U57"/>
    <mergeCell ref="V57:W57"/>
    <mergeCell ref="C56:D56"/>
    <mergeCell ref="H56:I56"/>
    <mergeCell ref="J56:K56"/>
    <mergeCell ref="M56:N56"/>
    <mergeCell ref="R56:S56"/>
    <mergeCell ref="T56:U56"/>
    <mergeCell ref="V58:W58"/>
    <mergeCell ref="C59:D59"/>
    <mergeCell ref="H59:I59"/>
    <mergeCell ref="J59:K59"/>
    <mergeCell ref="M59:N59"/>
    <mergeCell ref="R59:S59"/>
    <mergeCell ref="T59:U59"/>
    <mergeCell ref="V59:W59"/>
    <mergeCell ref="C58:D58"/>
    <mergeCell ref="H58:I58"/>
    <mergeCell ref="J58:K58"/>
    <mergeCell ref="M58:N58"/>
    <mergeCell ref="R58:S58"/>
    <mergeCell ref="T58:U58"/>
    <mergeCell ref="V60:W60"/>
    <mergeCell ref="C61:D61"/>
    <mergeCell ref="H61:I61"/>
    <mergeCell ref="J61:K61"/>
    <mergeCell ref="M61:N61"/>
    <mergeCell ref="R61:S61"/>
    <mergeCell ref="T61:U61"/>
    <mergeCell ref="V61:W61"/>
    <mergeCell ref="C60:D60"/>
    <mergeCell ref="H60:I60"/>
    <mergeCell ref="J60:K60"/>
    <mergeCell ref="M60:N60"/>
    <mergeCell ref="R60:S60"/>
    <mergeCell ref="T60:U60"/>
    <mergeCell ref="V62:W62"/>
    <mergeCell ref="C63:D63"/>
    <mergeCell ref="H63:I63"/>
    <mergeCell ref="J63:K63"/>
    <mergeCell ref="M63:N63"/>
    <mergeCell ref="R63:S63"/>
    <mergeCell ref="T63:U63"/>
    <mergeCell ref="V63:W63"/>
    <mergeCell ref="C62:D62"/>
    <mergeCell ref="H62:I62"/>
    <mergeCell ref="J62:K62"/>
    <mergeCell ref="M62:N62"/>
    <mergeCell ref="R62:S62"/>
    <mergeCell ref="T62:U62"/>
    <mergeCell ref="V64:W64"/>
    <mergeCell ref="C65:D65"/>
    <mergeCell ref="H65:I65"/>
    <mergeCell ref="J65:K65"/>
    <mergeCell ref="M65:N65"/>
    <mergeCell ref="R65:S65"/>
    <mergeCell ref="T65:U65"/>
    <mergeCell ref="V65:W65"/>
    <mergeCell ref="C64:D64"/>
    <mergeCell ref="H64:I64"/>
    <mergeCell ref="J64:K64"/>
    <mergeCell ref="M64:N64"/>
    <mergeCell ref="R64:S64"/>
    <mergeCell ref="T64:U64"/>
    <mergeCell ref="V66:W66"/>
    <mergeCell ref="C67:D67"/>
    <mergeCell ref="H67:I67"/>
    <mergeCell ref="J67:K67"/>
    <mergeCell ref="M67:N67"/>
    <mergeCell ref="R67:S67"/>
    <mergeCell ref="T67:U67"/>
    <mergeCell ref="V67:W67"/>
    <mergeCell ref="C66:D66"/>
    <mergeCell ref="H66:I66"/>
    <mergeCell ref="J66:K66"/>
    <mergeCell ref="M66:N66"/>
    <mergeCell ref="R66:S66"/>
    <mergeCell ref="T66:U66"/>
    <mergeCell ref="V68:W68"/>
    <mergeCell ref="C69:D69"/>
    <mergeCell ref="H69:I69"/>
    <mergeCell ref="J69:K69"/>
    <mergeCell ref="M69:N69"/>
    <mergeCell ref="R69:S69"/>
    <mergeCell ref="T69:U69"/>
    <mergeCell ref="V69:W69"/>
    <mergeCell ref="C68:D68"/>
    <mergeCell ref="H68:I68"/>
    <mergeCell ref="J68:K68"/>
    <mergeCell ref="M68:N68"/>
    <mergeCell ref="R68:S68"/>
    <mergeCell ref="T68:U68"/>
    <mergeCell ref="V70:W70"/>
    <mergeCell ref="C71:D71"/>
    <mergeCell ref="H71:I71"/>
    <mergeCell ref="J71:K71"/>
    <mergeCell ref="M71:N71"/>
    <mergeCell ref="R71:S71"/>
    <mergeCell ref="T71:U71"/>
    <mergeCell ref="V71:W71"/>
    <mergeCell ref="C70:D70"/>
    <mergeCell ref="H70:I70"/>
    <mergeCell ref="J70:K70"/>
    <mergeCell ref="M70:N70"/>
    <mergeCell ref="R70:S70"/>
    <mergeCell ref="T70:U70"/>
    <mergeCell ref="V72:W72"/>
    <mergeCell ref="C73:D73"/>
    <mergeCell ref="H73:I73"/>
    <mergeCell ref="J73:K73"/>
    <mergeCell ref="M73:N73"/>
    <mergeCell ref="R73:S73"/>
    <mergeCell ref="T73:U73"/>
    <mergeCell ref="V73:W73"/>
    <mergeCell ref="C72:D72"/>
    <mergeCell ref="H72:I72"/>
    <mergeCell ref="J72:K72"/>
    <mergeCell ref="M72:N72"/>
    <mergeCell ref="R72:S72"/>
    <mergeCell ref="T72:U72"/>
    <mergeCell ref="V74:W74"/>
    <mergeCell ref="C75:D75"/>
    <mergeCell ref="H75:I75"/>
    <mergeCell ref="J75:K75"/>
    <mergeCell ref="M75:N75"/>
    <mergeCell ref="R75:S75"/>
    <mergeCell ref="T75:U75"/>
    <mergeCell ref="V75:W75"/>
    <mergeCell ref="C74:D74"/>
    <mergeCell ref="H74:I74"/>
    <mergeCell ref="J74:K74"/>
    <mergeCell ref="M74:N74"/>
    <mergeCell ref="R74:S74"/>
    <mergeCell ref="T74:U74"/>
    <mergeCell ref="V76:W76"/>
    <mergeCell ref="C77:D77"/>
    <mergeCell ref="H77:I77"/>
    <mergeCell ref="J77:K77"/>
    <mergeCell ref="M77:N77"/>
    <mergeCell ref="R77:S77"/>
    <mergeCell ref="T77:U77"/>
    <mergeCell ref="V77:W77"/>
    <mergeCell ref="C76:D76"/>
    <mergeCell ref="H76:I76"/>
    <mergeCell ref="J76:K76"/>
    <mergeCell ref="M76:N76"/>
    <mergeCell ref="R76:S76"/>
    <mergeCell ref="T76:U76"/>
    <mergeCell ref="V78:W78"/>
    <mergeCell ref="C79:D79"/>
    <mergeCell ref="H79:I79"/>
    <mergeCell ref="J79:K79"/>
    <mergeCell ref="M79:N79"/>
    <mergeCell ref="R79:S79"/>
    <mergeCell ref="T79:U79"/>
    <mergeCell ref="V79:W79"/>
    <mergeCell ref="C78:D78"/>
    <mergeCell ref="H78:I78"/>
    <mergeCell ref="J78:K78"/>
    <mergeCell ref="M78:N78"/>
    <mergeCell ref="R78:S78"/>
    <mergeCell ref="T78:U78"/>
    <mergeCell ref="V80:W80"/>
    <mergeCell ref="C81:D81"/>
    <mergeCell ref="H81:I81"/>
    <mergeCell ref="J81:K81"/>
    <mergeCell ref="M81:N81"/>
    <mergeCell ref="R81:S81"/>
    <mergeCell ref="T81:U81"/>
    <mergeCell ref="V81:W81"/>
    <mergeCell ref="C80:D80"/>
    <mergeCell ref="H80:I80"/>
    <mergeCell ref="J80:K80"/>
    <mergeCell ref="M80:N80"/>
    <mergeCell ref="R80:S80"/>
    <mergeCell ref="T80:U80"/>
    <mergeCell ref="V82:W82"/>
    <mergeCell ref="C83:D83"/>
    <mergeCell ref="H83:I83"/>
    <mergeCell ref="J83:K83"/>
    <mergeCell ref="M83:N83"/>
    <mergeCell ref="R83:S83"/>
    <mergeCell ref="T83:U83"/>
    <mergeCell ref="V83:W83"/>
    <mergeCell ref="C82:D82"/>
    <mergeCell ref="H82:I82"/>
    <mergeCell ref="J82:K82"/>
    <mergeCell ref="M82:N82"/>
    <mergeCell ref="R82:S82"/>
    <mergeCell ref="T82:U82"/>
    <mergeCell ref="V84:W84"/>
    <mergeCell ref="C85:D85"/>
    <mergeCell ref="H85:I85"/>
    <mergeCell ref="J85:K85"/>
    <mergeCell ref="M85:N85"/>
    <mergeCell ref="R85:S85"/>
    <mergeCell ref="T85:U85"/>
    <mergeCell ref="V85:W85"/>
    <mergeCell ref="C84:D84"/>
    <mergeCell ref="H84:I84"/>
    <mergeCell ref="J84:K84"/>
    <mergeCell ref="M84:N84"/>
    <mergeCell ref="R84:S84"/>
    <mergeCell ref="T84:U84"/>
    <mergeCell ref="V86:W86"/>
    <mergeCell ref="C87:D87"/>
    <mergeCell ref="H87:I87"/>
    <mergeCell ref="J87:K87"/>
    <mergeCell ref="M87:N87"/>
    <mergeCell ref="R87:S87"/>
    <mergeCell ref="T87:U87"/>
    <mergeCell ref="V87:W87"/>
    <mergeCell ref="C86:D86"/>
    <mergeCell ref="H86:I86"/>
    <mergeCell ref="J86:K86"/>
    <mergeCell ref="M86:N86"/>
    <mergeCell ref="R86:S86"/>
    <mergeCell ref="T86:U86"/>
    <mergeCell ref="V88:W88"/>
    <mergeCell ref="C89:D89"/>
    <mergeCell ref="H89:I89"/>
    <mergeCell ref="J89:K89"/>
    <mergeCell ref="M89:N89"/>
    <mergeCell ref="R89:S89"/>
    <mergeCell ref="T89:U89"/>
    <mergeCell ref="V89:W89"/>
    <mergeCell ref="C88:D88"/>
    <mergeCell ref="H88:I88"/>
    <mergeCell ref="J88:K88"/>
    <mergeCell ref="M88:N88"/>
    <mergeCell ref="R88:S88"/>
    <mergeCell ref="T88:U88"/>
    <mergeCell ref="V90:W90"/>
    <mergeCell ref="C91:D91"/>
    <mergeCell ref="H91:I91"/>
    <mergeCell ref="J91:K91"/>
    <mergeCell ref="M91:N91"/>
    <mergeCell ref="R91:S91"/>
    <mergeCell ref="T91:U91"/>
    <mergeCell ref="V91:W91"/>
    <mergeCell ref="C90:D90"/>
    <mergeCell ref="H90:I90"/>
    <mergeCell ref="J90:K90"/>
    <mergeCell ref="M90:N90"/>
    <mergeCell ref="R90:S90"/>
    <mergeCell ref="T90:U90"/>
    <mergeCell ref="V92:W92"/>
    <mergeCell ref="C93:D93"/>
    <mergeCell ref="H93:I93"/>
    <mergeCell ref="J93:K93"/>
    <mergeCell ref="M93:N93"/>
    <mergeCell ref="R93:S93"/>
    <mergeCell ref="T93:U93"/>
    <mergeCell ref="V93:W93"/>
    <mergeCell ref="C92:D92"/>
    <mergeCell ref="H92:I92"/>
    <mergeCell ref="J92:K92"/>
    <mergeCell ref="M92:N92"/>
    <mergeCell ref="R92:S92"/>
    <mergeCell ref="T92:U92"/>
    <mergeCell ref="V94:W94"/>
    <mergeCell ref="C95:D95"/>
    <mergeCell ref="H95:I95"/>
    <mergeCell ref="J95:K95"/>
    <mergeCell ref="M95:N95"/>
    <mergeCell ref="R95:S95"/>
    <mergeCell ref="T95:U95"/>
    <mergeCell ref="V95:W95"/>
    <mergeCell ref="C94:D94"/>
    <mergeCell ref="H94:I94"/>
    <mergeCell ref="J94:K94"/>
    <mergeCell ref="M94:N94"/>
    <mergeCell ref="R94:S94"/>
    <mergeCell ref="T94:U94"/>
    <mergeCell ref="V96:W96"/>
    <mergeCell ref="C97:D97"/>
    <mergeCell ref="H97:I97"/>
    <mergeCell ref="J97:K97"/>
    <mergeCell ref="M97:N97"/>
    <mergeCell ref="R97:S97"/>
    <mergeCell ref="T97:U97"/>
    <mergeCell ref="V97:W97"/>
    <mergeCell ref="C96:D96"/>
    <mergeCell ref="H96:I96"/>
    <mergeCell ref="J96:K96"/>
    <mergeCell ref="M96:N96"/>
    <mergeCell ref="R96:S96"/>
    <mergeCell ref="T96:U96"/>
    <mergeCell ref="V98:W98"/>
    <mergeCell ref="C99:D99"/>
    <mergeCell ref="H99:I99"/>
    <mergeCell ref="J99:K99"/>
    <mergeCell ref="M99:N99"/>
    <mergeCell ref="R99:S99"/>
    <mergeCell ref="T99:U99"/>
    <mergeCell ref="V99:W99"/>
    <mergeCell ref="C98:D98"/>
    <mergeCell ref="H98:I98"/>
    <mergeCell ref="J98:K98"/>
    <mergeCell ref="M98:N98"/>
    <mergeCell ref="R98:S98"/>
    <mergeCell ref="T98:U98"/>
    <mergeCell ref="V100:W100"/>
    <mergeCell ref="C101:D101"/>
    <mergeCell ref="H101:I101"/>
    <mergeCell ref="J101:K101"/>
    <mergeCell ref="M101:N101"/>
    <mergeCell ref="R101:S101"/>
    <mergeCell ref="T101:U101"/>
    <mergeCell ref="V101:W101"/>
    <mergeCell ref="C100:D100"/>
    <mergeCell ref="H100:I100"/>
    <mergeCell ref="J100:K100"/>
    <mergeCell ref="M100:N100"/>
    <mergeCell ref="R100:S100"/>
    <mergeCell ref="T100:U100"/>
    <mergeCell ref="V102:W102"/>
    <mergeCell ref="C103:D103"/>
    <mergeCell ref="H103:I103"/>
    <mergeCell ref="J103:K103"/>
    <mergeCell ref="M103:N103"/>
    <mergeCell ref="R103:S103"/>
    <mergeCell ref="T103:U103"/>
    <mergeCell ref="V103:W103"/>
    <mergeCell ref="C102:D102"/>
    <mergeCell ref="H102:I102"/>
    <mergeCell ref="J102:K102"/>
    <mergeCell ref="M102:N102"/>
    <mergeCell ref="R102:S102"/>
    <mergeCell ref="T102:U102"/>
    <mergeCell ref="V104:W104"/>
    <mergeCell ref="C105:D105"/>
    <mergeCell ref="H105:I105"/>
    <mergeCell ref="J105:K105"/>
    <mergeCell ref="M105:N105"/>
    <mergeCell ref="R105:S105"/>
    <mergeCell ref="T105:U105"/>
    <mergeCell ref="V105:W105"/>
    <mergeCell ref="C104:D104"/>
    <mergeCell ref="H104:I104"/>
    <mergeCell ref="J104:K104"/>
    <mergeCell ref="M104:N104"/>
    <mergeCell ref="R104:S104"/>
    <mergeCell ref="T104:U104"/>
    <mergeCell ref="V106:W106"/>
    <mergeCell ref="C107:D107"/>
    <mergeCell ref="H107:I107"/>
    <mergeCell ref="J107:K107"/>
    <mergeCell ref="M107:N107"/>
    <mergeCell ref="R107:S107"/>
    <mergeCell ref="T107:U107"/>
    <mergeCell ref="V107:W107"/>
    <mergeCell ref="C106:D106"/>
    <mergeCell ref="H106:I106"/>
    <mergeCell ref="J106:K106"/>
    <mergeCell ref="M106:N106"/>
    <mergeCell ref="R106:S106"/>
    <mergeCell ref="T106:U106"/>
    <mergeCell ref="V108:W108"/>
    <mergeCell ref="C109:D109"/>
    <mergeCell ref="H109:I109"/>
    <mergeCell ref="J109:K109"/>
    <mergeCell ref="M109:N109"/>
    <mergeCell ref="R109:S109"/>
    <mergeCell ref="T109:U109"/>
    <mergeCell ref="V109:W109"/>
    <mergeCell ref="C108:D108"/>
    <mergeCell ref="H108:I108"/>
    <mergeCell ref="J108:K108"/>
    <mergeCell ref="M108:N108"/>
    <mergeCell ref="R108:S108"/>
    <mergeCell ref="T108:U108"/>
  </mergeCells>
  <phoneticPr fontId="1"/>
  <conditionalFormatting sqref="G39:G69 G15:G37 G10:G12">
    <cfRule type="cellIs" dxfId="47" priority="11" operator="equal">
      <formula>"買"</formula>
    </cfRule>
    <cfRule type="cellIs" dxfId="46" priority="12" operator="equal">
      <formula>"売"</formula>
    </cfRule>
  </conditionalFormatting>
  <conditionalFormatting sqref="G13">
    <cfRule type="cellIs" dxfId="45" priority="15" operator="equal">
      <formula>"買"</formula>
    </cfRule>
    <cfRule type="cellIs" dxfId="44" priority="16" operator="equal">
      <formula>"売"</formula>
    </cfRule>
  </conditionalFormatting>
  <conditionalFormatting sqref="G14">
    <cfRule type="cellIs" dxfId="43" priority="13" operator="equal">
      <formula>"買"</formula>
    </cfRule>
    <cfRule type="cellIs" dxfId="42" priority="14" operator="equal">
      <formula>"売"</formula>
    </cfRule>
  </conditionalFormatting>
  <conditionalFormatting sqref="G38">
    <cfRule type="cellIs" dxfId="41" priority="9" operator="equal">
      <formula>"買"</formula>
    </cfRule>
    <cfRule type="cellIs" dxfId="40" priority="10" operator="equal">
      <formula>"売"</formula>
    </cfRule>
  </conditionalFormatting>
  <conditionalFormatting sqref="G93:G94">
    <cfRule type="cellIs" dxfId="39" priority="1" operator="equal">
      <formula>"買"</formula>
    </cfRule>
    <cfRule type="cellIs" dxfId="38" priority="2" operator="equal">
      <formula>"売"</formula>
    </cfRule>
  </conditionalFormatting>
  <conditionalFormatting sqref="G70:G78">
    <cfRule type="cellIs" dxfId="37" priority="7" operator="equal">
      <formula>"買"</formula>
    </cfRule>
    <cfRule type="cellIs" dxfId="36" priority="8" operator="equal">
      <formula>"売"</formula>
    </cfRule>
  </conditionalFormatting>
  <conditionalFormatting sqref="G79:G92">
    <cfRule type="cellIs" dxfId="35" priority="5" operator="equal">
      <formula>"買"</formula>
    </cfRule>
    <cfRule type="cellIs" dxfId="34" priority="6" operator="equal">
      <formula>"売"</formula>
    </cfRule>
  </conditionalFormatting>
  <conditionalFormatting sqref="G95:G109">
    <cfRule type="cellIs" dxfId="33" priority="3" operator="equal">
      <formula>"買"</formula>
    </cfRule>
    <cfRule type="cellIs" dxfId="32" priority="4" operator="equal">
      <formula>"売"</formula>
    </cfRule>
  </conditionalFormatting>
  <dataValidations count="1">
    <dataValidation type="list" allowBlank="1" showInputMessage="1" showErrorMessage="1" sqref="G10:G109">
      <formula1>"買,売"</formula1>
    </dataValidation>
  </dataValidations>
  <pageMargins left="0.7" right="0.7" top="0.75" bottom="0.75" header="0.3" footer="0.3"/>
  <pageSetup paperSize="9" orientation="portrait" horizont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02"/>
  <sheetViews>
    <sheetView topLeftCell="A22" zoomScale="110" zoomScaleNormal="110" workbookViewId="0">
      <selection activeCell="P22" sqref="P22"/>
    </sheetView>
  </sheetViews>
  <sheetFormatPr defaultRowHeight="13.5" x14ac:dyDescent="0.15"/>
  <cols>
    <col min="1" max="1" width="1.5" customWidth="1"/>
    <col min="2" max="2" width="3.625" customWidth="1"/>
  </cols>
  <sheetData>
    <row r="1" spans="2:12" ht="402.75" customHeight="1" x14ac:dyDescent="0.15">
      <c r="B1" s="96"/>
      <c r="C1" s="97"/>
      <c r="D1" s="97"/>
      <c r="E1" s="97"/>
      <c r="F1" s="97"/>
      <c r="G1" s="97"/>
      <c r="H1" s="97"/>
      <c r="I1" s="97"/>
      <c r="J1" s="97"/>
      <c r="K1" s="97"/>
      <c r="L1" s="98"/>
    </row>
    <row r="2" spans="2:12" ht="402.75" customHeight="1" thickBot="1" x14ac:dyDescent="0.2">
      <c r="B2" s="93"/>
      <c r="C2" s="94"/>
      <c r="D2" s="94"/>
      <c r="E2" s="94"/>
      <c r="F2" s="94"/>
      <c r="G2" s="94"/>
      <c r="H2" s="94"/>
      <c r="I2" s="94"/>
      <c r="J2" s="94"/>
      <c r="K2" s="94"/>
      <c r="L2" s="95"/>
    </row>
    <row r="3" spans="2:12" ht="402.75" customHeight="1" x14ac:dyDescent="0.15">
      <c r="B3" s="96"/>
      <c r="C3" s="97"/>
      <c r="D3" s="97"/>
      <c r="E3" s="97"/>
      <c r="F3" s="97"/>
      <c r="G3" s="97"/>
      <c r="H3" s="97"/>
      <c r="I3" s="97"/>
      <c r="J3" s="97"/>
      <c r="K3" s="97"/>
      <c r="L3" s="98"/>
    </row>
    <row r="4" spans="2:12" ht="402.75" customHeight="1" thickBot="1" x14ac:dyDescent="0.2">
      <c r="B4" s="93"/>
      <c r="C4" s="94"/>
      <c r="D4" s="94"/>
      <c r="E4" s="94"/>
      <c r="F4" s="94"/>
      <c r="G4" s="94"/>
      <c r="H4" s="94"/>
      <c r="I4" s="94"/>
      <c r="J4" s="94"/>
      <c r="K4" s="94"/>
      <c r="L4" s="95"/>
    </row>
    <row r="5" spans="2:12" ht="402.75" customHeight="1" x14ac:dyDescent="0.15">
      <c r="B5" s="96"/>
      <c r="C5" s="97"/>
      <c r="D5" s="97"/>
      <c r="E5" s="97"/>
      <c r="F5" s="97"/>
      <c r="G5" s="97"/>
      <c r="H5" s="97"/>
      <c r="I5" s="97"/>
      <c r="J5" s="97"/>
      <c r="K5" s="97"/>
      <c r="L5" s="98"/>
    </row>
    <row r="6" spans="2:12" ht="402.75" customHeight="1" thickBot="1" x14ac:dyDescent="0.2">
      <c r="B6" s="93"/>
      <c r="C6" s="94"/>
      <c r="D6" s="94"/>
      <c r="E6" s="94"/>
      <c r="F6" s="94"/>
      <c r="G6" s="94"/>
      <c r="H6" s="94"/>
      <c r="I6" s="94"/>
      <c r="J6" s="94"/>
      <c r="K6" s="94"/>
      <c r="L6" s="95"/>
    </row>
    <row r="7" spans="2:12" ht="402.75" customHeight="1" x14ac:dyDescent="0.15">
      <c r="B7" s="96"/>
      <c r="C7" s="97"/>
      <c r="D7" s="97"/>
      <c r="E7" s="97"/>
      <c r="F7" s="97"/>
      <c r="G7" s="97"/>
      <c r="H7" s="97"/>
      <c r="I7" s="97"/>
      <c r="J7" s="97"/>
      <c r="K7" s="97"/>
      <c r="L7" s="98"/>
    </row>
    <row r="8" spans="2:12" ht="402.75" customHeight="1" thickBot="1" x14ac:dyDescent="0.2">
      <c r="B8" s="93"/>
      <c r="C8" s="94"/>
      <c r="D8" s="94"/>
      <c r="E8" s="94"/>
      <c r="F8" s="94"/>
      <c r="G8" s="94"/>
      <c r="H8" s="94"/>
      <c r="I8" s="94"/>
      <c r="J8" s="94"/>
      <c r="K8" s="94"/>
      <c r="L8" s="95"/>
    </row>
    <row r="9" spans="2:12" ht="402.75" customHeight="1" x14ac:dyDescent="0.15">
      <c r="B9" s="96"/>
      <c r="C9" s="97"/>
      <c r="D9" s="97"/>
      <c r="E9" s="97"/>
      <c r="F9" s="97"/>
      <c r="G9" s="97"/>
      <c r="H9" s="97"/>
      <c r="I9" s="97"/>
      <c r="J9" s="97"/>
      <c r="K9" s="97"/>
      <c r="L9" s="98"/>
    </row>
    <row r="10" spans="2:12" ht="402.75" customHeight="1" thickBot="1" x14ac:dyDescent="0.2">
      <c r="B10" s="93"/>
      <c r="C10" s="94"/>
      <c r="D10" s="94"/>
      <c r="E10" s="94"/>
      <c r="F10" s="94"/>
      <c r="G10" s="94"/>
      <c r="H10" s="94"/>
      <c r="I10" s="94"/>
      <c r="J10" s="94"/>
      <c r="K10" s="94"/>
      <c r="L10" s="95"/>
    </row>
    <row r="11" spans="2:12" ht="402.75" customHeight="1" x14ac:dyDescent="0.15">
      <c r="B11" s="96"/>
      <c r="C11" s="97"/>
      <c r="D11" s="97"/>
      <c r="E11" s="97"/>
      <c r="F11" s="97"/>
      <c r="G11" s="97"/>
      <c r="H11" s="97"/>
      <c r="I11" s="97"/>
      <c r="J11" s="97"/>
      <c r="K11" s="97"/>
      <c r="L11" s="98"/>
    </row>
    <row r="12" spans="2:12" ht="402.75" customHeight="1" thickBot="1" x14ac:dyDescent="0.2">
      <c r="B12" s="93"/>
      <c r="C12" s="94"/>
      <c r="D12" s="94"/>
      <c r="E12" s="94"/>
      <c r="F12" s="94"/>
      <c r="G12" s="94"/>
      <c r="H12" s="94"/>
      <c r="I12" s="94"/>
      <c r="J12" s="94"/>
      <c r="K12" s="94"/>
      <c r="L12" s="95"/>
    </row>
    <row r="13" spans="2:12" ht="402.75" customHeight="1" x14ac:dyDescent="0.15">
      <c r="B13" s="96"/>
      <c r="C13" s="97"/>
      <c r="D13" s="97"/>
      <c r="E13" s="97"/>
      <c r="F13" s="97"/>
      <c r="G13" s="97"/>
      <c r="H13" s="97"/>
      <c r="I13" s="97"/>
      <c r="J13" s="97"/>
      <c r="K13" s="97"/>
      <c r="L13" s="98"/>
    </row>
    <row r="14" spans="2:12" ht="402.75" customHeight="1" thickBot="1" x14ac:dyDescent="0.2">
      <c r="B14" s="93"/>
      <c r="C14" s="94"/>
      <c r="D14" s="94"/>
      <c r="E14" s="94"/>
      <c r="F14" s="94"/>
      <c r="G14" s="94"/>
      <c r="H14" s="94"/>
      <c r="I14" s="94"/>
      <c r="J14" s="94"/>
      <c r="K14" s="94"/>
      <c r="L14" s="95"/>
    </row>
    <row r="15" spans="2:12" ht="402.75" customHeight="1" x14ac:dyDescent="0.15">
      <c r="B15" s="96"/>
      <c r="C15" s="97"/>
      <c r="D15" s="97"/>
      <c r="E15" s="97"/>
      <c r="F15" s="97"/>
      <c r="G15" s="97"/>
      <c r="H15" s="97"/>
      <c r="I15" s="97"/>
      <c r="J15" s="97"/>
      <c r="K15" s="97"/>
      <c r="L15" s="98"/>
    </row>
    <row r="16" spans="2:12" ht="402.75" customHeight="1" thickBot="1" x14ac:dyDescent="0.2">
      <c r="B16" s="93"/>
      <c r="C16" s="94"/>
      <c r="D16" s="94"/>
      <c r="E16" s="94"/>
      <c r="F16" s="94"/>
      <c r="G16" s="94"/>
      <c r="H16" s="94"/>
      <c r="I16" s="94"/>
      <c r="J16" s="94"/>
      <c r="K16" s="94"/>
      <c r="L16" s="95"/>
    </row>
    <row r="17" spans="2:12" ht="402.75" customHeight="1" x14ac:dyDescent="0.15">
      <c r="B17" s="96"/>
      <c r="C17" s="97"/>
      <c r="D17" s="97"/>
      <c r="E17" s="97"/>
      <c r="F17" s="97"/>
      <c r="G17" s="97"/>
      <c r="H17" s="97"/>
      <c r="I17" s="97"/>
      <c r="J17" s="97"/>
      <c r="K17" s="97"/>
      <c r="L17" s="98"/>
    </row>
    <row r="18" spans="2:12" ht="402.75" customHeight="1" thickBot="1" x14ac:dyDescent="0.2">
      <c r="B18" s="93"/>
      <c r="C18" s="94"/>
      <c r="D18" s="94"/>
      <c r="E18" s="94"/>
      <c r="F18" s="94"/>
      <c r="G18" s="94"/>
      <c r="H18" s="94"/>
      <c r="I18" s="94"/>
      <c r="J18" s="94"/>
      <c r="K18" s="94"/>
      <c r="L18" s="95"/>
    </row>
    <row r="19" spans="2:12" ht="402.75" customHeight="1" x14ac:dyDescent="0.15">
      <c r="B19" s="96"/>
      <c r="C19" s="97"/>
      <c r="D19" s="97"/>
      <c r="E19" s="97"/>
      <c r="F19" s="97"/>
      <c r="G19" s="97"/>
      <c r="H19" s="97"/>
      <c r="I19" s="97"/>
      <c r="J19" s="97"/>
      <c r="K19" s="97"/>
      <c r="L19" s="98"/>
    </row>
    <row r="20" spans="2:12" ht="402.75" customHeight="1" thickBot="1" x14ac:dyDescent="0.2">
      <c r="B20" s="93"/>
      <c r="C20" s="94"/>
      <c r="D20" s="94"/>
      <c r="E20" s="94"/>
      <c r="F20" s="94"/>
      <c r="G20" s="94"/>
      <c r="H20" s="94"/>
      <c r="I20" s="94"/>
      <c r="J20" s="94"/>
      <c r="K20" s="94"/>
      <c r="L20" s="95"/>
    </row>
    <row r="21" spans="2:12" ht="402.75" customHeight="1" x14ac:dyDescent="0.15">
      <c r="B21" s="96"/>
      <c r="C21" s="97"/>
      <c r="D21" s="97"/>
      <c r="E21" s="97"/>
      <c r="F21" s="97"/>
      <c r="G21" s="97"/>
      <c r="H21" s="97"/>
      <c r="I21" s="97"/>
      <c r="J21" s="97"/>
      <c r="K21" s="97"/>
      <c r="L21" s="98"/>
    </row>
    <row r="22" spans="2:12" ht="402.75" customHeight="1" thickBot="1" x14ac:dyDescent="0.2">
      <c r="B22" s="93"/>
      <c r="C22" s="94"/>
      <c r="D22" s="94"/>
      <c r="E22" s="94"/>
      <c r="F22" s="94"/>
      <c r="G22" s="94"/>
      <c r="H22" s="94"/>
      <c r="I22" s="94"/>
      <c r="J22" s="94"/>
      <c r="K22" s="94"/>
      <c r="L22" s="95"/>
    </row>
    <row r="23" spans="2:12" ht="402.75" customHeight="1" x14ac:dyDescent="0.15">
      <c r="B23" s="96"/>
      <c r="C23" s="97"/>
      <c r="D23" s="97"/>
      <c r="E23" s="97"/>
      <c r="F23" s="97"/>
      <c r="G23" s="97"/>
      <c r="H23" s="97"/>
      <c r="I23" s="97"/>
      <c r="J23" s="97"/>
      <c r="K23" s="97"/>
      <c r="L23" s="98"/>
    </row>
    <row r="24" spans="2:12" ht="402.75" customHeight="1" thickBot="1" x14ac:dyDescent="0.2">
      <c r="B24" s="93"/>
      <c r="C24" s="94"/>
      <c r="D24" s="94"/>
      <c r="E24" s="94"/>
      <c r="F24" s="94"/>
      <c r="G24" s="94"/>
      <c r="H24" s="94"/>
      <c r="I24" s="94"/>
      <c r="J24" s="94"/>
      <c r="K24" s="94"/>
      <c r="L24" s="95"/>
    </row>
    <row r="25" spans="2:12" ht="402.75" customHeight="1" x14ac:dyDescent="0.15">
      <c r="B25" s="96"/>
      <c r="C25" s="97"/>
      <c r="D25" s="97"/>
      <c r="E25" s="97"/>
      <c r="F25" s="97"/>
      <c r="G25" s="97"/>
      <c r="H25" s="97"/>
      <c r="I25" s="97"/>
      <c r="J25" s="97"/>
      <c r="K25" s="97"/>
      <c r="L25" s="98"/>
    </row>
    <row r="26" spans="2:12" ht="402.75" customHeight="1" thickBot="1" x14ac:dyDescent="0.2">
      <c r="B26" s="93"/>
      <c r="C26" s="94"/>
      <c r="D26" s="94"/>
      <c r="E26" s="94"/>
      <c r="F26" s="94"/>
      <c r="G26" s="94"/>
      <c r="H26" s="94"/>
      <c r="I26" s="94"/>
      <c r="J26" s="94"/>
      <c r="K26" s="94"/>
      <c r="L26" s="95"/>
    </row>
    <row r="27" spans="2:12" ht="402.75" customHeight="1" x14ac:dyDescent="0.15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8"/>
    </row>
    <row r="28" spans="2:12" ht="402.75" customHeight="1" thickBot="1" x14ac:dyDescent="0.2">
      <c r="B28" s="93"/>
      <c r="C28" s="94"/>
      <c r="D28" s="94"/>
      <c r="E28" s="94"/>
      <c r="F28" s="94"/>
      <c r="G28" s="94"/>
      <c r="H28" s="94"/>
      <c r="I28" s="94"/>
      <c r="J28" s="94"/>
      <c r="K28" s="94"/>
      <c r="L28" s="95"/>
    </row>
    <row r="29" spans="2:12" ht="402.75" customHeight="1" x14ac:dyDescent="0.15">
      <c r="B29" s="96"/>
      <c r="C29" s="97"/>
      <c r="D29" s="97"/>
      <c r="E29" s="97"/>
      <c r="F29" s="97"/>
      <c r="G29" s="97"/>
      <c r="H29" s="97"/>
      <c r="I29" s="97"/>
      <c r="J29" s="97"/>
      <c r="K29" s="97"/>
      <c r="L29" s="98"/>
    </row>
    <row r="30" spans="2:12" ht="402.75" customHeight="1" thickBot="1" x14ac:dyDescent="0.2">
      <c r="B30" s="93"/>
      <c r="C30" s="94"/>
      <c r="D30" s="94"/>
      <c r="E30" s="94"/>
      <c r="F30" s="94"/>
      <c r="G30" s="94"/>
      <c r="H30" s="94"/>
      <c r="I30" s="94"/>
      <c r="J30" s="94"/>
      <c r="K30" s="94"/>
      <c r="L30" s="95"/>
    </row>
    <row r="31" spans="2:12" ht="402.75" customHeight="1" x14ac:dyDescent="0.15"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8"/>
    </row>
    <row r="32" spans="2:12" ht="402.75" customHeight="1" thickBot="1" x14ac:dyDescent="0.2">
      <c r="B32" s="93"/>
      <c r="C32" s="94"/>
      <c r="D32" s="94"/>
      <c r="E32" s="94"/>
      <c r="F32" s="94"/>
      <c r="G32" s="94"/>
      <c r="H32" s="94"/>
      <c r="I32" s="94"/>
      <c r="J32" s="94"/>
      <c r="K32" s="94"/>
      <c r="L32" s="95"/>
    </row>
    <row r="33" spans="2:12" ht="402.75" customHeight="1" x14ac:dyDescent="0.15">
      <c r="B33" s="96"/>
      <c r="C33" s="97"/>
      <c r="D33" s="97"/>
      <c r="E33" s="97"/>
      <c r="F33" s="97"/>
      <c r="G33" s="97"/>
      <c r="H33" s="97"/>
      <c r="I33" s="97"/>
      <c r="J33" s="97"/>
      <c r="K33" s="97"/>
      <c r="L33" s="98"/>
    </row>
    <row r="34" spans="2:12" ht="402.75" customHeight="1" thickBot="1" x14ac:dyDescent="0.2">
      <c r="B34" s="93"/>
      <c r="C34" s="94"/>
      <c r="D34" s="94"/>
      <c r="E34" s="94"/>
      <c r="F34" s="94"/>
      <c r="G34" s="94"/>
      <c r="H34" s="94"/>
      <c r="I34" s="94"/>
      <c r="J34" s="94"/>
      <c r="K34" s="94"/>
      <c r="L34" s="95"/>
    </row>
    <row r="35" spans="2:12" ht="402.75" customHeight="1" x14ac:dyDescent="0.15">
      <c r="B35" s="96"/>
      <c r="C35" s="97"/>
      <c r="D35" s="97"/>
      <c r="E35" s="97"/>
      <c r="F35" s="97"/>
      <c r="G35" s="97"/>
      <c r="H35" s="97"/>
      <c r="I35" s="97"/>
      <c r="J35" s="97"/>
      <c r="K35" s="97"/>
      <c r="L35" s="98"/>
    </row>
    <row r="36" spans="2:12" ht="402.75" customHeight="1" thickBot="1" x14ac:dyDescent="0.2"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5"/>
    </row>
    <row r="37" spans="2:12" ht="402.75" customHeight="1" x14ac:dyDescent="0.15">
      <c r="B37" s="96"/>
      <c r="C37" s="97"/>
      <c r="D37" s="97"/>
      <c r="E37" s="97"/>
      <c r="F37" s="97"/>
      <c r="G37" s="97"/>
      <c r="H37" s="97"/>
      <c r="I37" s="97"/>
      <c r="J37" s="97"/>
      <c r="K37" s="97"/>
      <c r="L37" s="98"/>
    </row>
    <row r="38" spans="2:12" ht="402.75" customHeight="1" thickBot="1" x14ac:dyDescent="0.2"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5"/>
    </row>
    <row r="39" spans="2:12" ht="402.75" customHeight="1" x14ac:dyDescent="0.15">
      <c r="B39" s="96"/>
      <c r="C39" s="97"/>
      <c r="D39" s="97"/>
      <c r="E39" s="97"/>
      <c r="F39" s="97"/>
      <c r="G39" s="97"/>
      <c r="H39" s="97"/>
      <c r="I39" s="97"/>
      <c r="J39" s="97"/>
      <c r="K39" s="97"/>
      <c r="L39" s="98"/>
    </row>
    <row r="40" spans="2:12" ht="402.75" customHeight="1" thickBot="1" x14ac:dyDescent="0.2">
      <c r="B40" s="93"/>
      <c r="C40" s="94"/>
      <c r="D40" s="94"/>
      <c r="E40" s="94"/>
      <c r="F40" s="94"/>
      <c r="G40" s="94"/>
      <c r="H40" s="94"/>
      <c r="I40" s="94"/>
      <c r="J40" s="94"/>
      <c r="K40" s="94"/>
      <c r="L40" s="95"/>
    </row>
    <row r="41" spans="2:12" ht="402.75" customHeight="1" x14ac:dyDescent="0.15">
      <c r="B41" s="96"/>
      <c r="C41" s="97"/>
      <c r="D41" s="97"/>
      <c r="E41" s="97"/>
      <c r="F41" s="97"/>
      <c r="G41" s="97"/>
      <c r="H41" s="97"/>
      <c r="I41" s="97"/>
      <c r="J41" s="97"/>
      <c r="K41" s="97"/>
      <c r="L41" s="98"/>
    </row>
    <row r="42" spans="2:12" ht="402.75" customHeight="1" thickBot="1" x14ac:dyDescent="0.2">
      <c r="B42" s="93"/>
      <c r="C42" s="94"/>
      <c r="D42" s="94"/>
      <c r="E42" s="94"/>
      <c r="F42" s="94"/>
      <c r="G42" s="94"/>
      <c r="H42" s="94"/>
      <c r="I42" s="94"/>
      <c r="J42" s="94"/>
      <c r="K42" s="94"/>
      <c r="L42" s="95"/>
    </row>
    <row r="43" spans="2:12" ht="402.75" customHeight="1" x14ac:dyDescent="0.15">
      <c r="B43" s="96"/>
      <c r="C43" s="97"/>
      <c r="D43" s="97"/>
      <c r="E43" s="97"/>
      <c r="F43" s="97"/>
      <c r="G43" s="97"/>
      <c r="H43" s="97"/>
      <c r="I43" s="97"/>
      <c r="J43" s="97"/>
      <c r="K43" s="97"/>
      <c r="L43" s="98"/>
    </row>
    <row r="44" spans="2:12" ht="402.75" customHeight="1" thickBot="1" x14ac:dyDescent="0.2">
      <c r="B44" s="93"/>
      <c r="C44" s="94"/>
      <c r="D44" s="94"/>
      <c r="E44" s="94"/>
      <c r="F44" s="94"/>
      <c r="G44" s="94"/>
      <c r="H44" s="94"/>
      <c r="I44" s="94"/>
      <c r="J44" s="94"/>
      <c r="K44" s="94"/>
      <c r="L44" s="95"/>
    </row>
    <row r="45" spans="2:12" ht="402.75" customHeight="1" x14ac:dyDescent="0.15">
      <c r="B45" s="96"/>
      <c r="C45" s="97"/>
      <c r="D45" s="97"/>
      <c r="E45" s="97"/>
      <c r="F45" s="97"/>
      <c r="G45" s="97"/>
      <c r="H45" s="97"/>
      <c r="I45" s="97"/>
      <c r="J45" s="97"/>
      <c r="K45" s="97"/>
      <c r="L45" s="98"/>
    </row>
    <row r="46" spans="2:12" ht="402.75" customHeight="1" thickBot="1" x14ac:dyDescent="0.2">
      <c r="B46" s="93"/>
      <c r="C46" s="94"/>
      <c r="D46" s="94"/>
      <c r="E46" s="94"/>
      <c r="F46" s="94"/>
      <c r="G46" s="94"/>
      <c r="H46" s="94"/>
      <c r="I46" s="94"/>
      <c r="J46" s="94"/>
      <c r="K46" s="94"/>
      <c r="L46" s="95"/>
    </row>
    <row r="47" spans="2:12" ht="402.75" customHeight="1" x14ac:dyDescent="0.15">
      <c r="B47" s="96"/>
      <c r="C47" s="97"/>
      <c r="D47" s="97"/>
      <c r="E47" s="97"/>
      <c r="F47" s="97"/>
      <c r="G47" s="97"/>
      <c r="H47" s="97"/>
      <c r="I47" s="97"/>
      <c r="J47" s="97"/>
      <c r="K47" s="97"/>
      <c r="L47" s="98"/>
    </row>
    <row r="48" spans="2:12" ht="402.75" customHeight="1" thickBot="1" x14ac:dyDescent="0.2">
      <c r="B48" s="93"/>
      <c r="C48" s="94"/>
      <c r="D48" s="94"/>
      <c r="E48" s="94"/>
      <c r="F48" s="94"/>
      <c r="G48" s="94"/>
      <c r="H48" s="94"/>
      <c r="I48" s="94"/>
      <c r="J48" s="94"/>
      <c r="K48" s="94"/>
      <c r="L48" s="95"/>
    </row>
    <row r="49" spans="2:13" ht="402.75" customHeight="1" x14ac:dyDescent="0.15">
      <c r="B49" s="96"/>
      <c r="C49" s="97"/>
      <c r="D49" s="97"/>
      <c r="E49" s="97"/>
      <c r="F49" s="97"/>
      <c r="G49" s="97"/>
      <c r="H49" s="97"/>
      <c r="I49" s="97"/>
      <c r="J49" s="97"/>
      <c r="K49" s="97"/>
      <c r="L49" s="98"/>
    </row>
    <row r="50" spans="2:13" ht="402.75" customHeight="1" thickBot="1" x14ac:dyDescent="0.2">
      <c r="B50" s="93"/>
      <c r="C50" s="94"/>
      <c r="D50" s="94"/>
      <c r="E50" s="94"/>
      <c r="F50" s="94"/>
      <c r="G50" s="94"/>
      <c r="H50" s="94"/>
      <c r="I50" s="94"/>
      <c r="J50" s="94"/>
      <c r="K50" s="94"/>
      <c r="L50" s="95"/>
    </row>
    <row r="51" spans="2:13" ht="402.75" customHeight="1" x14ac:dyDescent="0.15">
      <c r="B51" s="96"/>
      <c r="C51" s="97"/>
      <c r="D51" s="97"/>
      <c r="E51" s="97"/>
      <c r="F51" s="97"/>
      <c r="G51" s="97"/>
      <c r="H51" s="97"/>
      <c r="I51" s="97"/>
      <c r="J51" s="97"/>
      <c r="K51" s="97"/>
      <c r="L51" s="98"/>
    </row>
    <row r="52" spans="2:13" ht="402.75" customHeight="1" thickBot="1" x14ac:dyDescent="0.2">
      <c r="B52" s="93"/>
      <c r="C52" s="94"/>
      <c r="D52" s="94"/>
      <c r="E52" s="94"/>
      <c r="F52" s="94"/>
      <c r="G52" s="94"/>
      <c r="H52" s="94"/>
      <c r="I52" s="94"/>
      <c r="J52" s="94"/>
      <c r="K52" s="94"/>
      <c r="L52" s="95"/>
    </row>
    <row r="53" spans="2:13" ht="402.75" customHeight="1" x14ac:dyDescent="0.15">
      <c r="B53" s="96"/>
      <c r="C53" s="97"/>
      <c r="D53" s="97"/>
      <c r="E53" s="97"/>
      <c r="F53" s="97"/>
      <c r="G53" s="97"/>
      <c r="H53" s="97"/>
      <c r="I53" s="97"/>
      <c r="J53" s="97"/>
      <c r="K53" s="97"/>
      <c r="L53" s="98"/>
    </row>
    <row r="54" spans="2:13" ht="402.75" customHeight="1" thickBot="1" x14ac:dyDescent="0.2">
      <c r="B54" s="93"/>
      <c r="C54" s="94"/>
      <c r="D54" s="94"/>
      <c r="E54" s="94"/>
      <c r="F54" s="94"/>
      <c r="G54" s="94"/>
      <c r="H54" s="94"/>
      <c r="I54" s="94"/>
      <c r="J54" s="94"/>
      <c r="K54" s="94"/>
      <c r="L54" s="95"/>
    </row>
    <row r="55" spans="2:13" ht="402.75" customHeight="1" x14ac:dyDescent="0.15">
      <c r="B55" s="96"/>
      <c r="C55" s="97"/>
      <c r="D55" s="97"/>
      <c r="E55" s="97"/>
      <c r="F55" s="97"/>
      <c r="G55" s="97"/>
      <c r="H55" s="97"/>
      <c r="I55" s="97"/>
      <c r="J55" s="97"/>
      <c r="K55" s="97"/>
      <c r="L55" s="98"/>
    </row>
    <row r="56" spans="2:13" ht="402.75" customHeight="1" thickBot="1" x14ac:dyDescent="0.2">
      <c r="B56" s="93"/>
      <c r="C56" s="94"/>
      <c r="D56" s="94"/>
      <c r="E56" s="94"/>
      <c r="F56" s="94"/>
      <c r="G56" s="94"/>
      <c r="H56" s="94"/>
      <c r="I56" s="94"/>
      <c r="J56" s="94"/>
      <c r="K56" s="94"/>
      <c r="L56" s="95"/>
    </row>
    <row r="57" spans="2:13" ht="402.75" customHeight="1" x14ac:dyDescent="0.15">
      <c r="B57" s="96"/>
      <c r="C57" s="97"/>
      <c r="D57" s="97"/>
      <c r="E57" s="97"/>
      <c r="F57" s="97"/>
      <c r="G57" s="97"/>
      <c r="H57" s="97"/>
      <c r="I57" s="97"/>
      <c r="J57" s="97"/>
      <c r="K57" s="97"/>
      <c r="L57" s="98"/>
    </row>
    <row r="58" spans="2:13" ht="402.75" customHeight="1" thickBot="1" x14ac:dyDescent="0.2">
      <c r="B58" s="93"/>
      <c r="C58" s="94"/>
      <c r="D58" s="94"/>
      <c r="E58" s="94"/>
      <c r="F58" s="94"/>
      <c r="G58" s="94"/>
      <c r="H58" s="94"/>
      <c r="I58" s="94"/>
      <c r="J58" s="94"/>
      <c r="K58" s="94"/>
      <c r="L58" s="95"/>
    </row>
    <row r="59" spans="2:13" ht="402.75" customHeight="1" x14ac:dyDescent="0.15">
      <c r="B59" s="96"/>
      <c r="C59" s="97"/>
      <c r="D59" s="97"/>
      <c r="E59" s="97"/>
      <c r="F59" s="97"/>
      <c r="G59" s="97"/>
      <c r="H59" s="97"/>
      <c r="I59" s="97"/>
      <c r="J59" s="97"/>
      <c r="K59" s="97"/>
      <c r="L59" s="98"/>
    </row>
    <row r="60" spans="2:13" ht="402.75" customHeight="1" thickBot="1" x14ac:dyDescent="0.2">
      <c r="B60" s="93"/>
      <c r="C60" s="94"/>
      <c r="D60" s="94"/>
      <c r="E60" s="94"/>
      <c r="F60" s="94"/>
      <c r="G60" s="94"/>
      <c r="H60" s="94"/>
      <c r="I60" s="94"/>
      <c r="J60" s="94"/>
      <c r="K60" s="94"/>
      <c r="L60" s="95"/>
    </row>
    <row r="61" spans="2:13" ht="402.75" customHeight="1" x14ac:dyDescent="0.15">
      <c r="B61" s="96"/>
      <c r="C61" s="97"/>
      <c r="D61" s="97"/>
      <c r="E61" s="97"/>
      <c r="F61" s="97"/>
      <c r="G61" s="97"/>
      <c r="H61" s="97"/>
      <c r="I61" s="97"/>
      <c r="J61" s="97"/>
      <c r="K61" s="97"/>
      <c r="L61" s="98"/>
    </row>
    <row r="62" spans="2:13" ht="402.75" customHeight="1" thickBot="1" x14ac:dyDescent="0.2">
      <c r="B62" s="93"/>
      <c r="C62" s="94"/>
      <c r="D62" s="94"/>
      <c r="E62" s="94"/>
      <c r="F62" s="94"/>
      <c r="G62" s="94"/>
      <c r="H62" s="94"/>
      <c r="I62" s="94"/>
      <c r="J62" s="94"/>
      <c r="K62" s="94"/>
      <c r="L62" s="95"/>
    </row>
    <row r="63" spans="2:13" ht="402.75" customHeight="1" x14ac:dyDescent="0.15">
      <c r="B63" s="96"/>
      <c r="C63" s="97"/>
      <c r="D63" s="97"/>
      <c r="E63" s="97"/>
      <c r="F63" s="97"/>
      <c r="G63" s="97"/>
      <c r="H63" s="97"/>
      <c r="I63" s="97"/>
      <c r="J63" s="97"/>
      <c r="K63" s="97"/>
      <c r="L63" s="98"/>
      <c r="M63" t="s">
        <v>64</v>
      </c>
    </row>
    <row r="64" spans="2:13" ht="402.75" customHeight="1" thickBot="1" x14ac:dyDescent="0.2">
      <c r="B64" s="93"/>
      <c r="C64" s="94"/>
      <c r="D64" s="94"/>
      <c r="E64" s="94"/>
      <c r="F64" s="94"/>
      <c r="G64" s="94"/>
      <c r="H64" s="94"/>
      <c r="I64" s="94"/>
      <c r="J64" s="94"/>
      <c r="K64" s="94"/>
      <c r="L64" s="95"/>
    </row>
    <row r="65" spans="2:12" ht="402.75" customHeight="1" x14ac:dyDescent="0.15">
      <c r="B65" s="96"/>
      <c r="C65" s="97"/>
      <c r="D65" s="97"/>
      <c r="E65" s="97"/>
      <c r="F65" s="97"/>
      <c r="G65" s="97"/>
      <c r="H65" s="97"/>
      <c r="I65" s="97"/>
      <c r="J65" s="97"/>
      <c r="K65" s="97"/>
      <c r="L65" s="98"/>
    </row>
    <row r="66" spans="2:12" ht="402.75" customHeight="1" thickBot="1" x14ac:dyDescent="0.2">
      <c r="B66" s="93"/>
      <c r="C66" s="94"/>
      <c r="D66" s="94"/>
      <c r="E66" s="94"/>
      <c r="F66" s="94"/>
      <c r="G66" s="94"/>
      <c r="H66" s="94"/>
      <c r="I66" s="94"/>
      <c r="J66" s="94"/>
      <c r="K66" s="94"/>
      <c r="L66" s="95"/>
    </row>
    <row r="67" spans="2:12" ht="402.75" customHeight="1" x14ac:dyDescent="0.15">
      <c r="B67" s="96"/>
      <c r="C67" s="97"/>
      <c r="D67" s="97"/>
      <c r="E67" s="97"/>
      <c r="F67" s="97"/>
      <c r="G67" s="97"/>
      <c r="H67" s="97"/>
      <c r="I67" s="97"/>
      <c r="J67" s="97"/>
      <c r="K67" s="97"/>
      <c r="L67" s="98"/>
    </row>
    <row r="68" spans="2:12" ht="402.75" customHeight="1" thickBot="1" x14ac:dyDescent="0.2">
      <c r="B68" s="93"/>
      <c r="C68" s="94"/>
      <c r="D68" s="94"/>
      <c r="E68" s="94"/>
      <c r="F68" s="94"/>
      <c r="G68" s="94"/>
      <c r="H68" s="94"/>
      <c r="I68" s="94"/>
      <c r="J68" s="94"/>
      <c r="K68" s="94"/>
      <c r="L68" s="95"/>
    </row>
    <row r="69" spans="2:12" ht="402.75" customHeight="1" x14ac:dyDescent="0.15">
      <c r="B69" s="96"/>
      <c r="C69" s="97"/>
      <c r="D69" s="97"/>
      <c r="E69" s="97"/>
      <c r="F69" s="97"/>
      <c r="G69" s="97"/>
      <c r="H69" s="97"/>
      <c r="I69" s="97"/>
      <c r="J69" s="97"/>
      <c r="K69" s="97"/>
      <c r="L69" s="98"/>
    </row>
    <row r="70" spans="2:12" ht="402.75" customHeight="1" thickBot="1" x14ac:dyDescent="0.2">
      <c r="B70" s="93"/>
      <c r="C70" s="94"/>
      <c r="D70" s="94"/>
      <c r="E70" s="94"/>
      <c r="F70" s="94"/>
      <c r="G70" s="94"/>
      <c r="H70" s="94"/>
      <c r="I70" s="94"/>
      <c r="J70" s="94"/>
      <c r="K70" s="94"/>
      <c r="L70" s="95"/>
    </row>
    <row r="71" spans="2:12" ht="402.75" customHeight="1" x14ac:dyDescent="0.15">
      <c r="B71" s="96"/>
      <c r="C71" s="97"/>
      <c r="D71" s="97"/>
      <c r="E71" s="97"/>
      <c r="F71" s="97"/>
      <c r="G71" s="97"/>
      <c r="H71" s="97"/>
      <c r="I71" s="97"/>
      <c r="J71" s="97"/>
      <c r="K71" s="97"/>
      <c r="L71" s="98"/>
    </row>
    <row r="72" spans="2:12" ht="402.75" customHeight="1" thickBot="1" x14ac:dyDescent="0.2">
      <c r="B72" s="93"/>
      <c r="C72" s="94"/>
      <c r="D72" s="94"/>
      <c r="E72" s="94"/>
      <c r="F72" s="94"/>
      <c r="G72" s="94"/>
      <c r="H72" s="94"/>
      <c r="I72" s="94"/>
      <c r="J72" s="94"/>
      <c r="K72" s="94"/>
      <c r="L72" s="95"/>
    </row>
    <row r="73" spans="2:12" ht="402.75" customHeight="1" x14ac:dyDescent="0.15">
      <c r="B73" s="96"/>
      <c r="C73" s="97"/>
      <c r="D73" s="97"/>
      <c r="E73" s="97"/>
      <c r="F73" s="97"/>
      <c r="G73" s="97"/>
      <c r="H73" s="97"/>
      <c r="I73" s="97"/>
      <c r="J73" s="97"/>
      <c r="K73" s="97"/>
      <c r="L73" s="98"/>
    </row>
    <row r="74" spans="2:12" ht="402.75" customHeight="1" thickBot="1" x14ac:dyDescent="0.2">
      <c r="B74" s="93"/>
      <c r="C74" s="94"/>
      <c r="D74" s="94"/>
      <c r="E74" s="94"/>
      <c r="F74" s="94"/>
      <c r="G74" s="94"/>
      <c r="H74" s="94"/>
      <c r="I74" s="94"/>
      <c r="J74" s="94"/>
      <c r="K74" s="94"/>
      <c r="L74" s="95"/>
    </row>
    <row r="75" spans="2:12" ht="402.75" customHeight="1" x14ac:dyDescent="0.15">
      <c r="B75" s="96"/>
      <c r="C75" s="97"/>
      <c r="D75" s="97"/>
      <c r="E75" s="97"/>
      <c r="F75" s="97"/>
      <c r="G75" s="97"/>
      <c r="H75" s="97"/>
      <c r="I75" s="97"/>
      <c r="J75" s="97"/>
      <c r="K75" s="97"/>
      <c r="L75" s="98"/>
    </row>
    <row r="76" spans="2:12" ht="402.75" customHeight="1" thickBot="1" x14ac:dyDescent="0.2">
      <c r="B76" s="93"/>
      <c r="C76" s="94"/>
      <c r="D76" s="94"/>
      <c r="E76" s="94"/>
      <c r="F76" s="94"/>
      <c r="G76" s="94"/>
      <c r="H76" s="94"/>
      <c r="I76" s="94"/>
      <c r="J76" s="94"/>
      <c r="K76" s="94"/>
      <c r="L76" s="95"/>
    </row>
    <row r="77" spans="2:12" ht="402.75" customHeight="1" x14ac:dyDescent="0.15">
      <c r="B77" s="96"/>
      <c r="C77" s="97"/>
      <c r="D77" s="97"/>
      <c r="E77" s="97"/>
      <c r="F77" s="97"/>
      <c r="G77" s="97"/>
      <c r="H77" s="97"/>
      <c r="I77" s="97"/>
      <c r="J77" s="97"/>
      <c r="K77" s="97"/>
      <c r="L77" s="98"/>
    </row>
    <row r="78" spans="2:12" ht="402.75" customHeight="1" thickBot="1" x14ac:dyDescent="0.2">
      <c r="B78" s="93"/>
      <c r="C78" s="94"/>
      <c r="D78" s="94"/>
      <c r="E78" s="94"/>
      <c r="F78" s="94"/>
      <c r="G78" s="94"/>
      <c r="H78" s="94"/>
      <c r="I78" s="94"/>
      <c r="J78" s="94"/>
      <c r="K78" s="94"/>
      <c r="L78" s="95"/>
    </row>
    <row r="79" spans="2:12" ht="402.75" customHeight="1" x14ac:dyDescent="0.15"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8"/>
    </row>
    <row r="80" spans="2:12" ht="402.75" customHeight="1" thickBot="1" x14ac:dyDescent="0.2">
      <c r="B80" s="93"/>
      <c r="C80" s="94"/>
      <c r="D80" s="94"/>
      <c r="E80" s="94"/>
      <c r="F80" s="94"/>
      <c r="G80" s="94"/>
      <c r="H80" s="94"/>
      <c r="I80" s="94"/>
      <c r="J80" s="94"/>
      <c r="K80" s="94"/>
      <c r="L80" s="95"/>
    </row>
    <row r="81" spans="2:12" ht="402.75" customHeight="1" x14ac:dyDescent="0.15">
      <c r="B81" s="96"/>
      <c r="C81" s="97"/>
      <c r="D81" s="97"/>
      <c r="E81" s="97"/>
      <c r="F81" s="97"/>
      <c r="G81" s="97"/>
      <c r="H81" s="97"/>
      <c r="I81" s="97"/>
      <c r="J81" s="97"/>
      <c r="K81" s="97"/>
      <c r="L81" s="98"/>
    </row>
    <row r="82" spans="2:12" ht="402.75" customHeight="1" thickBot="1" x14ac:dyDescent="0.2">
      <c r="B82" s="93"/>
      <c r="C82" s="94"/>
      <c r="D82" s="94"/>
      <c r="E82" s="94"/>
      <c r="F82" s="94"/>
      <c r="G82" s="94"/>
      <c r="H82" s="94"/>
      <c r="I82" s="94"/>
      <c r="J82" s="94"/>
      <c r="K82" s="94"/>
      <c r="L82" s="95"/>
    </row>
    <row r="83" spans="2:12" ht="402.75" customHeight="1" x14ac:dyDescent="0.15">
      <c r="B83" s="96"/>
      <c r="C83" s="97"/>
      <c r="D83" s="97"/>
      <c r="E83" s="97"/>
      <c r="F83" s="97"/>
      <c r="G83" s="97"/>
      <c r="H83" s="97"/>
      <c r="I83" s="97"/>
      <c r="J83" s="97"/>
      <c r="K83" s="97"/>
      <c r="L83" s="98"/>
    </row>
    <row r="84" spans="2:12" ht="402.75" customHeight="1" thickBot="1" x14ac:dyDescent="0.2">
      <c r="B84" s="93"/>
      <c r="C84" s="94"/>
      <c r="D84" s="94"/>
      <c r="E84" s="94"/>
      <c r="F84" s="94"/>
      <c r="G84" s="94"/>
      <c r="H84" s="94"/>
      <c r="I84" s="94"/>
      <c r="J84" s="94"/>
      <c r="K84" s="94"/>
      <c r="L84" s="95"/>
    </row>
    <row r="85" spans="2:12" ht="402.75" customHeight="1" x14ac:dyDescent="0.15">
      <c r="B85" s="96"/>
      <c r="C85" s="97"/>
      <c r="D85" s="97"/>
      <c r="E85" s="97"/>
      <c r="F85" s="97"/>
      <c r="G85" s="97"/>
      <c r="H85" s="97"/>
      <c r="I85" s="97"/>
      <c r="J85" s="97"/>
      <c r="K85" s="97"/>
      <c r="L85" s="98"/>
    </row>
    <row r="86" spans="2:12" ht="402.75" customHeight="1" thickBot="1" x14ac:dyDescent="0.2">
      <c r="B86" s="93"/>
      <c r="C86" s="94"/>
      <c r="D86" s="94"/>
      <c r="E86" s="94"/>
      <c r="F86" s="94"/>
      <c r="G86" s="94"/>
      <c r="H86" s="94"/>
      <c r="I86" s="94"/>
      <c r="J86" s="94"/>
      <c r="K86" s="94"/>
      <c r="L86" s="95"/>
    </row>
    <row r="87" spans="2:12" ht="402.75" customHeight="1" x14ac:dyDescent="0.15">
      <c r="B87" s="96"/>
      <c r="C87" s="97"/>
      <c r="D87" s="97"/>
      <c r="E87" s="97"/>
      <c r="F87" s="97"/>
      <c r="G87" s="97"/>
      <c r="H87" s="97"/>
      <c r="I87" s="97"/>
      <c r="J87" s="97"/>
      <c r="K87" s="97"/>
      <c r="L87" s="98"/>
    </row>
    <row r="88" spans="2:12" ht="402.75" customHeight="1" thickBot="1" x14ac:dyDescent="0.2">
      <c r="B88" s="93"/>
      <c r="C88" s="94"/>
      <c r="D88" s="94"/>
      <c r="E88" s="94"/>
      <c r="F88" s="94"/>
      <c r="G88" s="94"/>
      <c r="H88" s="94"/>
      <c r="I88" s="94"/>
      <c r="J88" s="94"/>
      <c r="K88" s="94"/>
      <c r="L88" s="95"/>
    </row>
    <row r="89" spans="2:12" ht="402.75" customHeight="1" x14ac:dyDescent="0.15">
      <c r="B89" s="96"/>
      <c r="C89" s="97"/>
      <c r="D89" s="97"/>
      <c r="E89" s="97"/>
      <c r="F89" s="97"/>
      <c r="G89" s="97"/>
      <c r="H89" s="97"/>
      <c r="I89" s="97"/>
      <c r="J89" s="97"/>
      <c r="K89" s="97"/>
      <c r="L89" s="98"/>
    </row>
    <row r="90" spans="2:12" ht="402.75" customHeight="1" thickBot="1" x14ac:dyDescent="0.2">
      <c r="B90" s="93"/>
      <c r="C90" s="94"/>
      <c r="D90" s="94"/>
      <c r="E90" s="94"/>
      <c r="F90" s="94"/>
      <c r="G90" s="94"/>
      <c r="H90" s="94"/>
      <c r="I90" s="94"/>
      <c r="J90" s="94"/>
      <c r="K90" s="94"/>
      <c r="L90" s="95"/>
    </row>
    <row r="91" spans="2:12" ht="402.75" customHeight="1" x14ac:dyDescent="0.15">
      <c r="B91" s="96"/>
      <c r="C91" s="97"/>
      <c r="D91" s="97"/>
      <c r="E91" s="97"/>
      <c r="F91" s="97"/>
      <c r="G91" s="97"/>
      <c r="H91" s="97"/>
      <c r="I91" s="97"/>
      <c r="J91" s="97"/>
      <c r="K91" s="97"/>
      <c r="L91" s="98"/>
    </row>
    <row r="92" spans="2:12" ht="402.75" customHeight="1" thickBot="1" x14ac:dyDescent="0.2">
      <c r="B92" s="93"/>
      <c r="C92" s="94"/>
      <c r="D92" s="94"/>
      <c r="E92" s="94"/>
      <c r="F92" s="94"/>
      <c r="G92" s="94"/>
      <c r="H92" s="94"/>
      <c r="I92" s="94"/>
      <c r="J92" s="94"/>
      <c r="K92" s="94"/>
      <c r="L92" s="95"/>
    </row>
    <row r="93" spans="2:12" ht="402.75" customHeight="1" x14ac:dyDescent="0.15">
      <c r="B93" s="96"/>
      <c r="C93" s="97"/>
      <c r="D93" s="97"/>
      <c r="E93" s="97"/>
      <c r="F93" s="97"/>
      <c r="G93" s="97"/>
      <c r="H93" s="97"/>
      <c r="I93" s="97"/>
      <c r="J93" s="97"/>
      <c r="K93" s="97"/>
      <c r="L93" s="98"/>
    </row>
    <row r="94" spans="2:12" ht="402.75" customHeight="1" thickBot="1" x14ac:dyDescent="0.2">
      <c r="B94" s="93"/>
      <c r="C94" s="94"/>
      <c r="D94" s="94"/>
      <c r="E94" s="94"/>
      <c r="F94" s="94"/>
      <c r="G94" s="94"/>
      <c r="H94" s="94"/>
      <c r="I94" s="94"/>
      <c r="J94" s="94"/>
      <c r="K94" s="94"/>
      <c r="L94" s="95"/>
    </row>
    <row r="95" spans="2:12" ht="402.75" customHeight="1" x14ac:dyDescent="0.15">
      <c r="B95" s="96"/>
      <c r="C95" s="97"/>
      <c r="D95" s="97"/>
      <c r="E95" s="97"/>
      <c r="F95" s="97"/>
      <c r="G95" s="97"/>
      <c r="H95" s="97"/>
      <c r="I95" s="97"/>
      <c r="J95" s="97"/>
      <c r="K95" s="97"/>
      <c r="L95" s="98"/>
    </row>
    <row r="96" spans="2:12" ht="402.75" customHeight="1" thickBot="1" x14ac:dyDescent="0.2">
      <c r="B96" s="93"/>
      <c r="C96" s="94"/>
      <c r="D96" s="94"/>
      <c r="E96" s="94"/>
      <c r="F96" s="94"/>
      <c r="G96" s="94"/>
      <c r="H96" s="94"/>
      <c r="I96" s="94"/>
      <c r="J96" s="94"/>
      <c r="K96" s="94"/>
      <c r="L96" s="95"/>
    </row>
    <row r="97" spans="2:12" ht="402.75" customHeight="1" x14ac:dyDescent="0.15">
      <c r="B97" s="96"/>
      <c r="C97" s="97"/>
      <c r="D97" s="97"/>
      <c r="E97" s="97"/>
      <c r="F97" s="97"/>
      <c r="G97" s="97"/>
      <c r="H97" s="97"/>
      <c r="I97" s="97"/>
      <c r="J97" s="97"/>
      <c r="K97" s="97"/>
      <c r="L97" s="98"/>
    </row>
    <row r="98" spans="2:12" ht="402.75" customHeight="1" thickBot="1" x14ac:dyDescent="0.2">
      <c r="B98" s="93"/>
      <c r="C98" s="94"/>
      <c r="D98" s="94"/>
      <c r="E98" s="94"/>
      <c r="F98" s="94"/>
      <c r="G98" s="94"/>
      <c r="H98" s="94"/>
      <c r="I98" s="94"/>
      <c r="J98" s="94"/>
      <c r="K98" s="94"/>
      <c r="L98" s="95"/>
    </row>
    <row r="99" spans="2:12" ht="402.75" customHeight="1" x14ac:dyDescent="0.15">
      <c r="B99" s="96"/>
      <c r="C99" s="97"/>
      <c r="D99" s="97"/>
      <c r="E99" s="97"/>
      <c r="F99" s="97"/>
      <c r="G99" s="97"/>
      <c r="H99" s="97"/>
      <c r="I99" s="97"/>
      <c r="J99" s="97"/>
      <c r="K99" s="97"/>
      <c r="L99" s="98"/>
    </row>
    <row r="100" spans="2:12" ht="402.75" customHeight="1" thickBot="1" x14ac:dyDescent="0.2">
      <c r="B100" s="93"/>
      <c r="C100" s="94"/>
      <c r="D100" s="94"/>
      <c r="E100" s="94"/>
      <c r="F100" s="94"/>
      <c r="G100" s="94"/>
      <c r="H100" s="94"/>
      <c r="I100" s="94"/>
      <c r="J100" s="94"/>
      <c r="K100" s="94"/>
      <c r="L100" s="95"/>
    </row>
    <row r="102" spans="2:12" x14ac:dyDescent="0.15">
      <c r="C102" t="s">
        <v>65</v>
      </c>
    </row>
  </sheetData>
  <mergeCells count="100">
    <mergeCell ref="B54:L54"/>
    <mergeCell ref="B43:L43"/>
    <mergeCell ref="B44:L44"/>
    <mergeCell ref="B45:L45"/>
    <mergeCell ref="B46:L46"/>
    <mergeCell ref="B47:L47"/>
    <mergeCell ref="B48:L48"/>
    <mergeCell ref="B49:L49"/>
    <mergeCell ref="B50:L50"/>
    <mergeCell ref="B51:L51"/>
    <mergeCell ref="B52:L52"/>
    <mergeCell ref="B53:L53"/>
    <mergeCell ref="B42:L42"/>
    <mergeCell ref="B31:L31"/>
    <mergeCell ref="B32:L32"/>
    <mergeCell ref="B33:L33"/>
    <mergeCell ref="B34:L34"/>
    <mergeCell ref="B35:L35"/>
    <mergeCell ref="B36:L36"/>
    <mergeCell ref="B37:L37"/>
    <mergeCell ref="B38:L38"/>
    <mergeCell ref="B39:L39"/>
    <mergeCell ref="B40:L40"/>
    <mergeCell ref="B41:L41"/>
    <mergeCell ref="B30:L30"/>
    <mergeCell ref="B19:L19"/>
    <mergeCell ref="B20:L20"/>
    <mergeCell ref="B21:L21"/>
    <mergeCell ref="B22:L22"/>
    <mergeCell ref="B23:L23"/>
    <mergeCell ref="B24:L24"/>
    <mergeCell ref="B25:L25"/>
    <mergeCell ref="B26:L26"/>
    <mergeCell ref="B27:L27"/>
    <mergeCell ref="B28:L28"/>
    <mergeCell ref="B29:L29"/>
    <mergeCell ref="B18:L18"/>
    <mergeCell ref="B7:L7"/>
    <mergeCell ref="B8:L8"/>
    <mergeCell ref="B9:L9"/>
    <mergeCell ref="B10:L10"/>
    <mergeCell ref="B11:L11"/>
    <mergeCell ref="B12:L12"/>
    <mergeCell ref="B13:L13"/>
    <mergeCell ref="B14:L14"/>
    <mergeCell ref="B15:L15"/>
    <mergeCell ref="B16:L16"/>
    <mergeCell ref="B17:L17"/>
    <mergeCell ref="B6:L6"/>
    <mergeCell ref="B1:L1"/>
    <mergeCell ref="B2:L2"/>
    <mergeCell ref="B3:L3"/>
    <mergeCell ref="B4:L4"/>
    <mergeCell ref="B5:L5"/>
    <mergeCell ref="B55:L55"/>
    <mergeCell ref="B56:L56"/>
    <mergeCell ref="B57:L57"/>
    <mergeCell ref="B58:L58"/>
    <mergeCell ref="B59:L59"/>
    <mergeCell ref="B60:L60"/>
    <mergeCell ref="B61:L61"/>
    <mergeCell ref="B62:L62"/>
    <mergeCell ref="B63:L63"/>
    <mergeCell ref="B64:L64"/>
    <mergeCell ref="B65:L65"/>
    <mergeCell ref="B66:L66"/>
    <mergeCell ref="B67:L67"/>
    <mergeCell ref="B68:L68"/>
    <mergeCell ref="B69:L69"/>
    <mergeCell ref="B70:L70"/>
    <mergeCell ref="B71:L71"/>
    <mergeCell ref="B72:L72"/>
    <mergeCell ref="B73:L73"/>
    <mergeCell ref="B74:L74"/>
    <mergeCell ref="B75:L75"/>
    <mergeCell ref="B76:L76"/>
    <mergeCell ref="B77:L77"/>
    <mergeCell ref="B78:L78"/>
    <mergeCell ref="B79:L79"/>
    <mergeCell ref="B80:L80"/>
    <mergeCell ref="B81:L81"/>
    <mergeCell ref="B82:L82"/>
    <mergeCell ref="B83:L83"/>
    <mergeCell ref="B84:L84"/>
    <mergeCell ref="B85:L85"/>
    <mergeCell ref="B86:L86"/>
    <mergeCell ref="B87:L87"/>
    <mergeCell ref="B88:L88"/>
    <mergeCell ref="B89:L89"/>
    <mergeCell ref="B90:L90"/>
    <mergeCell ref="B91:L91"/>
    <mergeCell ref="B92:L92"/>
    <mergeCell ref="B93:L93"/>
    <mergeCell ref="B94:L94"/>
    <mergeCell ref="B100:L100"/>
    <mergeCell ref="B95:L95"/>
    <mergeCell ref="B96:L96"/>
    <mergeCell ref="B97:L97"/>
    <mergeCell ref="B98:L98"/>
    <mergeCell ref="B99:L99"/>
  </mergeCells>
  <phoneticPr fontId="1"/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0" zoomScaleNormal="140" zoomScaleSheetLayoutView="100" workbookViewId="0">
      <selection activeCell="K9" sqref="K9"/>
    </sheetView>
  </sheetViews>
  <sheetFormatPr defaultColWidth="9" defaultRowHeight="13.5" x14ac:dyDescent="0.15"/>
  <cols>
    <col min="1" max="16384" width="9" style="23"/>
  </cols>
  <sheetData>
    <row r="1" spans="1:10" x14ac:dyDescent="0.15">
      <c r="A1" s="22" t="s">
        <v>38</v>
      </c>
    </row>
    <row r="2" spans="1:10" x14ac:dyDescent="0.15">
      <c r="A2" s="99" t="s">
        <v>66</v>
      </c>
      <c r="B2" s="100"/>
      <c r="C2" s="100"/>
      <c r="D2" s="100"/>
      <c r="E2" s="100"/>
      <c r="F2" s="100"/>
      <c r="G2" s="100"/>
      <c r="H2" s="100"/>
      <c r="I2" s="100"/>
      <c r="J2" s="101"/>
    </row>
    <row r="3" spans="1:10" x14ac:dyDescent="0.15">
      <c r="A3" s="102"/>
      <c r="B3" s="103"/>
      <c r="C3" s="103"/>
      <c r="D3" s="103"/>
      <c r="E3" s="103"/>
      <c r="F3" s="103"/>
      <c r="G3" s="103"/>
      <c r="H3" s="103"/>
      <c r="I3" s="103"/>
      <c r="J3" s="104"/>
    </row>
    <row r="4" spans="1:10" x14ac:dyDescent="0.15">
      <c r="A4" s="102"/>
      <c r="B4" s="103"/>
      <c r="C4" s="103"/>
      <c r="D4" s="103"/>
      <c r="E4" s="103"/>
      <c r="F4" s="103"/>
      <c r="G4" s="103"/>
      <c r="H4" s="103"/>
      <c r="I4" s="103"/>
      <c r="J4" s="104"/>
    </row>
    <row r="5" spans="1:10" x14ac:dyDescent="0.15">
      <c r="A5" s="102"/>
      <c r="B5" s="103"/>
      <c r="C5" s="103"/>
      <c r="D5" s="103"/>
      <c r="E5" s="103"/>
      <c r="F5" s="103"/>
      <c r="G5" s="103"/>
      <c r="H5" s="103"/>
      <c r="I5" s="103"/>
      <c r="J5" s="104"/>
    </row>
    <row r="6" spans="1:10" x14ac:dyDescent="0.15">
      <c r="A6" s="102"/>
      <c r="B6" s="103"/>
      <c r="C6" s="103"/>
      <c r="D6" s="103"/>
      <c r="E6" s="103"/>
      <c r="F6" s="103"/>
      <c r="G6" s="103"/>
      <c r="H6" s="103"/>
      <c r="I6" s="103"/>
      <c r="J6" s="104"/>
    </row>
    <row r="7" spans="1:10" x14ac:dyDescent="0.15">
      <c r="A7" s="102"/>
      <c r="B7" s="103"/>
      <c r="C7" s="103"/>
      <c r="D7" s="103"/>
      <c r="E7" s="103"/>
      <c r="F7" s="103"/>
      <c r="G7" s="103"/>
      <c r="H7" s="103"/>
      <c r="I7" s="103"/>
      <c r="J7" s="104"/>
    </row>
    <row r="8" spans="1:10" x14ac:dyDescent="0.15">
      <c r="A8" s="102"/>
      <c r="B8" s="103"/>
      <c r="C8" s="103"/>
      <c r="D8" s="103"/>
      <c r="E8" s="103"/>
      <c r="F8" s="103"/>
      <c r="G8" s="103"/>
      <c r="H8" s="103"/>
      <c r="I8" s="103"/>
      <c r="J8" s="104"/>
    </row>
    <row r="9" spans="1:10" x14ac:dyDescent="0.15">
      <c r="A9" s="105"/>
      <c r="B9" s="106"/>
      <c r="C9" s="106"/>
      <c r="D9" s="106"/>
      <c r="E9" s="106"/>
      <c r="F9" s="106"/>
      <c r="G9" s="106"/>
      <c r="H9" s="106"/>
      <c r="I9" s="106"/>
      <c r="J9" s="107"/>
    </row>
    <row r="11" spans="1:10" x14ac:dyDescent="0.15">
      <c r="A11" s="22" t="s">
        <v>39</v>
      </c>
    </row>
    <row r="12" spans="1:10" x14ac:dyDescent="0.15">
      <c r="A12" s="108" t="s">
        <v>67</v>
      </c>
      <c r="B12" s="109"/>
      <c r="C12" s="109"/>
      <c r="D12" s="109"/>
      <c r="E12" s="109"/>
      <c r="F12" s="109"/>
      <c r="G12" s="109"/>
      <c r="H12" s="109"/>
      <c r="I12" s="109"/>
      <c r="J12" s="110"/>
    </row>
    <row r="13" spans="1:10" x14ac:dyDescent="0.15">
      <c r="A13" s="111"/>
      <c r="B13" s="112"/>
      <c r="C13" s="112"/>
      <c r="D13" s="112"/>
      <c r="E13" s="112"/>
      <c r="F13" s="112"/>
      <c r="G13" s="112"/>
      <c r="H13" s="112"/>
      <c r="I13" s="112"/>
      <c r="J13" s="113"/>
    </row>
    <row r="14" spans="1:10" x14ac:dyDescent="0.15">
      <c r="A14" s="111"/>
      <c r="B14" s="112"/>
      <c r="C14" s="112"/>
      <c r="D14" s="112"/>
      <c r="E14" s="112"/>
      <c r="F14" s="112"/>
      <c r="G14" s="112"/>
      <c r="H14" s="112"/>
      <c r="I14" s="112"/>
      <c r="J14" s="113"/>
    </row>
    <row r="15" spans="1:10" x14ac:dyDescent="0.15">
      <c r="A15" s="111"/>
      <c r="B15" s="112"/>
      <c r="C15" s="112"/>
      <c r="D15" s="112"/>
      <c r="E15" s="112"/>
      <c r="F15" s="112"/>
      <c r="G15" s="112"/>
      <c r="H15" s="112"/>
      <c r="I15" s="112"/>
      <c r="J15" s="113"/>
    </row>
    <row r="16" spans="1:10" x14ac:dyDescent="0.15">
      <c r="A16" s="111"/>
      <c r="B16" s="112"/>
      <c r="C16" s="112"/>
      <c r="D16" s="112"/>
      <c r="E16" s="112"/>
      <c r="F16" s="112"/>
      <c r="G16" s="112"/>
      <c r="H16" s="112"/>
      <c r="I16" s="112"/>
      <c r="J16" s="113"/>
    </row>
    <row r="17" spans="1:10" x14ac:dyDescent="0.15">
      <c r="A17" s="111"/>
      <c r="B17" s="112"/>
      <c r="C17" s="112"/>
      <c r="D17" s="112"/>
      <c r="E17" s="112"/>
      <c r="F17" s="112"/>
      <c r="G17" s="112"/>
      <c r="H17" s="112"/>
      <c r="I17" s="112"/>
      <c r="J17" s="113"/>
    </row>
    <row r="18" spans="1:10" x14ac:dyDescent="0.15">
      <c r="A18" s="111"/>
      <c r="B18" s="112"/>
      <c r="C18" s="112"/>
      <c r="D18" s="112"/>
      <c r="E18" s="112"/>
      <c r="F18" s="112"/>
      <c r="G18" s="112"/>
      <c r="H18" s="112"/>
      <c r="I18" s="112"/>
      <c r="J18" s="113"/>
    </row>
    <row r="19" spans="1:10" x14ac:dyDescent="0.15">
      <c r="A19" s="114"/>
      <c r="B19" s="115"/>
      <c r="C19" s="115"/>
      <c r="D19" s="115"/>
      <c r="E19" s="115"/>
      <c r="F19" s="115"/>
      <c r="G19" s="115"/>
      <c r="H19" s="115"/>
      <c r="I19" s="115"/>
      <c r="J19" s="116"/>
    </row>
    <row r="21" spans="1:10" x14ac:dyDescent="0.15">
      <c r="A21" s="22" t="s">
        <v>40</v>
      </c>
    </row>
    <row r="22" spans="1:10" x14ac:dyDescent="0.15">
      <c r="A22" s="117" t="s">
        <v>68</v>
      </c>
      <c r="B22" s="118"/>
      <c r="C22" s="118"/>
      <c r="D22" s="118"/>
      <c r="E22" s="118"/>
      <c r="F22" s="118"/>
      <c r="G22" s="118"/>
      <c r="H22" s="118"/>
      <c r="I22" s="118"/>
      <c r="J22" s="119"/>
    </row>
    <row r="23" spans="1:10" x14ac:dyDescent="0.15">
      <c r="A23" s="120"/>
      <c r="B23" s="121"/>
      <c r="C23" s="121"/>
      <c r="D23" s="121"/>
      <c r="E23" s="121"/>
      <c r="F23" s="121"/>
      <c r="G23" s="121"/>
      <c r="H23" s="121"/>
      <c r="I23" s="121"/>
      <c r="J23" s="122"/>
    </row>
    <row r="24" spans="1:10" x14ac:dyDescent="0.15">
      <c r="A24" s="120"/>
      <c r="B24" s="121"/>
      <c r="C24" s="121"/>
      <c r="D24" s="121"/>
      <c r="E24" s="121"/>
      <c r="F24" s="121"/>
      <c r="G24" s="121"/>
      <c r="H24" s="121"/>
      <c r="I24" s="121"/>
      <c r="J24" s="122"/>
    </row>
    <row r="25" spans="1:10" x14ac:dyDescent="0.15">
      <c r="A25" s="120"/>
      <c r="B25" s="121"/>
      <c r="C25" s="121"/>
      <c r="D25" s="121"/>
      <c r="E25" s="121"/>
      <c r="F25" s="121"/>
      <c r="G25" s="121"/>
      <c r="H25" s="121"/>
      <c r="I25" s="121"/>
      <c r="J25" s="122"/>
    </row>
    <row r="26" spans="1:10" x14ac:dyDescent="0.15">
      <c r="A26" s="120"/>
      <c r="B26" s="121"/>
      <c r="C26" s="121"/>
      <c r="D26" s="121"/>
      <c r="E26" s="121"/>
      <c r="F26" s="121"/>
      <c r="G26" s="121"/>
      <c r="H26" s="121"/>
      <c r="I26" s="121"/>
      <c r="J26" s="122"/>
    </row>
    <row r="27" spans="1:10" x14ac:dyDescent="0.15">
      <c r="A27" s="120"/>
      <c r="B27" s="121"/>
      <c r="C27" s="121"/>
      <c r="D27" s="121"/>
      <c r="E27" s="121"/>
      <c r="F27" s="121"/>
      <c r="G27" s="121"/>
      <c r="H27" s="121"/>
      <c r="I27" s="121"/>
      <c r="J27" s="122"/>
    </row>
    <row r="28" spans="1:10" x14ac:dyDescent="0.15">
      <c r="A28" s="120"/>
      <c r="B28" s="121"/>
      <c r="C28" s="121"/>
      <c r="D28" s="121"/>
      <c r="E28" s="121"/>
      <c r="F28" s="121"/>
      <c r="G28" s="121"/>
      <c r="H28" s="121"/>
      <c r="I28" s="121"/>
      <c r="J28" s="122"/>
    </row>
    <row r="29" spans="1:10" x14ac:dyDescent="0.15">
      <c r="A29" s="123"/>
      <c r="B29" s="124"/>
      <c r="C29" s="124"/>
      <c r="D29" s="124"/>
      <c r="E29" s="124"/>
      <c r="F29" s="124"/>
      <c r="G29" s="124"/>
      <c r="H29" s="124"/>
      <c r="I29" s="124"/>
      <c r="J29" s="125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topLeftCell="A16" zoomScaleSheetLayoutView="100" workbookViewId="0">
      <selection activeCell="G8" sqref="G8:I9"/>
    </sheetView>
  </sheetViews>
  <sheetFormatPr defaultColWidth="8.875" defaultRowHeight="17.25" x14ac:dyDescent="0.15"/>
  <cols>
    <col min="1" max="1" width="3.125" style="25" customWidth="1"/>
    <col min="2" max="2" width="13.25" style="34" customWidth="1"/>
    <col min="3" max="3" width="15.75" style="26" customWidth="1"/>
    <col min="4" max="4" width="13" style="26" customWidth="1"/>
    <col min="5" max="5" width="15.875" style="27" customWidth="1"/>
    <col min="6" max="6" width="15.875" style="26" customWidth="1"/>
    <col min="7" max="7" width="15.875" style="27" customWidth="1"/>
    <col min="8" max="8" width="15.875" style="26" customWidth="1"/>
    <col min="9" max="9" width="15.875" style="27" customWidth="1"/>
    <col min="10" max="256" width="8.875" style="25"/>
    <col min="257" max="257" width="3.125" style="25" customWidth="1"/>
    <col min="258" max="258" width="13.25" style="25" customWidth="1"/>
    <col min="259" max="259" width="15.75" style="25" customWidth="1"/>
    <col min="260" max="260" width="13" style="25" customWidth="1"/>
    <col min="261" max="265" width="15.875" style="25" customWidth="1"/>
    <col min="266" max="512" width="8.875" style="25"/>
    <col min="513" max="513" width="3.125" style="25" customWidth="1"/>
    <col min="514" max="514" width="13.25" style="25" customWidth="1"/>
    <col min="515" max="515" width="15.75" style="25" customWidth="1"/>
    <col min="516" max="516" width="13" style="25" customWidth="1"/>
    <col min="517" max="521" width="15.875" style="25" customWidth="1"/>
    <col min="522" max="768" width="8.875" style="25"/>
    <col min="769" max="769" width="3.125" style="25" customWidth="1"/>
    <col min="770" max="770" width="13.25" style="25" customWidth="1"/>
    <col min="771" max="771" width="15.75" style="25" customWidth="1"/>
    <col min="772" max="772" width="13" style="25" customWidth="1"/>
    <col min="773" max="777" width="15.875" style="25" customWidth="1"/>
    <col min="778" max="1024" width="8.875" style="25"/>
    <col min="1025" max="1025" width="3.125" style="25" customWidth="1"/>
    <col min="1026" max="1026" width="13.25" style="25" customWidth="1"/>
    <col min="1027" max="1027" width="15.75" style="25" customWidth="1"/>
    <col min="1028" max="1028" width="13" style="25" customWidth="1"/>
    <col min="1029" max="1033" width="15.875" style="25" customWidth="1"/>
    <col min="1034" max="1280" width="8.875" style="25"/>
    <col min="1281" max="1281" width="3.125" style="25" customWidth="1"/>
    <col min="1282" max="1282" width="13.25" style="25" customWidth="1"/>
    <col min="1283" max="1283" width="15.75" style="25" customWidth="1"/>
    <col min="1284" max="1284" width="13" style="25" customWidth="1"/>
    <col min="1285" max="1289" width="15.875" style="25" customWidth="1"/>
    <col min="1290" max="1536" width="8.875" style="25"/>
    <col min="1537" max="1537" width="3.125" style="25" customWidth="1"/>
    <col min="1538" max="1538" width="13.25" style="25" customWidth="1"/>
    <col min="1539" max="1539" width="15.75" style="25" customWidth="1"/>
    <col min="1540" max="1540" width="13" style="25" customWidth="1"/>
    <col min="1541" max="1545" width="15.875" style="25" customWidth="1"/>
    <col min="1546" max="1792" width="8.875" style="25"/>
    <col min="1793" max="1793" width="3.125" style="25" customWidth="1"/>
    <col min="1794" max="1794" width="13.25" style="25" customWidth="1"/>
    <col min="1795" max="1795" width="15.75" style="25" customWidth="1"/>
    <col min="1796" max="1796" width="13" style="25" customWidth="1"/>
    <col min="1797" max="1801" width="15.875" style="25" customWidth="1"/>
    <col min="1802" max="2048" width="8.875" style="25"/>
    <col min="2049" max="2049" width="3.125" style="25" customWidth="1"/>
    <col min="2050" max="2050" width="13.25" style="25" customWidth="1"/>
    <col min="2051" max="2051" width="15.75" style="25" customWidth="1"/>
    <col min="2052" max="2052" width="13" style="25" customWidth="1"/>
    <col min="2053" max="2057" width="15.875" style="25" customWidth="1"/>
    <col min="2058" max="2304" width="8.875" style="25"/>
    <col min="2305" max="2305" width="3.125" style="25" customWidth="1"/>
    <col min="2306" max="2306" width="13.25" style="25" customWidth="1"/>
    <col min="2307" max="2307" width="15.75" style="25" customWidth="1"/>
    <col min="2308" max="2308" width="13" style="25" customWidth="1"/>
    <col min="2309" max="2313" width="15.875" style="25" customWidth="1"/>
    <col min="2314" max="2560" width="8.875" style="25"/>
    <col min="2561" max="2561" width="3.125" style="25" customWidth="1"/>
    <col min="2562" max="2562" width="13.25" style="25" customWidth="1"/>
    <col min="2563" max="2563" width="15.75" style="25" customWidth="1"/>
    <col min="2564" max="2564" width="13" style="25" customWidth="1"/>
    <col min="2565" max="2569" width="15.875" style="25" customWidth="1"/>
    <col min="2570" max="2816" width="8.875" style="25"/>
    <col min="2817" max="2817" width="3.125" style="25" customWidth="1"/>
    <col min="2818" max="2818" width="13.25" style="25" customWidth="1"/>
    <col min="2819" max="2819" width="15.75" style="25" customWidth="1"/>
    <col min="2820" max="2820" width="13" style="25" customWidth="1"/>
    <col min="2821" max="2825" width="15.875" style="25" customWidth="1"/>
    <col min="2826" max="3072" width="8.875" style="25"/>
    <col min="3073" max="3073" width="3.125" style="25" customWidth="1"/>
    <col min="3074" max="3074" width="13.25" style="25" customWidth="1"/>
    <col min="3075" max="3075" width="15.75" style="25" customWidth="1"/>
    <col min="3076" max="3076" width="13" style="25" customWidth="1"/>
    <col min="3077" max="3081" width="15.875" style="25" customWidth="1"/>
    <col min="3082" max="3328" width="8.875" style="25"/>
    <col min="3329" max="3329" width="3.125" style="25" customWidth="1"/>
    <col min="3330" max="3330" width="13.25" style="25" customWidth="1"/>
    <col min="3331" max="3331" width="15.75" style="25" customWidth="1"/>
    <col min="3332" max="3332" width="13" style="25" customWidth="1"/>
    <col min="3333" max="3337" width="15.875" style="25" customWidth="1"/>
    <col min="3338" max="3584" width="8.875" style="25"/>
    <col min="3585" max="3585" width="3.125" style="25" customWidth="1"/>
    <col min="3586" max="3586" width="13.25" style="25" customWidth="1"/>
    <col min="3587" max="3587" width="15.75" style="25" customWidth="1"/>
    <col min="3588" max="3588" width="13" style="25" customWidth="1"/>
    <col min="3589" max="3593" width="15.875" style="25" customWidth="1"/>
    <col min="3594" max="3840" width="8.875" style="25"/>
    <col min="3841" max="3841" width="3.125" style="25" customWidth="1"/>
    <col min="3842" max="3842" width="13.25" style="25" customWidth="1"/>
    <col min="3843" max="3843" width="15.75" style="25" customWidth="1"/>
    <col min="3844" max="3844" width="13" style="25" customWidth="1"/>
    <col min="3845" max="3849" width="15.875" style="25" customWidth="1"/>
    <col min="3850" max="4096" width="8.875" style="25"/>
    <col min="4097" max="4097" width="3.125" style="25" customWidth="1"/>
    <col min="4098" max="4098" width="13.25" style="25" customWidth="1"/>
    <col min="4099" max="4099" width="15.75" style="25" customWidth="1"/>
    <col min="4100" max="4100" width="13" style="25" customWidth="1"/>
    <col min="4101" max="4105" width="15.875" style="25" customWidth="1"/>
    <col min="4106" max="4352" width="8.875" style="25"/>
    <col min="4353" max="4353" width="3.125" style="25" customWidth="1"/>
    <col min="4354" max="4354" width="13.25" style="25" customWidth="1"/>
    <col min="4355" max="4355" width="15.75" style="25" customWidth="1"/>
    <col min="4356" max="4356" width="13" style="25" customWidth="1"/>
    <col min="4357" max="4361" width="15.875" style="25" customWidth="1"/>
    <col min="4362" max="4608" width="8.875" style="25"/>
    <col min="4609" max="4609" width="3.125" style="25" customWidth="1"/>
    <col min="4610" max="4610" width="13.25" style="25" customWidth="1"/>
    <col min="4611" max="4611" width="15.75" style="25" customWidth="1"/>
    <col min="4612" max="4612" width="13" style="25" customWidth="1"/>
    <col min="4613" max="4617" width="15.875" style="25" customWidth="1"/>
    <col min="4618" max="4864" width="8.875" style="25"/>
    <col min="4865" max="4865" width="3.125" style="25" customWidth="1"/>
    <col min="4866" max="4866" width="13.25" style="25" customWidth="1"/>
    <col min="4867" max="4867" width="15.75" style="25" customWidth="1"/>
    <col min="4868" max="4868" width="13" style="25" customWidth="1"/>
    <col min="4869" max="4873" width="15.875" style="25" customWidth="1"/>
    <col min="4874" max="5120" width="8.875" style="25"/>
    <col min="5121" max="5121" width="3.125" style="25" customWidth="1"/>
    <col min="5122" max="5122" width="13.25" style="25" customWidth="1"/>
    <col min="5123" max="5123" width="15.75" style="25" customWidth="1"/>
    <col min="5124" max="5124" width="13" style="25" customWidth="1"/>
    <col min="5125" max="5129" width="15.875" style="25" customWidth="1"/>
    <col min="5130" max="5376" width="8.875" style="25"/>
    <col min="5377" max="5377" width="3.125" style="25" customWidth="1"/>
    <col min="5378" max="5378" width="13.25" style="25" customWidth="1"/>
    <col min="5379" max="5379" width="15.75" style="25" customWidth="1"/>
    <col min="5380" max="5380" width="13" style="25" customWidth="1"/>
    <col min="5381" max="5385" width="15.875" style="25" customWidth="1"/>
    <col min="5386" max="5632" width="8.875" style="25"/>
    <col min="5633" max="5633" width="3.125" style="25" customWidth="1"/>
    <col min="5634" max="5634" width="13.25" style="25" customWidth="1"/>
    <col min="5635" max="5635" width="15.75" style="25" customWidth="1"/>
    <col min="5636" max="5636" width="13" style="25" customWidth="1"/>
    <col min="5637" max="5641" width="15.875" style="25" customWidth="1"/>
    <col min="5642" max="5888" width="8.875" style="25"/>
    <col min="5889" max="5889" width="3.125" style="25" customWidth="1"/>
    <col min="5890" max="5890" width="13.25" style="25" customWidth="1"/>
    <col min="5891" max="5891" width="15.75" style="25" customWidth="1"/>
    <col min="5892" max="5892" width="13" style="25" customWidth="1"/>
    <col min="5893" max="5897" width="15.875" style="25" customWidth="1"/>
    <col min="5898" max="6144" width="8.875" style="25"/>
    <col min="6145" max="6145" width="3.125" style="25" customWidth="1"/>
    <col min="6146" max="6146" width="13.25" style="25" customWidth="1"/>
    <col min="6147" max="6147" width="15.75" style="25" customWidth="1"/>
    <col min="6148" max="6148" width="13" style="25" customWidth="1"/>
    <col min="6149" max="6153" width="15.875" style="25" customWidth="1"/>
    <col min="6154" max="6400" width="8.875" style="25"/>
    <col min="6401" max="6401" width="3.125" style="25" customWidth="1"/>
    <col min="6402" max="6402" width="13.25" style="25" customWidth="1"/>
    <col min="6403" max="6403" width="15.75" style="25" customWidth="1"/>
    <col min="6404" max="6404" width="13" style="25" customWidth="1"/>
    <col min="6405" max="6409" width="15.875" style="25" customWidth="1"/>
    <col min="6410" max="6656" width="8.875" style="25"/>
    <col min="6657" max="6657" width="3.125" style="25" customWidth="1"/>
    <col min="6658" max="6658" width="13.25" style="25" customWidth="1"/>
    <col min="6659" max="6659" width="15.75" style="25" customWidth="1"/>
    <col min="6660" max="6660" width="13" style="25" customWidth="1"/>
    <col min="6661" max="6665" width="15.875" style="25" customWidth="1"/>
    <col min="6666" max="6912" width="8.875" style="25"/>
    <col min="6913" max="6913" width="3.125" style="25" customWidth="1"/>
    <col min="6914" max="6914" width="13.25" style="25" customWidth="1"/>
    <col min="6915" max="6915" width="15.75" style="25" customWidth="1"/>
    <col min="6916" max="6916" width="13" style="25" customWidth="1"/>
    <col min="6917" max="6921" width="15.875" style="25" customWidth="1"/>
    <col min="6922" max="7168" width="8.875" style="25"/>
    <col min="7169" max="7169" width="3.125" style="25" customWidth="1"/>
    <col min="7170" max="7170" width="13.25" style="25" customWidth="1"/>
    <col min="7171" max="7171" width="15.75" style="25" customWidth="1"/>
    <col min="7172" max="7172" width="13" style="25" customWidth="1"/>
    <col min="7173" max="7177" width="15.875" style="25" customWidth="1"/>
    <col min="7178" max="7424" width="8.875" style="25"/>
    <col min="7425" max="7425" width="3.125" style="25" customWidth="1"/>
    <col min="7426" max="7426" width="13.25" style="25" customWidth="1"/>
    <col min="7427" max="7427" width="15.75" style="25" customWidth="1"/>
    <col min="7428" max="7428" width="13" style="25" customWidth="1"/>
    <col min="7429" max="7433" width="15.875" style="25" customWidth="1"/>
    <col min="7434" max="7680" width="8.875" style="25"/>
    <col min="7681" max="7681" width="3.125" style="25" customWidth="1"/>
    <col min="7682" max="7682" width="13.25" style="25" customWidth="1"/>
    <col min="7683" max="7683" width="15.75" style="25" customWidth="1"/>
    <col min="7684" max="7684" width="13" style="25" customWidth="1"/>
    <col min="7685" max="7689" width="15.875" style="25" customWidth="1"/>
    <col min="7690" max="7936" width="8.875" style="25"/>
    <col min="7937" max="7937" width="3.125" style="25" customWidth="1"/>
    <col min="7938" max="7938" width="13.25" style="25" customWidth="1"/>
    <col min="7939" max="7939" width="15.75" style="25" customWidth="1"/>
    <col min="7940" max="7940" width="13" style="25" customWidth="1"/>
    <col min="7941" max="7945" width="15.875" style="25" customWidth="1"/>
    <col min="7946" max="8192" width="8.875" style="25"/>
    <col min="8193" max="8193" width="3.125" style="25" customWidth="1"/>
    <col min="8194" max="8194" width="13.25" style="25" customWidth="1"/>
    <col min="8195" max="8195" width="15.75" style="25" customWidth="1"/>
    <col min="8196" max="8196" width="13" style="25" customWidth="1"/>
    <col min="8197" max="8201" width="15.875" style="25" customWidth="1"/>
    <col min="8202" max="8448" width="8.875" style="25"/>
    <col min="8449" max="8449" width="3.125" style="25" customWidth="1"/>
    <col min="8450" max="8450" width="13.25" style="25" customWidth="1"/>
    <col min="8451" max="8451" width="15.75" style="25" customWidth="1"/>
    <col min="8452" max="8452" width="13" style="25" customWidth="1"/>
    <col min="8453" max="8457" width="15.875" style="25" customWidth="1"/>
    <col min="8458" max="8704" width="8.875" style="25"/>
    <col min="8705" max="8705" width="3.125" style="25" customWidth="1"/>
    <col min="8706" max="8706" width="13.25" style="25" customWidth="1"/>
    <col min="8707" max="8707" width="15.75" style="25" customWidth="1"/>
    <col min="8708" max="8708" width="13" style="25" customWidth="1"/>
    <col min="8709" max="8713" width="15.875" style="25" customWidth="1"/>
    <col min="8714" max="8960" width="8.875" style="25"/>
    <col min="8961" max="8961" width="3.125" style="25" customWidth="1"/>
    <col min="8962" max="8962" width="13.25" style="25" customWidth="1"/>
    <col min="8963" max="8963" width="15.75" style="25" customWidth="1"/>
    <col min="8964" max="8964" width="13" style="25" customWidth="1"/>
    <col min="8965" max="8969" width="15.875" style="25" customWidth="1"/>
    <col min="8970" max="9216" width="8.875" style="25"/>
    <col min="9217" max="9217" width="3.125" style="25" customWidth="1"/>
    <col min="9218" max="9218" width="13.25" style="25" customWidth="1"/>
    <col min="9219" max="9219" width="15.75" style="25" customWidth="1"/>
    <col min="9220" max="9220" width="13" style="25" customWidth="1"/>
    <col min="9221" max="9225" width="15.875" style="25" customWidth="1"/>
    <col min="9226" max="9472" width="8.875" style="25"/>
    <col min="9473" max="9473" width="3.125" style="25" customWidth="1"/>
    <col min="9474" max="9474" width="13.25" style="25" customWidth="1"/>
    <col min="9475" max="9475" width="15.75" style="25" customWidth="1"/>
    <col min="9476" max="9476" width="13" style="25" customWidth="1"/>
    <col min="9477" max="9481" width="15.875" style="25" customWidth="1"/>
    <col min="9482" max="9728" width="8.875" style="25"/>
    <col min="9729" max="9729" width="3.125" style="25" customWidth="1"/>
    <col min="9730" max="9730" width="13.25" style="25" customWidth="1"/>
    <col min="9731" max="9731" width="15.75" style="25" customWidth="1"/>
    <col min="9732" max="9732" width="13" style="25" customWidth="1"/>
    <col min="9733" max="9737" width="15.875" style="25" customWidth="1"/>
    <col min="9738" max="9984" width="8.875" style="25"/>
    <col min="9985" max="9985" width="3.125" style="25" customWidth="1"/>
    <col min="9986" max="9986" width="13.25" style="25" customWidth="1"/>
    <col min="9987" max="9987" width="15.75" style="25" customWidth="1"/>
    <col min="9988" max="9988" width="13" style="25" customWidth="1"/>
    <col min="9989" max="9993" width="15.875" style="25" customWidth="1"/>
    <col min="9994" max="10240" width="8.875" style="25"/>
    <col min="10241" max="10241" width="3.125" style="25" customWidth="1"/>
    <col min="10242" max="10242" width="13.25" style="25" customWidth="1"/>
    <col min="10243" max="10243" width="15.75" style="25" customWidth="1"/>
    <col min="10244" max="10244" width="13" style="25" customWidth="1"/>
    <col min="10245" max="10249" width="15.875" style="25" customWidth="1"/>
    <col min="10250" max="10496" width="8.875" style="25"/>
    <col min="10497" max="10497" width="3.125" style="25" customWidth="1"/>
    <col min="10498" max="10498" width="13.25" style="25" customWidth="1"/>
    <col min="10499" max="10499" width="15.75" style="25" customWidth="1"/>
    <col min="10500" max="10500" width="13" style="25" customWidth="1"/>
    <col min="10501" max="10505" width="15.875" style="25" customWidth="1"/>
    <col min="10506" max="10752" width="8.875" style="25"/>
    <col min="10753" max="10753" width="3.125" style="25" customWidth="1"/>
    <col min="10754" max="10754" width="13.25" style="25" customWidth="1"/>
    <col min="10755" max="10755" width="15.75" style="25" customWidth="1"/>
    <col min="10756" max="10756" width="13" style="25" customWidth="1"/>
    <col min="10757" max="10761" width="15.875" style="25" customWidth="1"/>
    <col min="10762" max="11008" width="8.875" style="25"/>
    <col min="11009" max="11009" width="3.125" style="25" customWidth="1"/>
    <col min="11010" max="11010" width="13.25" style="25" customWidth="1"/>
    <col min="11011" max="11011" width="15.75" style="25" customWidth="1"/>
    <col min="11012" max="11012" width="13" style="25" customWidth="1"/>
    <col min="11013" max="11017" width="15.875" style="25" customWidth="1"/>
    <col min="11018" max="11264" width="8.875" style="25"/>
    <col min="11265" max="11265" width="3.125" style="25" customWidth="1"/>
    <col min="11266" max="11266" width="13.25" style="25" customWidth="1"/>
    <col min="11267" max="11267" width="15.75" style="25" customWidth="1"/>
    <col min="11268" max="11268" width="13" style="25" customWidth="1"/>
    <col min="11269" max="11273" width="15.875" style="25" customWidth="1"/>
    <col min="11274" max="11520" width="8.875" style="25"/>
    <col min="11521" max="11521" width="3.125" style="25" customWidth="1"/>
    <col min="11522" max="11522" width="13.25" style="25" customWidth="1"/>
    <col min="11523" max="11523" width="15.75" style="25" customWidth="1"/>
    <col min="11524" max="11524" width="13" style="25" customWidth="1"/>
    <col min="11525" max="11529" width="15.875" style="25" customWidth="1"/>
    <col min="11530" max="11776" width="8.875" style="25"/>
    <col min="11777" max="11777" width="3.125" style="25" customWidth="1"/>
    <col min="11778" max="11778" width="13.25" style="25" customWidth="1"/>
    <col min="11779" max="11779" width="15.75" style="25" customWidth="1"/>
    <col min="11780" max="11780" width="13" style="25" customWidth="1"/>
    <col min="11781" max="11785" width="15.875" style="25" customWidth="1"/>
    <col min="11786" max="12032" width="8.875" style="25"/>
    <col min="12033" max="12033" width="3.125" style="25" customWidth="1"/>
    <col min="12034" max="12034" width="13.25" style="25" customWidth="1"/>
    <col min="12035" max="12035" width="15.75" style="25" customWidth="1"/>
    <col min="12036" max="12036" width="13" style="25" customWidth="1"/>
    <col min="12037" max="12041" width="15.875" style="25" customWidth="1"/>
    <col min="12042" max="12288" width="8.875" style="25"/>
    <col min="12289" max="12289" width="3.125" style="25" customWidth="1"/>
    <col min="12290" max="12290" width="13.25" style="25" customWidth="1"/>
    <col min="12291" max="12291" width="15.75" style="25" customWidth="1"/>
    <col min="12292" max="12292" width="13" style="25" customWidth="1"/>
    <col min="12293" max="12297" width="15.875" style="25" customWidth="1"/>
    <col min="12298" max="12544" width="8.875" style="25"/>
    <col min="12545" max="12545" width="3.125" style="25" customWidth="1"/>
    <col min="12546" max="12546" width="13.25" style="25" customWidth="1"/>
    <col min="12547" max="12547" width="15.75" style="25" customWidth="1"/>
    <col min="12548" max="12548" width="13" style="25" customWidth="1"/>
    <col min="12549" max="12553" width="15.875" style="25" customWidth="1"/>
    <col min="12554" max="12800" width="8.875" style="25"/>
    <col min="12801" max="12801" width="3.125" style="25" customWidth="1"/>
    <col min="12802" max="12802" width="13.25" style="25" customWidth="1"/>
    <col min="12803" max="12803" width="15.75" style="25" customWidth="1"/>
    <col min="12804" max="12804" width="13" style="25" customWidth="1"/>
    <col min="12805" max="12809" width="15.875" style="25" customWidth="1"/>
    <col min="12810" max="13056" width="8.875" style="25"/>
    <col min="13057" max="13057" width="3.125" style="25" customWidth="1"/>
    <col min="13058" max="13058" width="13.25" style="25" customWidth="1"/>
    <col min="13059" max="13059" width="15.75" style="25" customWidth="1"/>
    <col min="13060" max="13060" width="13" style="25" customWidth="1"/>
    <col min="13061" max="13065" width="15.875" style="25" customWidth="1"/>
    <col min="13066" max="13312" width="8.875" style="25"/>
    <col min="13313" max="13313" width="3.125" style="25" customWidth="1"/>
    <col min="13314" max="13314" width="13.25" style="25" customWidth="1"/>
    <col min="13315" max="13315" width="15.75" style="25" customWidth="1"/>
    <col min="13316" max="13316" width="13" style="25" customWidth="1"/>
    <col min="13317" max="13321" width="15.875" style="25" customWidth="1"/>
    <col min="13322" max="13568" width="8.875" style="25"/>
    <col min="13569" max="13569" width="3.125" style="25" customWidth="1"/>
    <col min="13570" max="13570" width="13.25" style="25" customWidth="1"/>
    <col min="13571" max="13571" width="15.75" style="25" customWidth="1"/>
    <col min="13572" max="13572" width="13" style="25" customWidth="1"/>
    <col min="13573" max="13577" width="15.875" style="25" customWidth="1"/>
    <col min="13578" max="13824" width="8.875" style="25"/>
    <col min="13825" max="13825" width="3.125" style="25" customWidth="1"/>
    <col min="13826" max="13826" width="13.25" style="25" customWidth="1"/>
    <col min="13827" max="13827" width="15.75" style="25" customWidth="1"/>
    <col min="13828" max="13828" width="13" style="25" customWidth="1"/>
    <col min="13829" max="13833" width="15.875" style="25" customWidth="1"/>
    <col min="13834" max="14080" width="8.875" style="25"/>
    <col min="14081" max="14081" width="3.125" style="25" customWidth="1"/>
    <col min="14082" max="14082" width="13.25" style="25" customWidth="1"/>
    <col min="14083" max="14083" width="15.75" style="25" customWidth="1"/>
    <col min="14084" max="14084" width="13" style="25" customWidth="1"/>
    <col min="14085" max="14089" width="15.875" style="25" customWidth="1"/>
    <col min="14090" max="14336" width="8.875" style="25"/>
    <col min="14337" max="14337" width="3.125" style="25" customWidth="1"/>
    <col min="14338" max="14338" width="13.25" style="25" customWidth="1"/>
    <col min="14339" max="14339" width="15.75" style="25" customWidth="1"/>
    <col min="14340" max="14340" width="13" style="25" customWidth="1"/>
    <col min="14341" max="14345" width="15.875" style="25" customWidth="1"/>
    <col min="14346" max="14592" width="8.875" style="25"/>
    <col min="14593" max="14593" width="3.125" style="25" customWidth="1"/>
    <col min="14594" max="14594" width="13.25" style="25" customWidth="1"/>
    <col min="14595" max="14595" width="15.75" style="25" customWidth="1"/>
    <col min="14596" max="14596" width="13" style="25" customWidth="1"/>
    <col min="14597" max="14601" width="15.875" style="25" customWidth="1"/>
    <col min="14602" max="14848" width="8.875" style="25"/>
    <col min="14849" max="14849" width="3.125" style="25" customWidth="1"/>
    <col min="14850" max="14850" width="13.25" style="25" customWidth="1"/>
    <col min="14851" max="14851" width="15.75" style="25" customWidth="1"/>
    <col min="14852" max="14852" width="13" style="25" customWidth="1"/>
    <col min="14853" max="14857" width="15.875" style="25" customWidth="1"/>
    <col min="14858" max="15104" width="8.875" style="25"/>
    <col min="15105" max="15105" width="3.125" style="25" customWidth="1"/>
    <col min="15106" max="15106" width="13.25" style="25" customWidth="1"/>
    <col min="15107" max="15107" width="15.75" style="25" customWidth="1"/>
    <col min="15108" max="15108" width="13" style="25" customWidth="1"/>
    <col min="15109" max="15113" width="15.875" style="25" customWidth="1"/>
    <col min="15114" max="15360" width="8.875" style="25"/>
    <col min="15361" max="15361" width="3.125" style="25" customWidth="1"/>
    <col min="15362" max="15362" width="13.25" style="25" customWidth="1"/>
    <col min="15363" max="15363" width="15.75" style="25" customWidth="1"/>
    <col min="15364" max="15364" width="13" style="25" customWidth="1"/>
    <col min="15365" max="15369" width="15.875" style="25" customWidth="1"/>
    <col min="15370" max="15616" width="8.875" style="25"/>
    <col min="15617" max="15617" width="3.125" style="25" customWidth="1"/>
    <col min="15618" max="15618" width="13.25" style="25" customWidth="1"/>
    <col min="15619" max="15619" width="15.75" style="25" customWidth="1"/>
    <col min="15620" max="15620" width="13" style="25" customWidth="1"/>
    <col min="15621" max="15625" width="15.875" style="25" customWidth="1"/>
    <col min="15626" max="15872" width="8.875" style="25"/>
    <col min="15873" max="15873" width="3.125" style="25" customWidth="1"/>
    <col min="15874" max="15874" width="13.25" style="25" customWidth="1"/>
    <col min="15875" max="15875" width="15.75" style="25" customWidth="1"/>
    <col min="15876" max="15876" width="13" style="25" customWidth="1"/>
    <col min="15877" max="15881" width="15.875" style="25" customWidth="1"/>
    <col min="15882" max="16128" width="8.875" style="25"/>
    <col min="16129" max="16129" width="3.125" style="25" customWidth="1"/>
    <col min="16130" max="16130" width="13.25" style="25" customWidth="1"/>
    <col min="16131" max="16131" width="15.75" style="25" customWidth="1"/>
    <col min="16132" max="16132" width="13" style="25" customWidth="1"/>
    <col min="16133" max="16137" width="15.875" style="25" customWidth="1"/>
    <col min="16138" max="16384" width="8.875" style="25"/>
  </cols>
  <sheetData>
    <row r="2" spans="2:9" x14ac:dyDescent="0.15">
      <c r="B2" s="24" t="s">
        <v>41</v>
      </c>
      <c r="C2" s="25"/>
    </row>
    <row r="4" spans="2:9" x14ac:dyDescent="0.15">
      <c r="B4" s="28" t="s">
        <v>42</v>
      </c>
      <c r="C4" s="28" t="s">
        <v>43</v>
      </c>
      <c r="D4" s="28" t="s">
        <v>44</v>
      </c>
      <c r="E4" s="29" t="s">
        <v>45</v>
      </c>
      <c r="F4" s="28" t="s">
        <v>46</v>
      </c>
      <c r="G4" s="29" t="s">
        <v>45</v>
      </c>
      <c r="H4" s="28" t="s">
        <v>47</v>
      </c>
      <c r="I4" s="29" t="s">
        <v>45</v>
      </c>
    </row>
    <row r="5" spans="2:9" x14ac:dyDescent="0.15">
      <c r="B5" s="30" t="s">
        <v>48</v>
      </c>
      <c r="C5" s="31" t="s">
        <v>49</v>
      </c>
      <c r="D5" s="31">
        <v>54</v>
      </c>
      <c r="E5" s="32">
        <v>42194</v>
      </c>
      <c r="F5" s="31"/>
      <c r="G5" s="32"/>
      <c r="H5" s="31"/>
      <c r="I5" s="33"/>
    </row>
    <row r="6" spans="2:9" x14ac:dyDescent="0.15">
      <c r="B6" s="30" t="s">
        <v>48</v>
      </c>
      <c r="C6" s="31" t="s">
        <v>50</v>
      </c>
      <c r="D6" s="31">
        <v>46</v>
      </c>
      <c r="E6" s="32">
        <v>42195</v>
      </c>
      <c r="F6" s="31"/>
      <c r="G6" s="33"/>
      <c r="H6" s="31"/>
      <c r="I6" s="33"/>
    </row>
    <row r="7" spans="2:9" x14ac:dyDescent="0.15">
      <c r="B7" s="30" t="s">
        <v>48</v>
      </c>
      <c r="C7" s="31"/>
      <c r="D7" s="31"/>
      <c r="E7" s="33"/>
      <c r="F7" s="31"/>
      <c r="G7" s="33"/>
      <c r="H7" s="31"/>
      <c r="I7" s="33"/>
    </row>
    <row r="8" spans="2:9" x14ac:dyDescent="0.15">
      <c r="B8" s="30" t="s">
        <v>48</v>
      </c>
      <c r="C8" s="31"/>
      <c r="D8" s="31"/>
      <c r="E8" s="33"/>
      <c r="F8" s="31"/>
      <c r="G8" s="33"/>
      <c r="H8" s="31"/>
      <c r="I8" s="33"/>
    </row>
    <row r="9" spans="2:9" x14ac:dyDescent="0.15">
      <c r="B9" s="30" t="s">
        <v>48</v>
      </c>
      <c r="C9" s="31"/>
      <c r="D9" s="31"/>
      <c r="E9" s="33"/>
      <c r="F9" s="31"/>
      <c r="G9" s="33"/>
      <c r="H9" s="31"/>
      <c r="I9" s="33"/>
    </row>
    <row r="10" spans="2:9" x14ac:dyDescent="0.15">
      <c r="B10" s="30" t="s">
        <v>48</v>
      </c>
      <c r="C10" s="31"/>
      <c r="D10" s="31"/>
      <c r="E10" s="33"/>
      <c r="F10" s="31"/>
      <c r="G10" s="33"/>
      <c r="H10" s="31"/>
      <c r="I10" s="33"/>
    </row>
    <row r="11" spans="2:9" x14ac:dyDescent="0.15">
      <c r="B11" s="30" t="s">
        <v>48</v>
      </c>
      <c r="C11" s="31"/>
      <c r="D11" s="31"/>
      <c r="E11" s="33"/>
      <c r="F11" s="31"/>
      <c r="G11" s="33"/>
      <c r="H11" s="31"/>
      <c r="I11" s="33"/>
    </row>
    <row r="12" spans="2:9" x14ac:dyDescent="0.15">
      <c r="B12" s="30" t="s">
        <v>48</v>
      </c>
      <c r="C12" s="31"/>
      <c r="D12" s="31"/>
      <c r="E12" s="33"/>
      <c r="F12" s="31"/>
      <c r="G12" s="33"/>
      <c r="H12" s="31"/>
      <c r="I12" s="33"/>
    </row>
  </sheetData>
  <phoneticPr fontId="1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109"/>
  <sheetViews>
    <sheetView zoomScale="115" zoomScaleNormal="115" workbookViewId="0">
      <pane ySplit="9" topLeftCell="A10" activePane="bottomLeft" state="frozen"/>
      <selection activeCell="B1" sqref="B1"/>
      <selection pane="bottomLeft" activeCell="V10" sqref="V10:W109"/>
    </sheetView>
  </sheetViews>
  <sheetFormatPr defaultRowHeight="13.5" x14ac:dyDescent="0.15"/>
  <cols>
    <col min="1" max="1" width="2.875" customWidth="1"/>
    <col min="2" max="23" width="6.625" style="1" customWidth="1"/>
  </cols>
  <sheetData>
    <row r="2" spans="2:23" x14ac:dyDescent="0.15">
      <c r="B2" s="76" t="s">
        <v>21</v>
      </c>
      <c r="C2" s="76"/>
      <c r="D2" s="76"/>
      <c r="E2" s="77" t="s">
        <v>32</v>
      </c>
      <c r="F2" s="77"/>
      <c r="G2" s="77"/>
      <c r="H2" s="76" t="s">
        <v>22</v>
      </c>
      <c r="I2" s="76"/>
      <c r="J2" s="76"/>
      <c r="K2" s="77" t="s">
        <v>29</v>
      </c>
      <c r="L2" s="77"/>
      <c r="M2" s="77"/>
      <c r="N2" s="76" t="s">
        <v>30</v>
      </c>
      <c r="O2" s="76"/>
      <c r="P2" s="78">
        <v>0.03</v>
      </c>
      <c r="Q2" s="77"/>
    </row>
    <row r="3" spans="2:23" ht="85.5" customHeight="1" x14ac:dyDescent="0.15">
      <c r="B3" s="76" t="s">
        <v>17</v>
      </c>
      <c r="C3" s="76"/>
      <c r="D3" s="85"/>
      <c r="E3" s="86"/>
      <c r="F3" s="86"/>
      <c r="G3" s="86"/>
      <c r="H3" s="86"/>
      <c r="I3" s="86"/>
      <c r="J3" s="76" t="s">
        <v>18</v>
      </c>
      <c r="K3" s="76"/>
      <c r="L3" s="87"/>
      <c r="M3" s="88"/>
      <c r="N3" s="88"/>
      <c r="O3" s="88"/>
      <c r="P3" s="88"/>
      <c r="Q3" s="89"/>
    </row>
    <row r="4" spans="2:23" x14ac:dyDescent="0.15">
      <c r="B4" s="76" t="s">
        <v>15</v>
      </c>
      <c r="C4" s="76"/>
      <c r="D4" s="80">
        <f>SUM($T$10:$U$947)</f>
        <v>-29699.999999999851</v>
      </c>
      <c r="E4" s="80"/>
      <c r="F4" s="76" t="s">
        <v>14</v>
      </c>
      <c r="G4" s="76"/>
      <c r="H4" s="90">
        <f>SUM($V$10:$W$71)</f>
        <v>-54.999999999999716</v>
      </c>
      <c r="I4" s="91"/>
      <c r="J4" s="79" t="s">
        <v>25</v>
      </c>
      <c r="K4" s="79"/>
      <c r="L4" s="92">
        <f>MAX($C$10:$D$944)-E6</f>
        <v>0</v>
      </c>
      <c r="M4" s="92"/>
      <c r="N4" s="79" t="s">
        <v>19</v>
      </c>
      <c r="O4" s="79"/>
      <c r="P4" s="80">
        <f>MIN($C$10:$D$944)-E6</f>
        <v>-29699.999999999884</v>
      </c>
      <c r="Q4" s="80"/>
      <c r="S4" s="19"/>
      <c r="T4" s="20" t="s">
        <v>36</v>
      </c>
    </row>
    <row r="5" spans="2:23" ht="14.25" thickBot="1" x14ac:dyDescent="0.2">
      <c r="B5" s="7" t="s">
        <v>23</v>
      </c>
      <c r="C5" s="15">
        <f>COUNTIF($T$10:$T$944,"&gt;0")</f>
        <v>0</v>
      </c>
      <c r="D5" s="7" t="s">
        <v>24</v>
      </c>
      <c r="E5" s="15">
        <f>COUNTIF($T$10:$T$944,"&lt;0")</f>
        <v>1</v>
      </c>
      <c r="F5" s="7" t="s">
        <v>26</v>
      </c>
      <c r="G5" s="15">
        <f>COUNTIF($T$10:$T$944,"=0")</f>
        <v>0</v>
      </c>
      <c r="H5" s="7" t="s">
        <v>12</v>
      </c>
      <c r="I5" s="14" t="str">
        <f>IF(C5=0,"0",C5/SUM(C5,E5))</f>
        <v>0</v>
      </c>
      <c r="J5" s="76" t="s">
        <v>27</v>
      </c>
      <c r="K5" s="81"/>
      <c r="L5" s="82"/>
      <c r="M5" s="82"/>
      <c r="N5" s="83" t="s">
        <v>28</v>
      </c>
      <c r="O5" s="84"/>
      <c r="P5" s="82"/>
      <c r="Q5" s="82"/>
      <c r="S5" s="17"/>
      <c r="T5" s="20" t="s">
        <v>37</v>
      </c>
    </row>
    <row r="6" spans="2:23" ht="21.75" thickBot="1" x14ac:dyDescent="0.2">
      <c r="B6" s="57" t="s">
        <v>16</v>
      </c>
      <c r="C6" s="58"/>
      <c r="D6" s="59"/>
      <c r="E6" s="60">
        <v>1000000</v>
      </c>
      <c r="F6" s="60"/>
      <c r="G6" s="60"/>
      <c r="H6" s="61"/>
      <c r="I6" s="62" t="s">
        <v>31</v>
      </c>
      <c r="J6" s="62"/>
      <c r="K6" s="57" t="s">
        <v>13</v>
      </c>
      <c r="L6" s="58"/>
      <c r="M6" s="59"/>
      <c r="N6" s="63">
        <f>E6+D4</f>
        <v>970300.00000000012</v>
      </c>
      <c r="O6" s="64"/>
      <c r="P6" s="64"/>
      <c r="Q6" s="65"/>
    </row>
    <row r="7" spans="2:23" x14ac:dyDescent="0.15">
      <c r="P7" s="3"/>
    </row>
    <row r="8" spans="2:23" x14ac:dyDescent="0.15">
      <c r="B8" s="66" t="s">
        <v>20</v>
      </c>
      <c r="C8" s="67" t="s">
        <v>6</v>
      </c>
      <c r="D8" s="68"/>
      <c r="E8" s="71" t="s">
        <v>2</v>
      </c>
      <c r="F8" s="72"/>
      <c r="G8" s="72"/>
      <c r="H8" s="72"/>
      <c r="I8" s="72"/>
      <c r="J8" s="72"/>
      <c r="K8" s="73"/>
      <c r="L8" s="54" t="s">
        <v>8</v>
      </c>
      <c r="M8" s="74"/>
      <c r="N8" s="55"/>
      <c r="O8" s="75" t="s">
        <v>9</v>
      </c>
      <c r="P8" s="47" t="s">
        <v>5</v>
      </c>
      <c r="Q8" s="48"/>
      <c r="R8" s="48"/>
      <c r="S8" s="48"/>
      <c r="T8" s="48"/>
      <c r="U8" s="48"/>
      <c r="V8" s="48"/>
      <c r="W8" s="49"/>
    </row>
    <row r="9" spans="2:23" x14ac:dyDescent="0.15">
      <c r="B9" s="66"/>
      <c r="C9" s="69"/>
      <c r="D9" s="70"/>
      <c r="E9" s="6" t="s">
        <v>1</v>
      </c>
      <c r="F9" s="6" t="s">
        <v>0</v>
      </c>
      <c r="G9" s="6" t="s">
        <v>3</v>
      </c>
      <c r="H9" s="50" t="s">
        <v>35</v>
      </c>
      <c r="I9" s="51"/>
      <c r="J9" s="52" t="s">
        <v>34</v>
      </c>
      <c r="K9" s="53"/>
      <c r="L9" s="4" t="s">
        <v>7</v>
      </c>
      <c r="M9" s="54" t="s">
        <v>11</v>
      </c>
      <c r="N9" s="55"/>
      <c r="O9" s="75"/>
      <c r="P9" s="8" t="s">
        <v>1</v>
      </c>
      <c r="Q9" s="8" t="s">
        <v>0</v>
      </c>
      <c r="R9" s="47" t="s">
        <v>4</v>
      </c>
      <c r="S9" s="49"/>
      <c r="T9" s="56" t="s">
        <v>15</v>
      </c>
      <c r="U9" s="56"/>
      <c r="V9" s="56" t="s">
        <v>14</v>
      </c>
      <c r="W9" s="56"/>
    </row>
    <row r="10" spans="2:23" x14ac:dyDescent="0.15">
      <c r="B10" s="5">
        <v>1</v>
      </c>
      <c r="C10" s="42">
        <f>E6</f>
        <v>1000000</v>
      </c>
      <c r="D10" s="42"/>
      <c r="E10" s="17">
        <v>2010</v>
      </c>
      <c r="F10" s="2">
        <v>42005</v>
      </c>
      <c r="G10" s="5" t="s">
        <v>10</v>
      </c>
      <c r="H10" s="127">
        <v>100</v>
      </c>
      <c r="I10" s="127"/>
      <c r="J10" s="127">
        <v>99.5</v>
      </c>
      <c r="K10" s="127"/>
      <c r="L10" s="16">
        <f>IF(J10="","",ROUNDUP(IF(G10="買",H10-J10,J10-H10)*100,0)+5)</f>
        <v>55</v>
      </c>
      <c r="M10" s="42">
        <f t="shared" ref="M10:M41" si="0">IF(F10="","",C10*$P$2)</f>
        <v>30000</v>
      </c>
      <c r="N10" s="42"/>
      <c r="O10" s="18">
        <f>IF(L10="","",ROUNDDOWN(M10/(L10/100)/100000,2))</f>
        <v>0.54</v>
      </c>
      <c r="P10" s="17">
        <f t="shared" ref="P10:P73" si="1">E10</f>
        <v>2010</v>
      </c>
      <c r="Q10" s="2">
        <v>42006</v>
      </c>
      <c r="R10" s="126">
        <f>IF(J10="","",IF(G10="買",H10-(L10*0.01),H10+(L10*0.01)))</f>
        <v>99.45</v>
      </c>
      <c r="S10" s="126"/>
      <c r="T10" s="45">
        <f>IF(Q10="","",V10*O10*100000/100)</f>
        <v>-29699.999999999851</v>
      </c>
      <c r="U10" s="46"/>
      <c r="V10" s="41">
        <f>IF(Q10="","",IF(G10="買",R10-H10,H10-R10)*100)</f>
        <v>-54.999999999999716</v>
      </c>
      <c r="W10" s="41"/>
    </row>
    <row r="11" spans="2:23" x14ac:dyDescent="0.15">
      <c r="B11" s="5">
        <v>2</v>
      </c>
      <c r="C11" s="42">
        <f t="shared" ref="C11" si="2">IF(T10="","",C10+T10)</f>
        <v>970300.00000000012</v>
      </c>
      <c r="D11" s="42"/>
      <c r="E11" s="17">
        <f>E10</f>
        <v>2010</v>
      </c>
      <c r="F11" s="2"/>
      <c r="G11" s="5"/>
      <c r="H11" s="127"/>
      <c r="I11" s="127"/>
      <c r="J11" s="127"/>
      <c r="K11" s="127"/>
      <c r="L11" s="16" t="str">
        <f t="shared" ref="L11:L74" si="3">IF(J11="","",ROUNDUP(IF(G11="買",H11-J11,J11-H11)*100,0)+5)</f>
        <v/>
      </c>
      <c r="M11" s="42" t="str">
        <f t="shared" si="0"/>
        <v/>
      </c>
      <c r="N11" s="42"/>
      <c r="O11" s="18" t="str">
        <f t="shared" ref="O11:O74" si="4">IF(L11="","",ROUNDDOWN(M11/(L11/100)/100000,2))</f>
        <v/>
      </c>
      <c r="P11" s="17">
        <f t="shared" si="1"/>
        <v>2010</v>
      </c>
      <c r="Q11" s="2"/>
      <c r="R11" s="126" t="str">
        <f t="shared" ref="R11:R74" si="5">IF(J11="","",IF(G11="買",H11-(L11*0.01),H11+(L11*0.01)))</f>
        <v/>
      </c>
      <c r="S11" s="126"/>
      <c r="T11" s="45" t="str">
        <f t="shared" ref="T11:T74" si="6">IF(Q11="","",V11*O11*100000/100)</f>
        <v/>
      </c>
      <c r="U11" s="46"/>
      <c r="V11" s="41" t="str">
        <f t="shared" ref="V11:V74" si="7">IF(Q11="","",IF(G11="買",R11-H11,H11-R11)*100)</f>
        <v/>
      </c>
      <c r="W11" s="41"/>
    </row>
    <row r="12" spans="2:23" x14ac:dyDescent="0.15">
      <c r="B12" s="11">
        <v>3</v>
      </c>
      <c r="C12" s="42" t="str">
        <f t="shared" ref="C12:C75" si="8">IF(T11="","",C11+T11)</f>
        <v/>
      </c>
      <c r="D12" s="42"/>
      <c r="E12" s="17">
        <f t="shared" ref="E12:E75" si="9">E11</f>
        <v>2010</v>
      </c>
      <c r="F12" s="2"/>
      <c r="G12" s="5"/>
      <c r="H12" s="127"/>
      <c r="I12" s="127"/>
      <c r="J12" s="127"/>
      <c r="K12" s="127"/>
      <c r="L12" s="16" t="str">
        <f t="shared" si="3"/>
        <v/>
      </c>
      <c r="M12" s="42" t="str">
        <f t="shared" si="0"/>
        <v/>
      </c>
      <c r="N12" s="42"/>
      <c r="O12" s="18" t="str">
        <f t="shared" si="4"/>
        <v/>
      </c>
      <c r="P12" s="17">
        <f t="shared" si="1"/>
        <v>2010</v>
      </c>
      <c r="Q12" s="2"/>
      <c r="R12" s="126" t="str">
        <f t="shared" si="5"/>
        <v/>
      </c>
      <c r="S12" s="126"/>
      <c r="T12" s="45" t="str">
        <f t="shared" si="6"/>
        <v/>
      </c>
      <c r="U12" s="46"/>
      <c r="V12" s="41" t="str">
        <f t="shared" si="7"/>
        <v/>
      </c>
      <c r="W12" s="41"/>
    </row>
    <row r="13" spans="2:23" x14ac:dyDescent="0.15">
      <c r="B13" s="11">
        <v>4</v>
      </c>
      <c r="C13" s="42" t="str">
        <f t="shared" si="8"/>
        <v/>
      </c>
      <c r="D13" s="42"/>
      <c r="E13" s="17">
        <f t="shared" si="9"/>
        <v>2010</v>
      </c>
      <c r="F13" s="2"/>
      <c r="G13" s="5"/>
      <c r="H13" s="127"/>
      <c r="I13" s="127"/>
      <c r="J13" s="127"/>
      <c r="K13" s="127"/>
      <c r="L13" s="16" t="str">
        <f t="shared" si="3"/>
        <v/>
      </c>
      <c r="M13" s="42" t="str">
        <f t="shared" si="0"/>
        <v/>
      </c>
      <c r="N13" s="42"/>
      <c r="O13" s="18" t="str">
        <f t="shared" si="4"/>
        <v/>
      </c>
      <c r="P13" s="17">
        <f t="shared" si="1"/>
        <v>2010</v>
      </c>
      <c r="Q13" s="2"/>
      <c r="R13" s="126" t="str">
        <f t="shared" si="5"/>
        <v/>
      </c>
      <c r="S13" s="126"/>
      <c r="T13" s="45" t="str">
        <f t="shared" si="6"/>
        <v/>
      </c>
      <c r="U13" s="46"/>
      <c r="V13" s="41" t="str">
        <f t="shared" si="7"/>
        <v/>
      </c>
      <c r="W13" s="41"/>
    </row>
    <row r="14" spans="2:23" x14ac:dyDescent="0.15">
      <c r="B14" s="11">
        <v>5</v>
      </c>
      <c r="C14" s="42" t="str">
        <f t="shared" si="8"/>
        <v/>
      </c>
      <c r="D14" s="42"/>
      <c r="E14" s="17">
        <f t="shared" si="9"/>
        <v>2010</v>
      </c>
      <c r="F14" s="2"/>
      <c r="G14" s="5"/>
      <c r="H14" s="127"/>
      <c r="I14" s="127"/>
      <c r="J14" s="127"/>
      <c r="K14" s="127"/>
      <c r="L14" s="16" t="str">
        <f t="shared" si="3"/>
        <v/>
      </c>
      <c r="M14" s="42" t="str">
        <f t="shared" si="0"/>
        <v/>
      </c>
      <c r="N14" s="42"/>
      <c r="O14" s="18" t="str">
        <f t="shared" si="4"/>
        <v/>
      </c>
      <c r="P14" s="17">
        <f t="shared" si="1"/>
        <v>2010</v>
      </c>
      <c r="Q14" s="2"/>
      <c r="R14" s="126" t="str">
        <f t="shared" si="5"/>
        <v/>
      </c>
      <c r="S14" s="126"/>
      <c r="T14" s="45" t="str">
        <f t="shared" si="6"/>
        <v/>
      </c>
      <c r="U14" s="46"/>
      <c r="V14" s="41" t="str">
        <f t="shared" si="7"/>
        <v/>
      </c>
      <c r="W14" s="41"/>
    </row>
    <row r="15" spans="2:23" x14ac:dyDescent="0.15">
      <c r="B15" s="11">
        <v>6</v>
      </c>
      <c r="C15" s="42" t="str">
        <f t="shared" si="8"/>
        <v/>
      </c>
      <c r="D15" s="42"/>
      <c r="E15" s="17">
        <f t="shared" si="9"/>
        <v>2010</v>
      </c>
      <c r="F15" s="2"/>
      <c r="G15" s="5"/>
      <c r="H15" s="127"/>
      <c r="I15" s="127"/>
      <c r="J15" s="127"/>
      <c r="K15" s="127"/>
      <c r="L15" s="16" t="str">
        <f t="shared" si="3"/>
        <v/>
      </c>
      <c r="M15" s="42" t="str">
        <f t="shared" si="0"/>
        <v/>
      </c>
      <c r="N15" s="42"/>
      <c r="O15" s="18" t="str">
        <f t="shared" si="4"/>
        <v/>
      </c>
      <c r="P15" s="17">
        <f t="shared" si="1"/>
        <v>2010</v>
      </c>
      <c r="Q15" s="2"/>
      <c r="R15" s="126" t="str">
        <f t="shared" si="5"/>
        <v/>
      </c>
      <c r="S15" s="126"/>
      <c r="T15" s="45" t="str">
        <f t="shared" si="6"/>
        <v/>
      </c>
      <c r="U15" s="46"/>
      <c r="V15" s="41" t="str">
        <f t="shared" si="7"/>
        <v/>
      </c>
      <c r="W15" s="41"/>
    </row>
    <row r="16" spans="2:23" x14ac:dyDescent="0.15">
      <c r="B16" s="11">
        <v>7</v>
      </c>
      <c r="C16" s="42" t="str">
        <f t="shared" si="8"/>
        <v/>
      </c>
      <c r="D16" s="42"/>
      <c r="E16" s="17">
        <f t="shared" si="9"/>
        <v>2010</v>
      </c>
      <c r="F16" s="2"/>
      <c r="G16" s="5"/>
      <c r="H16" s="127"/>
      <c r="I16" s="127"/>
      <c r="J16" s="127"/>
      <c r="K16" s="127"/>
      <c r="L16" s="16" t="str">
        <f t="shared" si="3"/>
        <v/>
      </c>
      <c r="M16" s="42" t="str">
        <f t="shared" si="0"/>
        <v/>
      </c>
      <c r="N16" s="42"/>
      <c r="O16" s="18" t="str">
        <f t="shared" si="4"/>
        <v/>
      </c>
      <c r="P16" s="17">
        <f t="shared" si="1"/>
        <v>2010</v>
      </c>
      <c r="Q16" s="2"/>
      <c r="R16" s="126" t="str">
        <f t="shared" si="5"/>
        <v/>
      </c>
      <c r="S16" s="126"/>
      <c r="T16" s="45" t="str">
        <f t="shared" si="6"/>
        <v/>
      </c>
      <c r="U16" s="46"/>
      <c r="V16" s="41" t="str">
        <f t="shared" si="7"/>
        <v/>
      </c>
      <c r="W16" s="41"/>
    </row>
    <row r="17" spans="2:23" x14ac:dyDescent="0.15">
      <c r="B17" s="11">
        <v>8</v>
      </c>
      <c r="C17" s="42" t="str">
        <f t="shared" si="8"/>
        <v/>
      </c>
      <c r="D17" s="42"/>
      <c r="E17" s="17">
        <f t="shared" si="9"/>
        <v>2010</v>
      </c>
      <c r="F17" s="2"/>
      <c r="G17" s="5"/>
      <c r="H17" s="127"/>
      <c r="I17" s="127"/>
      <c r="J17" s="127"/>
      <c r="K17" s="127"/>
      <c r="L17" s="16" t="str">
        <f t="shared" si="3"/>
        <v/>
      </c>
      <c r="M17" s="42" t="str">
        <f t="shared" si="0"/>
        <v/>
      </c>
      <c r="N17" s="42"/>
      <c r="O17" s="18" t="str">
        <f t="shared" si="4"/>
        <v/>
      </c>
      <c r="P17" s="17">
        <f t="shared" si="1"/>
        <v>2010</v>
      </c>
      <c r="Q17" s="2"/>
      <c r="R17" s="126" t="str">
        <f t="shared" si="5"/>
        <v/>
      </c>
      <c r="S17" s="126"/>
      <c r="T17" s="45" t="str">
        <f t="shared" si="6"/>
        <v/>
      </c>
      <c r="U17" s="46"/>
      <c r="V17" s="41" t="str">
        <f t="shared" si="7"/>
        <v/>
      </c>
      <c r="W17" s="41"/>
    </row>
    <row r="18" spans="2:23" x14ac:dyDescent="0.15">
      <c r="B18" s="11">
        <v>9</v>
      </c>
      <c r="C18" s="42" t="str">
        <f t="shared" si="8"/>
        <v/>
      </c>
      <c r="D18" s="42"/>
      <c r="E18" s="17">
        <f t="shared" si="9"/>
        <v>2010</v>
      </c>
      <c r="F18" s="2"/>
      <c r="G18" s="5"/>
      <c r="H18" s="127"/>
      <c r="I18" s="127"/>
      <c r="J18" s="127"/>
      <c r="K18" s="127"/>
      <c r="L18" s="16" t="str">
        <f t="shared" si="3"/>
        <v/>
      </c>
      <c r="M18" s="42" t="str">
        <f t="shared" si="0"/>
        <v/>
      </c>
      <c r="N18" s="42"/>
      <c r="O18" s="18" t="str">
        <f t="shared" si="4"/>
        <v/>
      </c>
      <c r="P18" s="17">
        <f t="shared" si="1"/>
        <v>2010</v>
      </c>
      <c r="Q18" s="2"/>
      <c r="R18" s="126" t="str">
        <f t="shared" si="5"/>
        <v/>
      </c>
      <c r="S18" s="126"/>
      <c r="T18" s="45" t="str">
        <f t="shared" si="6"/>
        <v/>
      </c>
      <c r="U18" s="46"/>
      <c r="V18" s="41" t="str">
        <f t="shared" si="7"/>
        <v/>
      </c>
      <c r="W18" s="41"/>
    </row>
    <row r="19" spans="2:23" x14ac:dyDescent="0.15">
      <c r="B19" s="11">
        <v>10</v>
      </c>
      <c r="C19" s="42" t="str">
        <f t="shared" si="8"/>
        <v/>
      </c>
      <c r="D19" s="42"/>
      <c r="E19" s="17">
        <f t="shared" si="9"/>
        <v>2010</v>
      </c>
      <c r="F19" s="2"/>
      <c r="G19" s="5"/>
      <c r="H19" s="127"/>
      <c r="I19" s="127"/>
      <c r="J19" s="127"/>
      <c r="K19" s="127"/>
      <c r="L19" s="16" t="str">
        <f t="shared" si="3"/>
        <v/>
      </c>
      <c r="M19" s="42" t="str">
        <f t="shared" si="0"/>
        <v/>
      </c>
      <c r="N19" s="42"/>
      <c r="O19" s="18" t="str">
        <f t="shared" si="4"/>
        <v/>
      </c>
      <c r="P19" s="17">
        <f t="shared" si="1"/>
        <v>2010</v>
      </c>
      <c r="Q19" s="2"/>
      <c r="R19" s="126" t="str">
        <f t="shared" si="5"/>
        <v/>
      </c>
      <c r="S19" s="126"/>
      <c r="T19" s="45" t="str">
        <f t="shared" si="6"/>
        <v/>
      </c>
      <c r="U19" s="46"/>
      <c r="V19" s="41" t="str">
        <f t="shared" si="7"/>
        <v/>
      </c>
      <c r="W19" s="41"/>
    </row>
    <row r="20" spans="2:23" x14ac:dyDescent="0.15">
      <c r="B20" s="11">
        <v>11</v>
      </c>
      <c r="C20" s="42" t="str">
        <f t="shared" si="8"/>
        <v/>
      </c>
      <c r="D20" s="42"/>
      <c r="E20" s="17">
        <f t="shared" si="9"/>
        <v>2010</v>
      </c>
      <c r="F20" s="2"/>
      <c r="G20" s="5"/>
      <c r="H20" s="127"/>
      <c r="I20" s="127"/>
      <c r="J20" s="127"/>
      <c r="K20" s="127"/>
      <c r="L20" s="16" t="str">
        <f t="shared" si="3"/>
        <v/>
      </c>
      <c r="M20" s="42" t="str">
        <f t="shared" si="0"/>
        <v/>
      </c>
      <c r="N20" s="42"/>
      <c r="O20" s="18" t="str">
        <f t="shared" si="4"/>
        <v/>
      </c>
      <c r="P20" s="17">
        <f t="shared" si="1"/>
        <v>2010</v>
      </c>
      <c r="Q20" s="2"/>
      <c r="R20" s="126" t="str">
        <f t="shared" si="5"/>
        <v/>
      </c>
      <c r="S20" s="126"/>
      <c r="T20" s="45" t="str">
        <f t="shared" si="6"/>
        <v/>
      </c>
      <c r="U20" s="46"/>
      <c r="V20" s="41" t="str">
        <f t="shared" si="7"/>
        <v/>
      </c>
      <c r="W20" s="41"/>
    </row>
    <row r="21" spans="2:23" x14ac:dyDescent="0.15">
      <c r="B21" s="11">
        <v>12</v>
      </c>
      <c r="C21" s="42" t="str">
        <f t="shared" si="8"/>
        <v/>
      </c>
      <c r="D21" s="42"/>
      <c r="E21" s="17">
        <f t="shared" si="9"/>
        <v>2010</v>
      </c>
      <c r="F21" s="2"/>
      <c r="G21" s="5"/>
      <c r="H21" s="127"/>
      <c r="I21" s="127"/>
      <c r="J21" s="127"/>
      <c r="K21" s="127"/>
      <c r="L21" s="16" t="str">
        <f t="shared" si="3"/>
        <v/>
      </c>
      <c r="M21" s="42" t="str">
        <f t="shared" si="0"/>
        <v/>
      </c>
      <c r="N21" s="42"/>
      <c r="O21" s="18" t="str">
        <f t="shared" si="4"/>
        <v/>
      </c>
      <c r="P21" s="17">
        <f t="shared" si="1"/>
        <v>2010</v>
      </c>
      <c r="Q21" s="2"/>
      <c r="R21" s="126" t="str">
        <f t="shared" si="5"/>
        <v/>
      </c>
      <c r="S21" s="126"/>
      <c r="T21" s="45" t="str">
        <f t="shared" si="6"/>
        <v/>
      </c>
      <c r="U21" s="46"/>
      <c r="V21" s="41" t="str">
        <f t="shared" si="7"/>
        <v/>
      </c>
      <c r="W21" s="41"/>
    </row>
    <row r="22" spans="2:23" x14ac:dyDescent="0.15">
      <c r="B22" s="11">
        <v>13</v>
      </c>
      <c r="C22" s="42" t="str">
        <f t="shared" si="8"/>
        <v/>
      </c>
      <c r="D22" s="42"/>
      <c r="E22" s="17">
        <f t="shared" si="9"/>
        <v>2010</v>
      </c>
      <c r="F22" s="2"/>
      <c r="G22" s="5"/>
      <c r="H22" s="127"/>
      <c r="I22" s="127"/>
      <c r="J22" s="127"/>
      <c r="K22" s="127"/>
      <c r="L22" s="16" t="str">
        <f t="shared" si="3"/>
        <v/>
      </c>
      <c r="M22" s="42" t="str">
        <f t="shared" si="0"/>
        <v/>
      </c>
      <c r="N22" s="42"/>
      <c r="O22" s="18" t="str">
        <f t="shared" si="4"/>
        <v/>
      </c>
      <c r="P22" s="17">
        <f t="shared" si="1"/>
        <v>2010</v>
      </c>
      <c r="Q22" s="2"/>
      <c r="R22" s="126" t="str">
        <f t="shared" si="5"/>
        <v/>
      </c>
      <c r="S22" s="126"/>
      <c r="T22" s="45" t="str">
        <f t="shared" si="6"/>
        <v/>
      </c>
      <c r="U22" s="46"/>
      <c r="V22" s="41" t="str">
        <f t="shared" si="7"/>
        <v/>
      </c>
      <c r="W22" s="41"/>
    </row>
    <row r="23" spans="2:23" x14ac:dyDescent="0.15">
      <c r="B23" s="11">
        <v>14</v>
      </c>
      <c r="C23" s="42" t="str">
        <f t="shared" si="8"/>
        <v/>
      </c>
      <c r="D23" s="42"/>
      <c r="E23" s="17">
        <f t="shared" si="9"/>
        <v>2010</v>
      </c>
      <c r="F23" s="2"/>
      <c r="G23" s="5"/>
      <c r="H23" s="127"/>
      <c r="I23" s="127"/>
      <c r="J23" s="127"/>
      <c r="K23" s="127"/>
      <c r="L23" s="16" t="str">
        <f t="shared" si="3"/>
        <v/>
      </c>
      <c r="M23" s="42" t="str">
        <f t="shared" si="0"/>
        <v/>
      </c>
      <c r="N23" s="42"/>
      <c r="O23" s="18" t="str">
        <f t="shared" si="4"/>
        <v/>
      </c>
      <c r="P23" s="17">
        <f t="shared" si="1"/>
        <v>2010</v>
      </c>
      <c r="Q23" s="2"/>
      <c r="R23" s="126" t="str">
        <f t="shared" si="5"/>
        <v/>
      </c>
      <c r="S23" s="126"/>
      <c r="T23" s="45" t="str">
        <f t="shared" si="6"/>
        <v/>
      </c>
      <c r="U23" s="46"/>
      <c r="V23" s="41" t="str">
        <f t="shared" si="7"/>
        <v/>
      </c>
      <c r="W23" s="41"/>
    </row>
    <row r="24" spans="2:23" x14ac:dyDescent="0.15">
      <c r="B24" s="11">
        <v>15</v>
      </c>
      <c r="C24" s="42" t="str">
        <f t="shared" si="8"/>
        <v/>
      </c>
      <c r="D24" s="42"/>
      <c r="E24" s="17">
        <f t="shared" si="9"/>
        <v>2010</v>
      </c>
      <c r="F24" s="2"/>
      <c r="G24" s="5"/>
      <c r="H24" s="127"/>
      <c r="I24" s="127"/>
      <c r="J24" s="127"/>
      <c r="K24" s="127"/>
      <c r="L24" s="16" t="str">
        <f t="shared" si="3"/>
        <v/>
      </c>
      <c r="M24" s="42" t="str">
        <f t="shared" si="0"/>
        <v/>
      </c>
      <c r="N24" s="42"/>
      <c r="O24" s="18" t="str">
        <f t="shared" si="4"/>
        <v/>
      </c>
      <c r="P24" s="17">
        <f t="shared" si="1"/>
        <v>2010</v>
      </c>
      <c r="Q24" s="2"/>
      <c r="R24" s="126" t="str">
        <f t="shared" si="5"/>
        <v/>
      </c>
      <c r="S24" s="126"/>
      <c r="T24" s="45" t="str">
        <f t="shared" si="6"/>
        <v/>
      </c>
      <c r="U24" s="46"/>
      <c r="V24" s="41" t="str">
        <f t="shared" si="7"/>
        <v/>
      </c>
      <c r="W24" s="41"/>
    </row>
    <row r="25" spans="2:23" x14ac:dyDescent="0.15">
      <c r="B25" s="11">
        <v>16</v>
      </c>
      <c r="C25" s="42" t="str">
        <f t="shared" si="8"/>
        <v/>
      </c>
      <c r="D25" s="42"/>
      <c r="E25" s="17">
        <f t="shared" si="9"/>
        <v>2010</v>
      </c>
      <c r="F25" s="2"/>
      <c r="G25" s="5"/>
      <c r="H25" s="127"/>
      <c r="I25" s="127"/>
      <c r="J25" s="127"/>
      <c r="K25" s="127"/>
      <c r="L25" s="16" t="str">
        <f t="shared" si="3"/>
        <v/>
      </c>
      <c r="M25" s="42" t="str">
        <f t="shared" si="0"/>
        <v/>
      </c>
      <c r="N25" s="42"/>
      <c r="O25" s="18" t="str">
        <f t="shared" si="4"/>
        <v/>
      </c>
      <c r="P25" s="17">
        <f t="shared" si="1"/>
        <v>2010</v>
      </c>
      <c r="Q25" s="2"/>
      <c r="R25" s="126" t="str">
        <f t="shared" si="5"/>
        <v/>
      </c>
      <c r="S25" s="126"/>
      <c r="T25" s="45" t="str">
        <f t="shared" si="6"/>
        <v/>
      </c>
      <c r="U25" s="46"/>
      <c r="V25" s="41" t="str">
        <f t="shared" si="7"/>
        <v/>
      </c>
      <c r="W25" s="41"/>
    </row>
    <row r="26" spans="2:23" x14ac:dyDescent="0.15">
      <c r="B26" s="11">
        <v>17</v>
      </c>
      <c r="C26" s="42" t="str">
        <f t="shared" si="8"/>
        <v/>
      </c>
      <c r="D26" s="42"/>
      <c r="E26" s="17">
        <f t="shared" si="9"/>
        <v>2010</v>
      </c>
      <c r="F26" s="2"/>
      <c r="G26" s="5"/>
      <c r="H26" s="127"/>
      <c r="I26" s="127"/>
      <c r="J26" s="127"/>
      <c r="K26" s="127"/>
      <c r="L26" s="16" t="str">
        <f t="shared" si="3"/>
        <v/>
      </c>
      <c r="M26" s="42" t="str">
        <f t="shared" si="0"/>
        <v/>
      </c>
      <c r="N26" s="42"/>
      <c r="O26" s="18" t="str">
        <f t="shared" si="4"/>
        <v/>
      </c>
      <c r="P26" s="17">
        <f t="shared" si="1"/>
        <v>2010</v>
      </c>
      <c r="Q26" s="2"/>
      <c r="R26" s="126" t="str">
        <f t="shared" si="5"/>
        <v/>
      </c>
      <c r="S26" s="126"/>
      <c r="T26" s="45" t="str">
        <f t="shared" si="6"/>
        <v/>
      </c>
      <c r="U26" s="46"/>
      <c r="V26" s="41" t="str">
        <f t="shared" si="7"/>
        <v/>
      </c>
      <c r="W26" s="41"/>
    </row>
    <row r="27" spans="2:23" x14ac:dyDescent="0.15">
      <c r="B27" s="11">
        <v>18</v>
      </c>
      <c r="C27" s="42" t="str">
        <f t="shared" si="8"/>
        <v/>
      </c>
      <c r="D27" s="42"/>
      <c r="E27" s="17">
        <f t="shared" si="9"/>
        <v>2010</v>
      </c>
      <c r="F27" s="2"/>
      <c r="G27" s="5"/>
      <c r="H27" s="127"/>
      <c r="I27" s="127"/>
      <c r="J27" s="127"/>
      <c r="K27" s="127"/>
      <c r="L27" s="16" t="str">
        <f t="shared" si="3"/>
        <v/>
      </c>
      <c r="M27" s="42" t="str">
        <f t="shared" si="0"/>
        <v/>
      </c>
      <c r="N27" s="42"/>
      <c r="O27" s="18" t="str">
        <f t="shared" si="4"/>
        <v/>
      </c>
      <c r="P27" s="17">
        <f t="shared" si="1"/>
        <v>2010</v>
      </c>
      <c r="Q27" s="2"/>
      <c r="R27" s="126" t="str">
        <f t="shared" si="5"/>
        <v/>
      </c>
      <c r="S27" s="126"/>
      <c r="T27" s="45" t="str">
        <f t="shared" si="6"/>
        <v/>
      </c>
      <c r="U27" s="46"/>
      <c r="V27" s="41" t="str">
        <f t="shared" si="7"/>
        <v/>
      </c>
      <c r="W27" s="41"/>
    </row>
    <row r="28" spans="2:23" x14ac:dyDescent="0.15">
      <c r="B28" s="11">
        <v>19</v>
      </c>
      <c r="C28" s="42" t="str">
        <f t="shared" si="8"/>
        <v/>
      </c>
      <c r="D28" s="42"/>
      <c r="E28" s="17">
        <f t="shared" si="9"/>
        <v>2010</v>
      </c>
      <c r="F28" s="2"/>
      <c r="G28" s="5"/>
      <c r="H28" s="127"/>
      <c r="I28" s="127"/>
      <c r="J28" s="127"/>
      <c r="K28" s="127"/>
      <c r="L28" s="16" t="str">
        <f t="shared" si="3"/>
        <v/>
      </c>
      <c r="M28" s="42" t="str">
        <f t="shared" si="0"/>
        <v/>
      </c>
      <c r="N28" s="42"/>
      <c r="O28" s="18" t="str">
        <f t="shared" si="4"/>
        <v/>
      </c>
      <c r="P28" s="17">
        <f t="shared" si="1"/>
        <v>2010</v>
      </c>
      <c r="Q28" s="2"/>
      <c r="R28" s="126" t="str">
        <f t="shared" si="5"/>
        <v/>
      </c>
      <c r="S28" s="126"/>
      <c r="T28" s="45" t="str">
        <f t="shared" si="6"/>
        <v/>
      </c>
      <c r="U28" s="46"/>
      <c r="V28" s="41" t="str">
        <f t="shared" si="7"/>
        <v/>
      </c>
      <c r="W28" s="41"/>
    </row>
    <row r="29" spans="2:23" x14ac:dyDescent="0.15">
      <c r="B29" s="11">
        <v>20</v>
      </c>
      <c r="C29" s="42" t="str">
        <f t="shared" si="8"/>
        <v/>
      </c>
      <c r="D29" s="42"/>
      <c r="E29" s="17">
        <f t="shared" si="9"/>
        <v>2010</v>
      </c>
      <c r="F29" s="2"/>
      <c r="G29" s="5"/>
      <c r="H29" s="127"/>
      <c r="I29" s="127"/>
      <c r="J29" s="127"/>
      <c r="K29" s="127"/>
      <c r="L29" s="16" t="str">
        <f t="shared" si="3"/>
        <v/>
      </c>
      <c r="M29" s="42" t="str">
        <f t="shared" si="0"/>
        <v/>
      </c>
      <c r="N29" s="42"/>
      <c r="O29" s="18" t="str">
        <f t="shared" si="4"/>
        <v/>
      </c>
      <c r="P29" s="17">
        <f t="shared" si="1"/>
        <v>2010</v>
      </c>
      <c r="Q29" s="2"/>
      <c r="R29" s="126" t="str">
        <f t="shared" si="5"/>
        <v/>
      </c>
      <c r="S29" s="126"/>
      <c r="T29" s="45" t="str">
        <f t="shared" si="6"/>
        <v/>
      </c>
      <c r="U29" s="46"/>
      <c r="V29" s="41" t="str">
        <f t="shared" si="7"/>
        <v/>
      </c>
      <c r="W29" s="41"/>
    </row>
    <row r="30" spans="2:23" x14ac:dyDescent="0.15">
      <c r="B30" s="11">
        <v>21</v>
      </c>
      <c r="C30" s="42" t="str">
        <f t="shared" si="8"/>
        <v/>
      </c>
      <c r="D30" s="42"/>
      <c r="E30" s="17">
        <f t="shared" si="9"/>
        <v>2010</v>
      </c>
      <c r="F30" s="2"/>
      <c r="G30" s="5"/>
      <c r="H30" s="127"/>
      <c r="I30" s="127"/>
      <c r="J30" s="127"/>
      <c r="K30" s="127"/>
      <c r="L30" s="16" t="str">
        <f t="shared" si="3"/>
        <v/>
      </c>
      <c r="M30" s="42" t="str">
        <f t="shared" si="0"/>
        <v/>
      </c>
      <c r="N30" s="42"/>
      <c r="O30" s="18" t="str">
        <f t="shared" si="4"/>
        <v/>
      </c>
      <c r="P30" s="17">
        <f t="shared" si="1"/>
        <v>2010</v>
      </c>
      <c r="Q30" s="2"/>
      <c r="R30" s="126" t="str">
        <f t="shared" si="5"/>
        <v/>
      </c>
      <c r="S30" s="126"/>
      <c r="T30" s="45" t="str">
        <f t="shared" si="6"/>
        <v/>
      </c>
      <c r="U30" s="46"/>
      <c r="V30" s="41" t="str">
        <f t="shared" si="7"/>
        <v/>
      </c>
      <c r="W30" s="41"/>
    </row>
    <row r="31" spans="2:23" x14ac:dyDescent="0.15">
      <c r="B31" s="11">
        <v>22</v>
      </c>
      <c r="C31" s="42" t="str">
        <f t="shared" si="8"/>
        <v/>
      </c>
      <c r="D31" s="42"/>
      <c r="E31" s="17">
        <f t="shared" si="9"/>
        <v>2010</v>
      </c>
      <c r="F31" s="2"/>
      <c r="G31" s="5"/>
      <c r="H31" s="127"/>
      <c r="I31" s="127"/>
      <c r="J31" s="127"/>
      <c r="K31" s="127"/>
      <c r="L31" s="16" t="str">
        <f t="shared" si="3"/>
        <v/>
      </c>
      <c r="M31" s="42" t="str">
        <f t="shared" si="0"/>
        <v/>
      </c>
      <c r="N31" s="42"/>
      <c r="O31" s="18" t="str">
        <f t="shared" si="4"/>
        <v/>
      </c>
      <c r="P31" s="17">
        <f t="shared" si="1"/>
        <v>2010</v>
      </c>
      <c r="Q31" s="2"/>
      <c r="R31" s="126" t="str">
        <f t="shared" si="5"/>
        <v/>
      </c>
      <c r="S31" s="126"/>
      <c r="T31" s="45" t="str">
        <f t="shared" si="6"/>
        <v/>
      </c>
      <c r="U31" s="46"/>
      <c r="V31" s="41" t="str">
        <f t="shared" si="7"/>
        <v/>
      </c>
      <c r="W31" s="41"/>
    </row>
    <row r="32" spans="2:23" x14ac:dyDescent="0.15">
      <c r="B32" s="11">
        <v>23</v>
      </c>
      <c r="C32" s="42" t="str">
        <f t="shared" si="8"/>
        <v/>
      </c>
      <c r="D32" s="42"/>
      <c r="E32" s="17">
        <f t="shared" si="9"/>
        <v>2010</v>
      </c>
      <c r="F32" s="2"/>
      <c r="G32" s="5"/>
      <c r="H32" s="127"/>
      <c r="I32" s="127"/>
      <c r="J32" s="127"/>
      <c r="K32" s="127"/>
      <c r="L32" s="16" t="str">
        <f t="shared" si="3"/>
        <v/>
      </c>
      <c r="M32" s="42" t="str">
        <f t="shared" si="0"/>
        <v/>
      </c>
      <c r="N32" s="42"/>
      <c r="O32" s="18" t="str">
        <f t="shared" si="4"/>
        <v/>
      </c>
      <c r="P32" s="17">
        <f t="shared" si="1"/>
        <v>2010</v>
      </c>
      <c r="Q32" s="2"/>
      <c r="R32" s="126" t="str">
        <f t="shared" si="5"/>
        <v/>
      </c>
      <c r="S32" s="126"/>
      <c r="T32" s="45" t="str">
        <f t="shared" si="6"/>
        <v/>
      </c>
      <c r="U32" s="46"/>
      <c r="V32" s="41" t="str">
        <f t="shared" si="7"/>
        <v/>
      </c>
      <c r="W32" s="41"/>
    </row>
    <row r="33" spans="2:23" x14ac:dyDescent="0.15">
      <c r="B33" s="11">
        <v>24</v>
      </c>
      <c r="C33" s="42" t="str">
        <f t="shared" si="8"/>
        <v/>
      </c>
      <c r="D33" s="42"/>
      <c r="E33" s="17">
        <f t="shared" si="9"/>
        <v>2010</v>
      </c>
      <c r="F33" s="2"/>
      <c r="G33" s="5"/>
      <c r="H33" s="127"/>
      <c r="I33" s="127"/>
      <c r="J33" s="127"/>
      <c r="K33" s="127"/>
      <c r="L33" s="16" t="str">
        <f t="shared" si="3"/>
        <v/>
      </c>
      <c r="M33" s="42" t="str">
        <f t="shared" si="0"/>
        <v/>
      </c>
      <c r="N33" s="42"/>
      <c r="O33" s="18" t="str">
        <f t="shared" si="4"/>
        <v/>
      </c>
      <c r="P33" s="17">
        <f t="shared" si="1"/>
        <v>2010</v>
      </c>
      <c r="Q33" s="2"/>
      <c r="R33" s="126" t="str">
        <f t="shared" si="5"/>
        <v/>
      </c>
      <c r="S33" s="126"/>
      <c r="T33" s="45" t="str">
        <f t="shared" si="6"/>
        <v/>
      </c>
      <c r="U33" s="46"/>
      <c r="V33" s="41" t="str">
        <f t="shared" si="7"/>
        <v/>
      </c>
      <c r="W33" s="41"/>
    </row>
    <row r="34" spans="2:23" x14ac:dyDescent="0.15">
      <c r="B34" s="11">
        <v>25</v>
      </c>
      <c r="C34" s="42" t="str">
        <f t="shared" si="8"/>
        <v/>
      </c>
      <c r="D34" s="42"/>
      <c r="E34" s="17">
        <f t="shared" si="9"/>
        <v>2010</v>
      </c>
      <c r="F34" s="2"/>
      <c r="G34" s="5"/>
      <c r="H34" s="127"/>
      <c r="I34" s="127"/>
      <c r="J34" s="127"/>
      <c r="K34" s="127"/>
      <c r="L34" s="16" t="str">
        <f t="shared" si="3"/>
        <v/>
      </c>
      <c r="M34" s="42" t="str">
        <f t="shared" si="0"/>
        <v/>
      </c>
      <c r="N34" s="42"/>
      <c r="O34" s="18" t="str">
        <f t="shared" si="4"/>
        <v/>
      </c>
      <c r="P34" s="17">
        <f t="shared" si="1"/>
        <v>2010</v>
      </c>
      <c r="Q34" s="2"/>
      <c r="R34" s="126" t="str">
        <f t="shared" si="5"/>
        <v/>
      </c>
      <c r="S34" s="126"/>
      <c r="T34" s="45" t="str">
        <f t="shared" si="6"/>
        <v/>
      </c>
      <c r="U34" s="46"/>
      <c r="V34" s="41" t="str">
        <f t="shared" si="7"/>
        <v/>
      </c>
      <c r="W34" s="41"/>
    </row>
    <row r="35" spans="2:23" x14ac:dyDescent="0.15">
      <c r="B35" s="11">
        <v>26</v>
      </c>
      <c r="C35" s="42" t="str">
        <f t="shared" si="8"/>
        <v/>
      </c>
      <c r="D35" s="42"/>
      <c r="E35" s="17">
        <f t="shared" si="9"/>
        <v>2010</v>
      </c>
      <c r="F35" s="2"/>
      <c r="G35" s="5"/>
      <c r="H35" s="127"/>
      <c r="I35" s="127"/>
      <c r="J35" s="127"/>
      <c r="K35" s="127"/>
      <c r="L35" s="16" t="str">
        <f t="shared" si="3"/>
        <v/>
      </c>
      <c r="M35" s="42" t="str">
        <f t="shared" si="0"/>
        <v/>
      </c>
      <c r="N35" s="42"/>
      <c r="O35" s="18" t="str">
        <f t="shared" si="4"/>
        <v/>
      </c>
      <c r="P35" s="17">
        <f t="shared" si="1"/>
        <v>2010</v>
      </c>
      <c r="Q35" s="2"/>
      <c r="R35" s="126" t="str">
        <f t="shared" si="5"/>
        <v/>
      </c>
      <c r="S35" s="126"/>
      <c r="T35" s="45" t="str">
        <f t="shared" si="6"/>
        <v/>
      </c>
      <c r="U35" s="46"/>
      <c r="V35" s="41" t="str">
        <f t="shared" si="7"/>
        <v/>
      </c>
      <c r="W35" s="41"/>
    </row>
    <row r="36" spans="2:23" x14ac:dyDescent="0.15">
      <c r="B36" s="11">
        <v>27</v>
      </c>
      <c r="C36" s="42" t="str">
        <f t="shared" si="8"/>
        <v/>
      </c>
      <c r="D36" s="42"/>
      <c r="E36" s="17">
        <f t="shared" si="9"/>
        <v>2010</v>
      </c>
      <c r="F36" s="2"/>
      <c r="G36" s="5"/>
      <c r="H36" s="127"/>
      <c r="I36" s="127"/>
      <c r="J36" s="127"/>
      <c r="K36" s="127"/>
      <c r="L36" s="16" t="str">
        <f t="shared" si="3"/>
        <v/>
      </c>
      <c r="M36" s="42" t="str">
        <f t="shared" si="0"/>
        <v/>
      </c>
      <c r="N36" s="42"/>
      <c r="O36" s="18" t="str">
        <f t="shared" si="4"/>
        <v/>
      </c>
      <c r="P36" s="17">
        <f t="shared" si="1"/>
        <v>2010</v>
      </c>
      <c r="Q36" s="2"/>
      <c r="R36" s="126" t="str">
        <f t="shared" si="5"/>
        <v/>
      </c>
      <c r="S36" s="126"/>
      <c r="T36" s="45" t="str">
        <f t="shared" si="6"/>
        <v/>
      </c>
      <c r="U36" s="46"/>
      <c r="V36" s="41" t="str">
        <f t="shared" si="7"/>
        <v/>
      </c>
      <c r="W36" s="41"/>
    </row>
    <row r="37" spans="2:23" x14ac:dyDescent="0.15">
      <c r="B37" s="11">
        <v>28</v>
      </c>
      <c r="C37" s="42" t="str">
        <f t="shared" si="8"/>
        <v/>
      </c>
      <c r="D37" s="42"/>
      <c r="E37" s="17">
        <f t="shared" si="9"/>
        <v>2010</v>
      </c>
      <c r="F37" s="2"/>
      <c r="G37" s="5"/>
      <c r="H37" s="127"/>
      <c r="I37" s="127"/>
      <c r="J37" s="127"/>
      <c r="K37" s="127"/>
      <c r="L37" s="16" t="str">
        <f t="shared" si="3"/>
        <v/>
      </c>
      <c r="M37" s="42" t="str">
        <f t="shared" si="0"/>
        <v/>
      </c>
      <c r="N37" s="42"/>
      <c r="O37" s="18" t="str">
        <f t="shared" si="4"/>
        <v/>
      </c>
      <c r="P37" s="17">
        <f t="shared" si="1"/>
        <v>2010</v>
      </c>
      <c r="Q37" s="2"/>
      <c r="R37" s="126" t="str">
        <f t="shared" si="5"/>
        <v/>
      </c>
      <c r="S37" s="126"/>
      <c r="T37" s="45" t="str">
        <f t="shared" si="6"/>
        <v/>
      </c>
      <c r="U37" s="46"/>
      <c r="V37" s="41" t="str">
        <f t="shared" si="7"/>
        <v/>
      </c>
      <c r="W37" s="41"/>
    </row>
    <row r="38" spans="2:23" s="13" customFormat="1" x14ac:dyDescent="0.15">
      <c r="B38" s="11">
        <v>29</v>
      </c>
      <c r="C38" s="42" t="str">
        <f t="shared" si="8"/>
        <v/>
      </c>
      <c r="D38" s="42"/>
      <c r="E38" s="17">
        <f t="shared" si="9"/>
        <v>2010</v>
      </c>
      <c r="F38" s="2"/>
      <c r="G38" s="5"/>
      <c r="H38" s="127"/>
      <c r="I38" s="127"/>
      <c r="J38" s="127"/>
      <c r="K38" s="127"/>
      <c r="L38" s="16" t="str">
        <f t="shared" si="3"/>
        <v/>
      </c>
      <c r="M38" s="42" t="str">
        <f t="shared" si="0"/>
        <v/>
      </c>
      <c r="N38" s="42"/>
      <c r="O38" s="18" t="str">
        <f t="shared" si="4"/>
        <v/>
      </c>
      <c r="P38" s="17">
        <f t="shared" si="1"/>
        <v>2010</v>
      </c>
      <c r="Q38" s="2"/>
      <c r="R38" s="126" t="str">
        <f t="shared" si="5"/>
        <v/>
      </c>
      <c r="S38" s="126"/>
      <c r="T38" s="45" t="str">
        <f t="shared" si="6"/>
        <v/>
      </c>
      <c r="U38" s="46"/>
      <c r="V38" s="41" t="str">
        <f t="shared" si="7"/>
        <v/>
      </c>
      <c r="W38" s="41"/>
    </row>
    <row r="39" spans="2:23" x14ac:dyDescent="0.15">
      <c r="B39" s="11">
        <v>30</v>
      </c>
      <c r="C39" s="42" t="str">
        <f t="shared" si="8"/>
        <v/>
      </c>
      <c r="D39" s="42"/>
      <c r="E39" s="17">
        <f t="shared" si="9"/>
        <v>2010</v>
      </c>
      <c r="F39" s="2"/>
      <c r="G39" s="5"/>
      <c r="H39" s="127"/>
      <c r="I39" s="127"/>
      <c r="J39" s="127"/>
      <c r="K39" s="127"/>
      <c r="L39" s="16" t="str">
        <f t="shared" si="3"/>
        <v/>
      </c>
      <c r="M39" s="42" t="str">
        <f t="shared" si="0"/>
        <v/>
      </c>
      <c r="N39" s="42"/>
      <c r="O39" s="18" t="str">
        <f t="shared" si="4"/>
        <v/>
      </c>
      <c r="P39" s="17">
        <f t="shared" si="1"/>
        <v>2010</v>
      </c>
      <c r="Q39" s="2"/>
      <c r="R39" s="126" t="str">
        <f t="shared" si="5"/>
        <v/>
      </c>
      <c r="S39" s="126"/>
      <c r="T39" s="45" t="str">
        <f t="shared" si="6"/>
        <v/>
      </c>
      <c r="U39" s="46"/>
      <c r="V39" s="41" t="str">
        <f t="shared" si="7"/>
        <v/>
      </c>
      <c r="W39" s="41"/>
    </row>
    <row r="40" spans="2:23" x14ac:dyDescent="0.15">
      <c r="B40" s="11">
        <v>31</v>
      </c>
      <c r="C40" s="42" t="str">
        <f t="shared" si="8"/>
        <v/>
      </c>
      <c r="D40" s="42"/>
      <c r="E40" s="17">
        <f t="shared" si="9"/>
        <v>2010</v>
      </c>
      <c r="F40" s="2"/>
      <c r="G40" s="5"/>
      <c r="H40" s="127"/>
      <c r="I40" s="127"/>
      <c r="J40" s="127"/>
      <c r="K40" s="127"/>
      <c r="L40" s="16" t="str">
        <f t="shared" si="3"/>
        <v/>
      </c>
      <c r="M40" s="42" t="str">
        <f t="shared" si="0"/>
        <v/>
      </c>
      <c r="N40" s="42"/>
      <c r="O40" s="18" t="str">
        <f t="shared" si="4"/>
        <v/>
      </c>
      <c r="P40" s="17">
        <f t="shared" si="1"/>
        <v>2010</v>
      </c>
      <c r="Q40" s="2"/>
      <c r="R40" s="126" t="str">
        <f t="shared" si="5"/>
        <v/>
      </c>
      <c r="S40" s="126"/>
      <c r="T40" s="45" t="str">
        <f t="shared" si="6"/>
        <v/>
      </c>
      <c r="U40" s="46"/>
      <c r="V40" s="41" t="str">
        <f t="shared" si="7"/>
        <v/>
      </c>
      <c r="W40" s="41"/>
    </row>
    <row r="41" spans="2:23" x14ac:dyDescent="0.15">
      <c r="B41" s="11">
        <v>32</v>
      </c>
      <c r="C41" s="42" t="str">
        <f t="shared" si="8"/>
        <v/>
      </c>
      <c r="D41" s="42"/>
      <c r="E41" s="17">
        <f t="shared" si="9"/>
        <v>2010</v>
      </c>
      <c r="F41" s="2"/>
      <c r="G41" s="5"/>
      <c r="H41" s="127"/>
      <c r="I41" s="127"/>
      <c r="J41" s="127"/>
      <c r="K41" s="127"/>
      <c r="L41" s="16" t="str">
        <f t="shared" si="3"/>
        <v/>
      </c>
      <c r="M41" s="42" t="str">
        <f t="shared" si="0"/>
        <v/>
      </c>
      <c r="N41" s="42"/>
      <c r="O41" s="18" t="str">
        <f t="shared" si="4"/>
        <v/>
      </c>
      <c r="P41" s="17">
        <f t="shared" si="1"/>
        <v>2010</v>
      </c>
      <c r="Q41" s="2"/>
      <c r="R41" s="126" t="str">
        <f t="shared" si="5"/>
        <v/>
      </c>
      <c r="S41" s="126"/>
      <c r="T41" s="45" t="str">
        <f t="shared" si="6"/>
        <v/>
      </c>
      <c r="U41" s="46"/>
      <c r="V41" s="41" t="str">
        <f t="shared" si="7"/>
        <v/>
      </c>
      <c r="W41" s="41"/>
    </row>
    <row r="42" spans="2:23" x14ac:dyDescent="0.15">
      <c r="B42" s="11">
        <v>33</v>
      </c>
      <c r="C42" s="42" t="str">
        <f t="shared" si="8"/>
        <v/>
      </c>
      <c r="D42" s="42"/>
      <c r="E42" s="17">
        <f t="shared" si="9"/>
        <v>2010</v>
      </c>
      <c r="F42" s="2"/>
      <c r="G42" s="5"/>
      <c r="H42" s="127"/>
      <c r="I42" s="127"/>
      <c r="J42" s="127"/>
      <c r="K42" s="127"/>
      <c r="L42" s="16" t="str">
        <f t="shared" si="3"/>
        <v/>
      </c>
      <c r="M42" s="42" t="str">
        <f t="shared" ref="M42:M69" si="10">IF(F42="","",C42*$P$2)</f>
        <v/>
      </c>
      <c r="N42" s="42"/>
      <c r="O42" s="18" t="str">
        <f t="shared" si="4"/>
        <v/>
      </c>
      <c r="P42" s="17">
        <f t="shared" si="1"/>
        <v>2010</v>
      </c>
      <c r="Q42" s="2"/>
      <c r="R42" s="126" t="str">
        <f t="shared" si="5"/>
        <v/>
      </c>
      <c r="S42" s="126"/>
      <c r="T42" s="45" t="str">
        <f t="shared" si="6"/>
        <v/>
      </c>
      <c r="U42" s="46"/>
      <c r="V42" s="41" t="str">
        <f t="shared" si="7"/>
        <v/>
      </c>
      <c r="W42" s="41"/>
    </row>
    <row r="43" spans="2:23" x14ac:dyDescent="0.15">
      <c r="B43" s="11">
        <v>34</v>
      </c>
      <c r="C43" s="42" t="str">
        <f t="shared" si="8"/>
        <v/>
      </c>
      <c r="D43" s="42"/>
      <c r="E43" s="17">
        <f t="shared" si="9"/>
        <v>2010</v>
      </c>
      <c r="F43" s="2"/>
      <c r="G43" s="5"/>
      <c r="H43" s="127"/>
      <c r="I43" s="127"/>
      <c r="J43" s="127"/>
      <c r="K43" s="127"/>
      <c r="L43" s="16" t="str">
        <f t="shared" si="3"/>
        <v/>
      </c>
      <c r="M43" s="42" t="str">
        <f t="shared" si="10"/>
        <v/>
      </c>
      <c r="N43" s="42"/>
      <c r="O43" s="18" t="str">
        <f t="shared" si="4"/>
        <v/>
      </c>
      <c r="P43" s="17">
        <f t="shared" si="1"/>
        <v>2010</v>
      </c>
      <c r="Q43" s="2"/>
      <c r="R43" s="126" t="str">
        <f t="shared" si="5"/>
        <v/>
      </c>
      <c r="S43" s="126"/>
      <c r="T43" s="45" t="str">
        <f t="shared" si="6"/>
        <v/>
      </c>
      <c r="U43" s="46"/>
      <c r="V43" s="41" t="str">
        <f t="shared" si="7"/>
        <v/>
      </c>
      <c r="W43" s="41"/>
    </row>
    <row r="44" spans="2:23" x14ac:dyDescent="0.15">
      <c r="B44" s="11">
        <v>35</v>
      </c>
      <c r="C44" s="42" t="str">
        <f t="shared" si="8"/>
        <v/>
      </c>
      <c r="D44" s="42"/>
      <c r="E44" s="17">
        <f t="shared" si="9"/>
        <v>2010</v>
      </c>
      <c r="F44" s="2"/>
      <c r="G44" s="5"/>
      <c r="H44" s="127"/>
      <c r="I44" s="127"/>
      <c r="J44" s="127"/>
      <c r="K44" s="127"/>
      <c r="L44" s="16" t="str">
        <f t="shared" si="3"/>
        <v/>
      </c>
      <c r="M44" s="42" t="str">
        <f t="shared" si="10"/>
        <v/>
      </c>
      <c r="N44" s="42"/>
      <c r="O44" s="18" t="str">
        <f t="shared" si="4"/>
        <v/>
      </c>
      <c r="P44" s="17">
        <f t="shared" si="1"/>
        <v>2010</v>
      </c>
      <c r="Q44" s="2"/>
      <c r="R44" s="126" t="str">
        <f t="shared" si="5"/>
        <v/>
      </c>
      <c r="S44" s="126"/>
      <c r="T44" s="45" t="str">
        <f t="shared" si="6"/>
        <v/>
      </c>
      <c r="U44" s="46"/>
      <c r="V44" s="41" t="str">
        <f t="shared" si="7"/>
        <v/>
      </c>
      <c r="W44" s="41"/>
    </row>
    <row r="45" spans="2:23" x14ac:dyDescent="0.15">
      <c r="B45" s="11">
        <v>36</v>
      </c>
      <c r="C45" s="42" t="str">
        <f t="shared" si="8"/>
        <v/>
      </c>
      <c r="D45" s="42"/>
      <c r="E45" s="17">
        <f t="shared" si="9"/>
        <v>2010</v>
      </c>
      <c r="F45" s="2"/>
      <c r="G45" s="5"/>
      <c r="H45" s="127"/>
      <c r="I45" s="127"/>
      <c r="J45" s="127"/>
      <c r="K45" s="127"/>
      <c r="L45" s="16" t="str">
        <f t="shared" si="3"/>
        <v/>
      </c>
      <c r="M45" s="42" t="str">
        <f t="shared" si="10"/>
        <v/>
      </c>
      <c r="N45" s="42"/>
      <c r="O45" s="18" t="str">
        <f t="shared" si="4"/>
        <v/>
      </c>
      <c r="P45" s="17">
        <f t="shared" si="1"/>
        <v>2010</v>
      </c>
      <c r="Q45" s="2"/>
      <c r="R45" s="126" t="str">
        <f t="shared" si="5"/>
        <v/>
      </c>
      <c r="S45" s="126"/>
      <c r="T45" s="45" t="str">
        <f t="shared" si="6"/>
        <v/>
      </c>
      <c r="U45" s="46"/>
      <c r="V45" s="41" t="str">
        <f t="shared" si="7"/>
        <v/>
      </c>
      <c r="W45" s="41"/>
    </row>
    <row r="46" spans="2:23" x14ac:dyDescent="0.15">
      <c r="B46" s="11">
        <v>37</v>
      </c>
      <c r="C46" s="42" t="str">
        <f t="shared" si="8"/>
        <v/>
      </c>
      <c r="D46" s="42"/>
      <c r="E46" s="17">
        <f t="shared" si="9"/>
        <v>2010</v>
      </c>
      <c r="F46" s="2"/>
      <c r="G46" s="5"/>
      <c r="H46" s="127"/>
      <c r="I46" s="127"/>
      <c r="J46" s="127"/>
      <c r="K46" s="127"/>
      <c r="L46" s="16" t="str">
        <f t="shared" si="3"/>
        <v/>
      </c>
      <c r="M46" s="42" t="str">
        <f t="shared" si="10"/>
        <v/>
      </c>
      <c r="N46" s="42"/>
      <c r="O46" s="18" t="str">
        <f t="shared" si="4"/>
        <v/>
      </c>
      <c r="P46" s="17">
        <f t="shared" si="1"/>
        <v>2010</v>
      </c>
      <c r="Q46" s="2"/>
      <c r="R46" s="126" t="str">
        <f t="shared" si="5"/>
        <v/>
      </c>
      <c r="S46" s="126"/>
      <c r="T46" s="45" t="str">
        <f t="shared" si="6"/>
        <v/>
      </c>
      <c r="U46" s="46"/>
      <c r="V46" s="41" t="str">
        <f t="shared" si="7"/>
        <v/>
      </c>
      <c r="W46" s="41"/>
    </row>
    <row r="47" spans="2:23" x14ac:dyDescent="0.15">
      <c r="B47" s="11">
        <v>38</v>
      </c>
      <c r="C47" s="42" t="str">
        <f t="shared" si="8"/>
        <v/>
      </c>
      <c r="D47" s="42"/>
      <c r="E47" s="17">
        <f t="shared" si="9"/>
        <v>2010</v>
      </c>
      <c r="F47" s="2"/>
      <c r="G47" s="5"/>
      <c r="H47" s="127"/>
      <c r="I47" s="127"/>
      <c r="J47" s="127"/>
      <c r="K47" s="127"/>
      <c r="L47" s="16" t="str">
        <f t="shared" si="3"/>
        <v/>
      </c>
      <c r="M47" s="42" t="str">
        <f t="shared" si="10"/>
        <v/>
      </c>
      <c r="N47" s="42"/>
      <c r="O47" s="18" t="str">
        <f t="shared" si="4"/>
        <v/>
      </c>
      <c r="P47" s="17">
        <f t="shared" si="1"/>
        <v>2010</v>
      </c>
      <c r="Q47" s="2"/>
      <c r="R47" s="126" t="str">
        <f t="shared" si="5"/>
        <v/>
      </c>
      <c r="S47" s="126"/>
      <c r="T47" s="45" t="str">
        <f t="shared" si="6"/>
        <v/>
      </c>
      <c r="U47" s="46"/>
      <c r="V47" s="41" t="str">
        <f t="shared" si="7"/>
        <v/>
      </c>
      <c r="W47" s="41"/>
    </row>
    <row r="48" spans="2:23" x14ac:dyDescent="0.15">
      <c r="B48" s="11">
        <v>39</v>
      </c>
      <c r="C48" s="42" t="str">
        <f t="shared" si="8"/>
        <v/>
      </c>
      <c r="D48" s="42"/>
      <c r="E48" s="17">
        <f t="shared" si="9"/>
        <v>2010</v>
      </c>
      <c r="F48" s="2"/>
      <c r="G48" s="5"/>
      <c r="H48" s="127"/>
      <c r="I48" s="127"/>
      <c r="J48" s="127"/>
      <c r="K48" s="127"/>
      <c r="L48" s="16" t="str">
        <f t="shared" si="3"/>
        <v/>
      </c>
      <c r="M48" s="42" t="str">
        <f t="shared" si="10"/>
        <v/>
      </c>
      <c r="N48" s="42"/>
      <c r="O48" s="18" t="str">
        <f t="shared" si="4"/>
        <v/>
      </c>
      <c r="P48" s="17">
        <f t="shared" si="1"/>
        <v>2010</v>
      </c>
      <c r="Q48" s="2"/>
      <c r="R48" s="126" t="str">
        <f t="shared" si="5"/>
        <v/>
      </c>
      <c r="S48" s="126"/>
      <c r="T48" s="45" t="str">
        <f t="shared" si="6"/>
        <v/>
      </c>
      <c r="U48" s="46"/>
      <c r="V48" s="41" t="str">
        <f t="shared" si="7"/>
        <v/>
      </c>
      <c r="W48" s="41"/>
    </row>
    <row r="49" spans="2:23" x14ac:dyDescent="0.15">
      <c r="B49" s="11">
        <v>40</v>
      </c>
      <c r="C49" s="42" t="str">
        <f t="shared" si="8"/>
        <v/>
      </c>
      <c r="D49" s="42"/>
      <c r="E49" s="17">
        <f t="shared" si="9"/>
        <v>2010</v>
      </c>
      <c r="F49" s="2"/>
      <c r="G49" s="5"/>
      <c r="H49" s="127"/>
      <c r="I49" s="127"/>
      <c r="J49" s="127"/>
      <c r="K49" s="127"/>
      <c r="L49" s="16" t="str">
        <f t="shared" si="3"/>
        <v/>
      </c>
      <c r="M49" s="42" t="str">
        <f t="shared" si="10"/>
        <v/>
      </c>
      <c r="N49" s="42"/>
      <c r="O49" s="18" t="str">
        <f t="shared" si="4"/>
        <v/>
      </c>
      <c r="P49" s="17">
        <f t="shared" si="1"/>
        <v>2010</v>
      </c>
      <c r="Q49" s="2"/>
      <c r="R49" s="126" t="str">
        <f t="shared" si="5"/>
        <v/>
      </c>
      <c r="S49" s="126"/>
      <c r="T49" s="45" t="str">
        <f t="shared" si="6"/>
        <v/>
      </c>
      <c r="U49" s="46"/>
      <c r="V49" s="41" t="str">
        <f t="shared" si="7"/>
        <v/>
      </c>
      <c r="W49" s="41"/>
    </row>
    <row r="50" spans="2:23" x14ac:dyDescent="0.15">
      <c r="B50" s="11">
        <v>41</v>
      </c>
      <c r="C50" s="42" t="str">
        <f t="shared" si="8"/>
        <v/>
      </c>
      <c r="D50" s="42"/>
      <c r="E50" s="17">
        <f t="shared" si="9"/>
        <v>2010</v>
      </c>
      <c r="F50" s="2"/>
      <c r="G50" s="5"/>
      <c r="H50" s="127"/>
      <c r="I50" s="127"/>
      <c r="J50" s="127"/>
      <c r="K50" s="127"/>
      <c r="L50" s="16" t="str">
        <f t="shared" si="3"/>
        <v/>
      </c>
      <c r="M50" s="42" t="str">
        <f t="shared" si="10"/>
        <v/>
      </c>
      <c r="N50" s="42"/>
      <c r="O50" s="18" t="str">
        <f t="shared" si="4"/>
        <v/>
      </c>
      <c r="P50" s="17">
        <f t="shared" si="1"/>
        <v>2010</v>
      </c>
      <c r="Q50" s="2"/>
      <c r="R50" s="126" t="str">
        <f t="shared" si="5"/>
        <v/>
      </c>
      <c r="S50" s="126"/>
      <c r="T50" s="45" t="str">
        <f t="shared" si="6"/>
        <v/>
      </c>
      <c r="U50" s="46"/>
      <c r="V50" s="41" t="str">
        <f t="shared" si="7"/>
        <v/>
      </c>
      <c r="W50" s="41"/>
    </row>
    <row r="51" spans="2:23" x14ac:dyDescent="0.15">
      <c r="B51" s="11">
        <v>42</v>
      </c>
      <c r="C51" s="42" t="str">
        <f t="shared" si="8"/>
        <v/>
      </c>
      <c r="D51" s="42"/>
      <c r="E51" s="17">
        <f t="shared" si="9"/>
        <v>2010</v>
      </c>
      <c r="F51" s="2"/>
      <c r="G51" s="5"/>
      <c r="H51" s="127"/>
      <c r="I51" s="127"/>
      <c r="J51" s="127"/>
      <c r="K51" s="127"/>
      <c r="L51" s="16" t="str">
        <f t="shared" si="3"/>
        <v/>
      </c>
      <c r="M51" s="42" t="str">
        <f t="shared" si="10"/>
        <v/>
      </c>
      <c r="N51" s="42"/>
      <c r="O51" s="18" t="str">
        <f t="shared" si="4"/>
        <v/>
      </c>
      <c r="P51" s="17">
        <f t="shared" si="1"/>
        <v>2010</v>
      </c>
      <c r="Q51" s="2"/>
      <c r="R51" s="126" t="str">
        <f t="shared" si="5"/>
        <v/>
      </c>
      <c r="S51" s="126"/>
      <c r="T51" s="45" t="str">
        <f t="shared" si="6"/>
        <v/>
      </c>
      <c r="U51" s="46"/>
      <c r="V51" s="41" t="str">
        <f t="shared" si="7"/>
        <v/>
      </c>
      <c r="W51" s="41"/>
    </row>
    <row r="52" spans="2:23" x14ac:dyDescent="0.15">
      <c r="B52" s="11">
        <v>43</v>
      </c>
      <c r="C52" s="42" t="str">
        <f t="shared" si="8"/>
        <v/>
      </c>
      <c r="D52" s="42"/>
      <c r="E52" s="17">
        <f t="shared" si="9"/>
        <v>2010</v>
      </c>
      <c r="F52" s="2"/>
      <c r="G52" s="5"/>
      <c r="H52" s="127"/>
      <c r="I52" s="127"/>
      <c r="J52" s="127"/>
      <c r="K52" s="127"/>
      <c r="L52" s="16" t="str">
        <f t="shared" si="3"/>
        <v/>
      </c>
      <c r="M52" s="42" t="str">
        <f t="shared" si="10"/>
        <v/>
      </c>
      <c r="N52" s="42"/>
      <c r="O52" s="18" t="str">
        <f t="shared" si="4"/>
        <v/>
      </c>
      <c r="P52" s="17">
        <f t="shared" si="1"/>
        <v>2010</v>
      </c>
      <c r="Q52" s="2"/>
      <c r="R52" s="126" t="str">
        <f t="shared" si="5"/>
        <v/>
      </c>
      <c r="S52" s="126"/>
      <c r="T52" s="45" t="str">
        <f t="shared" si="6"/>
        <v/>
      </c>
      <c r="U52" s="46"/>
      <c r="V52" s="41" t="str">
        <f t="shared" si="7"/>
        <v/>
      </c>
      <c r="W52" s="41"/>
    </row>
    <row r="53" spans="2:23" x14ac:dyDescent="0.15">
      <c r="B53" s="11">
        <v>44</v>
      </c>
      <c r="C53" s="42" t="str">
        <f t="shared" si="8"/>
        <v/>
      </c>
      <c r="D53" s="42"/>
      <c r="E53" s="17">
        <f t="shared" si="9"/>
        <v>2010</v>
      </c>
      <c r="F53" s="2"/>
      <c r="G53" s="5"/>
      <c r="H53" s="127"/>
      <c r="I53" s="127"/>
      <c r="J53" s="127"/>
      <c r="K53" s="127"/>
      <c r="L53" s="16" t="str">
        <f t="shared" si="3"/>
        <v/>
      </c>
      <c r="M53" s="42" t="str">
        <f t="shared" si="10"/>
        <v/>
      </c>
      <c r="N53" s="42"/>
      <c r="O53" s="18" t="str">
        <f t="shared" si="4"/>
        <v/>
      </c>
      <c r="P53" s="17">
        <f t="shared" si="1"/>
        <v>2010</v>
      </c>
      <c r="Q53" s="2"/>
      <c r="R53" s="126" t="str">
        <f t="shared" si="5"/>
        <v/>
      </c>
      <c r="S53" s="126"/>
      <c r="T53" s="45" t="str">
        <f t="shared" si="6"/>
        <v/>
      </c>
      <c r="U53" s="46"/>
      <c r="V53" s="41" t="str">
        <f t="shared" si="7"/>
        <v/>
      </c>
      <c r="W53" s="41"/>
    </row>
    <row r="54" spans="2:23" x14ac:dyDescent="0.15">
      <c r="B54" s="11">
        <v>45</v>
      </c>
      <c r="C54" s="42" t="str">
        <f t="shared" si="8"/>
        <v/>
      </c>
      <c r="D54" s="42"/>
      <c r="E54" s="17">
        <f t="shared" si="9"/>
        <v>2010</v>
      </c>
      <c r="F54" s="2"/>
      <c r="G54" s="5"/>
      <c r="H54" s="127"/>
      <c r="I54" s="127"/>
      <c r="J54" s="127"/>
      <c r="K54" s="127"/>
      <c r="L54" s="16" t="str">
        <f t="shared" si="3"/>
        <v/>
      </c>
      <c r="M54" s="42" t="str">
        <f t="shared" si="10"/>
        <v/>
      </c>
      <c r="N54" s="42"/>
      <c r="O54" s="18" t="str">
        <f t="shared" si="4"/>
        <v/>
      </c>
      <c r="P54" s="17">
        <f t="shared" si="1"/>
        <v>2010</v>
      </c>
      <c r="Q54" s="2"/>
      <c r="R54" s="126" t="str">
        <f t="shared" si="5"/>
        <v/>
      </c>
      <c r="S54" s="126"/>
      <c r="T54" s="45" t="str">
        <f t="shared" si="6"/>
        <v/>
      </c>
      <c r="U54" s="46"/>
      <c r="V54" s="41" t="str">
        <f t="shared" si="7"/>
        <v/>
      </c>
      <c r="W54" s="41"/>
    </row>
    <row r="55" spans="2:23" x14ac:dyDescent="0.15">
      <c r="B55" s="11">
        <v>46</v>
      </c>
      <c r="C55" s="42" t="str">
        <f t="shared" si="8"/>
        <v/>
      </c>
      <c r="D55" s="42"/>
      <c r="E55" s="17">
        <f t="shared" si="9"/>
        <v>2010</v>
      </c>
      <c r="F55" s="2"/>
      <c r="G55" s="5"/>
      <c r="H55" s="127"/>
      <c r="I55" s="127"/>
      <c r="J55" s="127"/>
      <c r="K55" s="127"/>
      <c r="L55" s="16" t="str">
        <f t="shared" si="3"/>
        <v/>
      </c>
      <c r="M55" s="42" t="str">
        <f t="shared" si="10"/>
        <v/>
      </c>
      <c r="N55" s="42"/>
      <c r="O55" s="18" t="str">
        <f t="shared" si="4"/>
        <v/>
      </c>
      <c r="P55" s="17">
        <f t="shared" si="1"/>
        <v>2010</v>
      </c>
      <c r="Q55" s="2"/>
      <c r="R55" s="126" t="str">
        <f t="shared" si="5"/>
        <v/>
      </c>
      <c r="S55" s="126"/>
      <c r="T55" s="45" t="str">
        <f t="shared" si="6"/>
        <v/>
      </c>
      <c r="U55" s="46"/>
      <c r="V55" s="41" t="str">
        <f t="shared" si="7"/>
        <v/>
      </c>
      <c r="W55" s="41"/>
    </row>
    <row r="56" spans="2:23" x14ac:dyDescent="0.15">
      <c r="B56" s="11">
        <v>47</v>
      </c>
      <c r="C56" s="42" t="str">
        <f t="shared" si="8"/>
        <v/>
      </c>
      <c r="D56" s="42"/>
      <c r="E56" s="17">
        <f t="shared" si="9"/>
        <v>2010</v>
      </c>
      <c r="F56" s="2"/>
      <c r="G56" s="5"/>
      <c r="H56" s="127"/>
      <c r="I56" s="127"/>
      <c r="J56" s="127"/>
      <c r="K56" s="127"/>
      <c r="L56" s="16" t="str">
        <f t="shared" si="3"/>
        <v/>
      </c>
      <c r="M56" s="42" t="str">
        <f t="shared" si="10"/>
        <v/>
      </c>
      <c r="N56" s="42"/>
      <c r="O56" s="18" t="str">
        <f t="shared" si="4"/>
        <v/>
      </c>
      <c r="P56" s="17">
        <f t="shared" si="1"/>
        <v>2010</v>
      </c>
      <c r="Q56" s="2"/>
      <c r="R56" s="126" t="str">
        <f t="shared" si="5"/>
        <v/>
      </c>
      <c r="S56" s="126"/>
      <c r="T56" s="45" t="str">
        <f t="shared" si="6"/>
        <v/>
      </c>
      <c r="U56" s="46"/>
      <c r="V56" s="41" t="str">
        <f t="shared" si="7"/>
        <v/>
      </c>
      <c r="W56" s="41"/>
    </row>
    <row r="57" spans="2:23" x14ac:dyDescent="0.15">
      <c r="B57" s="11">
        <v>48</v>
      </c>
      <c r="C57" s="42" t="str">
        <f t="shared" si="8"/>
        <v/>
      </c>
      <c r="D57" s="42"/>
      <c r="E57" s="17">
        <f t="shared" si="9"/>
        <v>2010</v>
      </c>
      <c r="F57" s="2"/>
      <c r="G57" s="5"/>
      <c r="H57" s="127"/>
      <c r="I57" s="127"/>
      <c r="J57" s="127"/>
      <c r="K57" s="127"/>
      <c r="L57" s="16" t="str">
        <f t="shared" si="3"/>
        <v/>
      </c>
      <c r="M57" s="42" t="str">
        <f t="shared" si="10"/>
        <v/>
      </c>
      <c r="N57" s="42"/>
      <c r="O57" s="18" t="str">
        <f t="shared" si="4"/>
        <v/>
      </c>
      <c r="P57" s="17">
        <f t="shared" si="1"/>
        <v>2010</v>
      </c>
      <c r="Q57" s="2"/>
      <c r="R57" s="126" t="str">
        <f t="shared" si="5"/>
        <v/>
      </c>
      <c r="S57" s="126"/>
      <c r="T57" s="45" t="str">
        <f t="shared" si="6"/>
        <v/>
      </c>
      <c r="U57" s="46"/>
      <c r="V57" s="41" t="str">
        <f t="shared" si="7"/>
        <v/>
      </c>
      <c r="W57" s="41"/>
    </row>
    <row r="58" spans="2:23" x14ac:dyDescent="0.15">
      <c r="B58" s="11">
        <v>49</v>
      </c>
      <c r="C58" s="42" t="str">
        <f t="shared" si="8"/>
        <v/>
      </c>
      <c r="D58" s="42"/>
      <c r="E58" s="17">
        <f t="shared" si="9"/>
        <v>2010</v>
      </c>
      <c r="F58" s="2"/>
      <c r="G58" s="5"/>
      <c r="H58" s="127"/>
      <c r="I58" s="127"/>
      <c r="J58" s="127"/>
      <c r="K58" s="127"/>
      <c r="L58" s="16" t="str">
        <f t="shared" si="3"/>
        <v/>
      </c>
      <c r="M58" s="42" t="str">
        <f t="shared" si="10"/>
        <v/>
      </c>
      <c r="N58" s="42"/>
      <c r="O58" s="18" t="str">
        <f t="shared" si="4"/>
        <v/>
      </c>
      <c r="P58" s="17">
        <f t="shared" si="1"/>
        <v>2010</v>
      </c>
      <c r="Q58" s="2"/>
      <c r="R58" s="126" t="str">
        <f t="shared" si="5"/>
        <v/>
      </c>
      <c r="S58" s="126"/>
      <c r="T58" s="45" t="str">
        <f t="shared" si="6"/>
        <v/>
      </c>
      <c r="U58" s="46"/>
      <c r="V58" s="41" t="str">
        <f t="shared" si="7"/>
        <v/>
      </c>
      <c r="W58" s="41"/>
    </row>
    <row r="59" spans="2:23" x14ac:dyDescent="0.15">
      <c r="B59" s="11">
        <v>50</v>
      </c>
      <c r="C59" s="42" t="str">
        <f t="shared" si="8"/>
        <v/>
      </c>
      <c r="D59" s="42"/>
      <c r="E59" s="17">
        <f t="shared" si="9"/>
        <v>2010</v>
      </c>
      <c r="F59" s="2"/>
      <c r="G59" s="5"/>
      <c r="H59" s="127"/>
      <c r="I59" s="127"/>
      <c r="J59" s="127"/>
      <c r="K59" s="127"/>
      <c r="L59" s="16" t="str">
        <f t="shared" si="3"/>
        <v/>
      </c>
      <c r="M59" s="42" t="str">
        <f t="shared" si="10"/>
        <v/>
      </c>
      <c r="N59" s="42"/>
      <c r="O59" s="18" t="str">
        <f t="shared" si="4"/>
        <v/>
      </c>
      <c r="P59" s="17">
        <f t="shared" si="1"/>
        <v>2010</v>
      </c>
      <c r="Q59" s="2"/>
      <c r="R59" s="126" t="str">
        <f t="shared" si="5"/>
        <v/>
      </c>
      <c r="S59" s="126"/>
      <c r="T59" s="45" t="str">
        <f t="shared" si="6"/>
        <v/>
      </c>
      <c r="U59" s="46"/>
      <c r="V59" s="41" t="str">
        <f t="shared" si="7"/>
        <v/>
      </c>
      <c r="W59" s="41"/>
    </row>
    <row r="60" spans="2:23" x14ac:dyDescent="0.15">
      <c r="B60" s="11">
        <v>51</v>
      </c>
      <c r="C60" s="42" t="str">
        <f t="shared" si="8"/>
        <v/>
      </c>
      <c r="D60" s="42"/>
      <c r="E60" s="17">
        <f t="shared" si="9"/>
        <v>2010</v>
      </c>
      <c r="F60" s="2"/>
      <c r="G60" s="5"/>
      <c r="H60" s="127"/>
      <c r="I60" s="127"/>
      <c r="J60" s="127"/>
      <c r="K60" s="127"/>
      <c r="L60" s="16" t="str">
        <f t="shared" si="3"/>
        <v/>
      </c>
      <c r="M60" s="42" t="str">
        <f t="shared" si="10"/>
        <v/>
      </c>
      <c r="N60" s="42"/>
      <c r="O60" s="18" t="str">
        <f t="shared" si="4"/>
        <v/>
      </c>
      <c r="P60" s="17">
        <f t="shared" si="1"/>
        <v>2010</v>
      </c>
      <c r="Q60" s="2"/>
      <c r="R60" s="126" t="str">
        <f t="shared" si="5"/>
        <v/>
      </c>
      <c r="S60" s="126"/>
      <c r="T60" s="45" t="str">
        <f t="shared" si="6"/>
        <v/>
      </c>
      <c r="U60" s="46"/>
      <c r="V60" s="41" t="str">
        <f t="shared" si="7"/>
        <v/>
      </c>
      <c r="W60" s="41"/>
    </row>
    <row r="61" spans="2:23" x14ac:dyDescent="0.15">
      <c r="B61" s="11">
        <v>52</v>
      </c>
      <c r="C61" s="42" t="str">
        <f t="shared" si="8"/>
        <v/>
      </c>
      <c r="D61" s="42"/>
      <c r="E61" s="17">
        <f t="shared" si="9"/>
        <v>2010</v>
      </c>
      <c r="F61" s="2"/>
      <c r="G61" s="5"/>
      <c r="H61" s="127"/>
      <c r="I61" s="127"/>
      <c r="J61" s="127"/>
      <c r="K61" s="127"/>
      <c r="L61" s="16" t="str">
        <f t="shared" si="3"/>
        <v/>
      </c>
      <c r="M61" s="42" t="str">
        <f t="shared" si="10"/>
        <v/>
      </c>
      <c r="N61" s="42"/>
      <c r="O61" s="18" t="str">
        <f t="shared" si="4"/>
        <v/>
      </c>
      <c r="P61" s="17">
        <f t="shared" si="1"/>
        <v>2010</v>
      </c>
      <c r="Q61" s="2"/>
      <c r="R61" s="126" t="str">
        <f t="shared" si="5"/>
        <v/>
      </c>
      <c r="S61" s="126"/>
      <c r="T61" s="45" t="str">
        <f t="shared" si="6"/>
        <v/>
      </c>
      <c r="U61" s="46"/>
      <c r="V61" s="41" t="str">
        <f t="shared" si="7"/>
        <v/>
      </c>
      <c r="W61" s="41"/>
    </row>
    <row r="62" spans="2:23" x14ac:dyDescent="0.15">
      <c r="B62" s="11">
        <v>53</v>
      </c>
      <c r="C62" s="42" t="str">
        <f t="shared" si="8"/>
        <v/>
      </c>
      <c r="D62" s="42"/>
      <c r="E62" s="17">
        <f t="shared" si="9"/>
        <v>2010</v>
      </c>
      <c r="F62" s="2"/>
      <c r="G62" s="5"/>
      <c r="H62" s="127"/>
      <c r="I62" s="127"/>
      <c r="J62" s="127"/>
      <c r="K62" s="127"/>
      <c r="L62" s="16" t="str">
        <f t="shared" si="3"/>
        <v/>
      </c>
      <c r="M62" s="42" t="str">
        <f t="shared" si="10"/>
        <v/>
      </c>
      <c r="N62" s="42"/>
      <c r="O62" s="18" t="str">
        <f t="shared" si="4"/>
        <v/>
      </c>
      <c r="P62" s="17">
        <f t="shared" si="1"/>
        <v>2010</v>
      </c>
      <c r="Q62" s="2"/>
      <c r="R62" s="126" t="str">
        <f t="shared" si="5"/>
        <v/>
      </c>
      <c r="S62" s="126"/>
      <c r="T62" s="45" t="str">
        <f t="shared" si="6"/>
        <v/>
      </c>
      <c r="U62" s="46"/>
      <c r="V62" s="41" t="str">
        <f t="shared" si="7"/>
        <v/>
      </c>
      <c r="W62" s="41"/>
    </row>
    <row r="63" spans="2:23" x14ac:dyDescent="0.15">
      <c r="B63" s="11">
        <v>54</v>
      </c>
      <c r="C63" s="42" t="str">
        <f t="shared" si="8"/>
        <v/>
      </c>
      <c r="D63" s="42"/>
      <c r="E63" s="17">
        <f t="shared" si="9"/>
        <v>2010</v>
      </c>
      <c r="F63" s="2"/>
      <c r="G63" s="5"/>
      <c r="H63" s="127"/>
      <c r="I63" s="127"/>
      <c r="J63" s="127"/>
      <c r="K63" s="127"/>
      <c r="L63" s="16" t="str">
        <f t="shared" si="3"/>
        <v/>
      </c>
      <c r="M63" s="42" t="str">
        <f t="shared" si="10"/>
        <v/>
      </c>
      <c r="N63" s="42"/>
      <c r="O63" s="18" t="str">
        <f t="shared" si="4"/>
        <v/>
      </c>
      <c r="P63" s="17">
        <f t="shared" si="1"/>
        <v>2010</v>
      </c>
      <c r="Q63" s="2"/>
      <c r="R63" s="126" t="str">
        <f t="shared" si="5"/>
        <v/>
      </c>
      <c r="S63" s="126"/>
      <c r="T63" s="45" t="str">
        <f t="shared" si="6"/>
        <v/>
      </c>
      <c r="U63" s="46"/>
      <c r="V63" s="41" t="str">
        <f t="shared" si="7"/>
        <v/>
      </c>
      <c r="W63" s="41"/>
    </row>
    <row r="64" spans="2:23" x14ac:dyDescent="0.15">
      <c r="B64" s="11">
        <v>55</v>
      </c>
      <c r="C64" s="42" t="str">
        <f t="shared" si="8"/>
        <v/>
      </c>
      <c r="D64" s="42"/>
      <c r="E64" s="17">
        <f t="shared" si="9"/>
        <v>2010</v>
      </c>
      <c r="F64" s="2"/>
      <c r="G64" s="5"/>
      <c r="H64" s="127"/>
      <c r="I64" s="127"/>
      <c r="J64" s="127"/>
      <c r="K64" s="127"/>
      <c r="L64" s="16" t="str">
        <f t="shared" si="3"/>
        <v/>
      </c>
      <c r="M64" s="42" t="str">
        <f t="shared" si="10"/>
        <v/>
      </c>
      <c r="N64" s="42"/>
      <c r="O64" s="18" t="str">
        <f t="shared" si="4"/>
        <v/>
      </c>
      <c r="P64" s="17">
        <f t="shared" si="1"/>
        <v>2010</v>
      </c>
      <c r="Q64" s="2"/>
      <c r="R64" s="126" t="str">
        <f t="shared" si="5"/>
        <v/>
      </c>
      <c r="S64" s="126"/>
      <c r="T64" s="45" t="str">
        <f t="shared" si="6"/>
        <v/>
      </c>
      <c r="U64" s="46"/>
      <c r="V64" s="41" t="str">
        <f t="shared" si="7"/>
        <v/>
      </c>
      <c r="W64" s="41"/>
    </row>
    <row r="65" spans="2:23" x14ac:dyDescent="0.15">
      <c r="B65" s="11">
        <v>56</v>
      </c>
      <c r="C65" s="42" t="str">
        <f t="shared" si="8"/>
        <v/>
      </c>
      <c r="D65" s="42"/>
      <c r="E65" s="17">
        <f t="shared" si="9"/>
        <v>2010</v>
      </c>
      <c r="F65" s="2"/>
      <c r="G65" s="5"/>
      <c r="H65" s="127"/>
      <c r="I65" s="127"/>
      <c r="J65" s="127"/>
      <c r="K65" s="127"/>
      <c r="L65" s="16" t="str">
        <f t="shared" si="3"/>
        <v/>
      </c>
      <c r="M65" s="42" t="str">
        <f t="shared" si="10"/>
        <v/>
      </c>
      <c r="N65" s="42"/>
      <c r="O65" s="18" t="str">
        <f t="shared" si="4"/>
        <v/>
      </c>
      <c r="P65" s="17">
        <f t="shared" si="1"/>
        <v>2010</v>
      </c>
      <c r="Q65" s="2"/>
      <c r="R65" s="126" t="str">
        <f t="shared" si="5"/>
        <v/>
      </c>
      <c r="S65" s="126"/>
      <c r="T65" s="45" t="str">
        <f t="shared" si="6"/>
        <v/>
      </c>
      <c r="U65" s="46"/>
      <c r="V65" s="41" t="str">
        <f t="shared" si="7"/>
        <v/>
      </c>
      <c r="W65" s="41"/>
    </row>
    <row r="66" spans="2:23" x14ac:dyDescent="0.15">
      <c r="B66" s="11">
        <v>57</v>
      </c>
      <c r="C66" s="42" t="str">
        <f t="shared" si="8"/>
        <v/>
      </c>
      <c r="D66" s="42"/>
      <c r="E66" s="17">
        <f t="shared" si="9"/>
        <v>2010</v>
      </c>
      <c r="F66" s="2"/>
      <c r="G66" s="5"/>
      <c r="H66" s="127"/>
      <c r="I66" s="127"/>
      <c r="J66" s="127"/>
      <c r="K66" s="127"/>
      <c r="L66" s="16" t="str">
        <f t="shared" si="3"/>
        <v/>
      </c>
      <c r="M66" s="42" t="str">
        <f t="shared" si="10"/>
        <v/>
      </c>
      <c r="N66" s="42"/>
      <c r="O66" s="18" t="str">
        <f t="shared" si="4"/>
        <v/>
      </c>
      <c r="P66" s="17">
        <f t="shared" si="1"/>
        <v>2010</v>
      </c>
      <c r="Q66" s="2"/>
      <c r="R66" s="126" t="str">
        <f t="shared" si="5"/>
        <v/>
      </c>
      <c r="S66" s="126"/>
      <c r="T66" s="45" t="str">
        <f t="shared" si="6"/>
        <v/>
      </c>
      <c r="U66" s="46"/>
      <c r="V66" s="41" t="str">
        <f t="shared" si="7"/>
        <v/>
      </c>
      <c r="W66" s="41"/>
    </row>
    <row r="67" spans="2:23" x14ac:dyDescent="0.15">
      <c r="B67" s="11">
        <v>58</v>
      </c>
      <c r="C67" s="42" t="str">
        <f t="shared" si="8"/>
        <v/>
      </c>
      <c r="D67" s="42"/>
      <c r="E67" s="17">
        <f t="shared" si="9"/>
        <v>2010</v>
      </c>
      <c r="F67" s="2"/>
      <c r="G67" s="5"/>
      <c r="H67" s="127"/>
      <c r="I67" s="127"/>
      <c r="J67" s="127"/>
      <c r="K67" s="127"/>
      <c r="L67" s="16" t="str">
        <f t="shared" si="3"/>
        <v/>
      </c>
      <c r="M67" s="42" t="str">
        <f t="shared" si="10"/>
        <v/>
      </c>
      <c r="N67" s="42"/>
      <c r="O67" s="18" t="str">
        <f t="shared" si="4"/>
        <v/>
      </c>
      <c r="P67" s="17">
        <f t="shared" si="1"/>
        <v>2010</v>
      </c>
      <c r="Q67" s="2"/>
      <c r="R67" s="126" t="str">
        <f t="shared" si="5"/>
        <v/>
      </c>
      <c r="S67" s="126"/>
      <c r="T67" s="45" t="str">
        <f t="shared" si="6"/>
        <v/>
      </c>
      <c r="U67" s="46"/>
      <c r="V67" s="41" t="str">
        <f t="shared" si="7"/>
        <v/>
      </c>
      <c r="W67" s="41"/>
    </row>
    <row r="68" spans="2:23" x14ac:dyDescent="0.15">
      <c r="B68" s="11">
        <v>59</v>
      </c>
      <c r="C68" s="42" t="str">
        <f t="shared" si="8"/>
        <v/>
      </c>
      <c r="D68" s="42"/>
      <c r="E68" s="17">
        <f t="shared" si="9"/>
        <v>2010</v>
      </c>
      <c r="F68" s="2"/>
      <c r="G68" s="5"/>
      <c r="H68" s="127"/>
      <c r="I68" s="127"/>
      <c r="J68" s="127"/>
      <c r="K68" s="127"/>
      <c r="L68" s="16" t="str">
        <f t="shared" si="3"/>
        <v/>
      </c>
      <c r="M68" s="42" t="str">
        <f t="shared" si="10"/>
        <v/>
      </c>
      <c r="N68" s="42"/>
      <c r="O68" s="18" t="str">
        <f t="shared" si="4"/>
        <v/>
      </c>
      <c r="P68" s="17">
        <f t="shared" si="1"/>
        <v>2010</v>
      </c>
      <c r="Q68" s="2"/>
      <c r="R68" s="126" t="str">
        <f t="shared" si="5"/>
        <v/>
      </c>
      <c r="S68" s="126"/>
      <c r="T68" s="45" t="str">
        <f t="shared" si="6"/>
        <v/>
      </c>
      <c r="U68" s="46"/>
      <c r="V68" s="41" t="str">
        <f t="shared" si="7"/>
        <v/>
      </c>
      <c r="W68" s="41"/>
    </row>
    <row r="69" spans="2:23" x14ac:dyDescent="0.15">
      <c r="B69" s="11">
        <v>60</v>
      </c>
      <c r="C69" s="42" t="str">
        <f t="shared" si="8"/>
        <v/>
      </c>
      <c r="D69" s="42"/>
      <c r="E69" s="17">
        <f t="shared" si="9"/>
        <v>2010</v>
      </c>
      <c r="F69" s="2"/>
      <c r="G69" s="5"/>
      <c r="H69" s="127"/>
      <c r="I69" s="127"/>
      <c r="J69" s="127"/>
      <c r="K69" s="127"/>
      <c r="L69" s="16" t="str">
        <f t="shared" si="3"/>
        <v/>
      </c>
      <c r="M69" s="42" t="str">
        <f t="shared" si="10"/>
        <v/>
      </c>
      <c r="N69" s="42"/>
      <c r="O69" s="18" t="str">
        <f t="shared" si="4"/>
        <v/>
      </c>
      <c r="P69" s="17">
        <f t="shared" si="1"/>
        <v>2010</v>
      </c>
      <c r="Q69" s="2"/>
      <c r="R69" s="126" t="str">
        <f t="shared" si="5"/>
        <v/>
      </c>
      <c r="S69" s="126"/>
      <c r="T69" s="45" t="str">
        <f t="shared" si="6"/>
        <v/>
      </c>
      <c r="U69" s="46"/>
      <c r="V69" s="41" t="str">
        <f t="shared" si="7"/>
        <v/>
      </c>
      <c r="W69" s="41"/>
    </row>
    <row r="70" spans="2:23" x14ac:dyDescent="0.15">
      <c r="B70" s="11">
        <v>61</v>
      </c>
      <c r="C70" s="42" t="str">
        <f t="shared" si="8"/>
        <v/>
      </c>
      <c r="D70" s="42"/>
      <c r="E70" s="17">
        <f t="shared" si="9"/>
        <v>2010</v>
      </c>
      <c r="F70" s="2"/>
      <c r="G70" s="11"/>
      <c r="H70" s="127"/>
      <c r="I70" s="127"/>
      <c r="J70" s="127"/>
      <c r="K70" s="127"/>
      <c r="L70" s="16" t="str">
        <f t="shared" si="3"/>
        <v/>
      </c>
      <c r="M70" s="42" t="str">
        <f t="shared" ref="M70:M94" si="11">IF(F70="","",C70*$P$2)</f>
        <v/>
      </c>
      <c r="N70" s="42"/>
      <c r="O70" s="18" t="str">
        <f t="shared" si="4"/>
        <v/>
      </c>
      <c r="P70" s="17">
        <f t="shared" si="1"/>
        <v>2010</v>
      </c>
      <c r="Q70" s="2"/>
      <c r="R70" s="126" t="str">
        <f t="shared" si="5"/>
        <v/>
      </c>
      <c r="S70" s="126"/>
      <c r="T70" s="45" t="str">
        <f t="shared" si="6"/>
        <v/>
      </c>
      <c r="U70" s="46"/>
      <c r="V70" s="41" t="str">
        <f t="shared" si="7"/>
        <v/>
      </c>
      <c r="W70" s="41"/>
    </row>
    <row r="71" spans="2:23" x14ac:dyDescent="0.15">
      <c r="B71" s="11">
        <v>62</v>
      </c>
      <c r="C71" s="42" t="str">
        <f t="shared" si="8"/>
        <v/>
      </c>
      <c r="D71" s="42"/>
      <c r="E71" s="17">
        <f t="shared" si="9"/>
        <v>2010</v>
      </c>
      <c r="F71" s="2"/>
      <c r="G71" s="11"/>
      <c r="H71" s="127"/>
      <c r="I71" s="127"/>
      <c r="J71" s="127"/>
      <c r="K71" s="127"/>
      <c r="L71" s="16" t="str">
        <f t="shared" si="3"/>
        <v/>
      </c>
      <c r="M71" s="42" t="str">
        <f t="shared" si="11"/>
        <v/>
      </c>
      <c r="N71" s="42"/>
      <c r="O71" s="18" t="str">
        <f t="shared" si="4"/>
        <v/>
      </c>
      <c r="P71" s="17">
        <f t="shared" si="1"/>
        <v>2010</v>
      </c>
      <c r="Q71" s="2"/>
      <c r="R71" s="126" t="str">
        <f t="shared" si="5"/>
        <v/>
      </c>
      <c r="S71" s="126"/>
      <c r="T71" s="45" t="str">
        <f t="shared" si="6"/>
        <v/>
      </c>
      <c r="U71" s="46"/>
      <c r="V71" s="41" t="str">
        <f t="shared" si="7"/>
        <v/>
      </c>
      <c r="W71" s="41"/>
    </row>
    <row r="72" spans="2:23" x14ac:dyDescent="0.15">
      <c r="B72" s="11">
        <v>63</v>
      </c>
      <c r="C72" s="42" t="str">
        <f t="shared" si="8"/>
        <v/>
      </c>
      <c r="D72" s="42"/>
      <c r="E72" s="17">
        <f t="shared" si="9"/>
        <v>2010</v>
      </c>
      <c r="F72" s="2"/>
      <c r="G72" s="11"/>
      <c r="H72" s="127"/>
      <c r="I72" s="127"/>
      <c r="J72" s="127"/>
      <c r="K72" s="127"/>
      <c r="L72" s="16" t="str">
        <f t="shared" si="3"/>
        <v/>
      </c>
      <c r="M72" s="42" t="str">
        <f t="shared" si="11"/>
        <v/>
      </c>
      <c r="N72" s="42"/>
      <c r="O72" s="18" t="str">
        <f t="shared" si="4"/>
        <v/>
      </c>
      <c r="P72" s="17">
        <f t="shared" si="1"/>
        <v>2010</v>
      </c>
      <c r="Q72" s="2"/>
      <c r="R72" s="126" t="str">
        <f t="shared" si="5"/>
        <v/>
      </c>
      <c r="S72" s="126"/>
      <c r="T72" s="45" t="str">
        <f t="shared" si="6"/>
        <v/>
      </c>
      <c r="U72" s="46"/>
      <c r="V72" s="41" t="str">
        <f t="shared" si="7"/>
        <v/>
      </c>
      <c r="W72" s="41"/>
    </row>
    <row r="73" spans="2:23" x14ac:dyDescent="0.15">
      <c r="B73" s="11">
        <v>64</v>
      </c>
      <c r="C73" s="42" t="str">
        <f t="shared" si="8"/>
        <v/>
      </c>
      <c r="D73" s="42"/>
      <c r="E73" s="17">
        <f t="shared" si="9"/>
        <v>2010</v>
      </c>
      <c r="F73" s="2"/>
      <c r="G73" s="11"/>
      <c r="H73" s="127"/>
      <c r="I73" s="127"/>
      <c r="J73" s="127"/>
      <c r="K73" s="127"/>
      <c r="L73" s="16" t="str">
        <f t="shared" si="3"/>
        <v/>
      </c>
      <c r="M73" s="42" t="str">
        <f t="shared" si="11"/>
        <v/>
      </c>
      <c r="N73" s="42"/>
      <c r="O73" s="18" t="str">
        <f t="shared" si="4"/>
        <v/>
      </c>
      <c r="P73" s="17">
        <f t="shared" si="1"/>
        <v>2010</v>
      </c>
      <c r="Q73" s="2"/>
      <c r="R73" s="126" t="str">
        <f t="shared" si="5"/>
        <v/>
      </c>
      <c r="S73" s="126"/>
      <c r="T73" s="45" t="str">
        <f t="shared" si="6"/>
        <v/>
      </c>
      <c r="U73" s="46"/>
      <c r="V73" s="41" t="str">
        <f t="shared" si="7"/>
        <v/>
      </c>
      <c r="W73" s="41"/>
    </row>
    <row r="74" spans="2:23" x14ac:dyDescent="0.15">
      <c r="B74" s="11">
        <v>65</v>
      </c>
      <c r="C74" s="42" t="str">
        <f t="shared" si="8"/>
        <v/>
      </c>
      <c r="D74" s="42"/>
      <c r="E74" s="17">
        <f t="shared" si="9"/>
        <v>2010</v>
      </c>
      <c r="F74" s="2"/>
      <c r="G74" s="11"/>
      <c r="H74" s="127"/>
      <c r="I74" s="127"/>
      <c r="J74" s="127"/>
      <c r="K74" s="127"/>
      <c r="L74" s="16" t="str">
        <f t="shared" si="3"/>
        <v/>
      </c>
      <c r="M74" s="42" t="str">
        <f t="shared" si="11"/>
        <v/>
      </c>
      <c r="N74" s="42"/>
      <c r="O74" s="18" t="str">
        <f t="shared" si="4"/>
        <v/>
      </c>
      <c r="P74" s="17">
        <f t="shared" ref="P74:P109" si="12">E74</f>
        <v>2010</v>
      </c>
      <c r="Q74" s="2"/>
      <c r="R74" s="126" t="str">
        <f t="shared" si="5"/>
        <v/>
      </c>
      <c r="S74" s="126"/>
      <c r="T74" s="45" t="str">
        <f t="shared" si="6"/>
        <v/>
      </c>
      <c r="U74" s="46"/>
      <c r="V74" s="41" t="str">
        <f t="shared" si="7"/>
        <v/>
      </c>
      <c r="W74" s="41"/>
    </row>
    <row r="75" spans="2:23" x14ac:dyDescent="0.15">
      <c r="B75" s="11">
        <v>66</v>
      </c>
      <c r="C75" s="42" t="str">
        <f t="shared" si="8"/>
        <v/>
      </c>
      <c r="D75" s="42"/>
      <c r="E75" s="17">
        <f t="shared" si="9"/>
        <v>2010</v>
      </c>
      <c r="F75" s="2"/>
      <c r="G75" s="11"/>
      <c r="H75" s="127"/>
      <c r="I75" s="127"/>
      <c r="J75" s="127"/>
      <c r="K75" s="127"/>
      <c r="L75" s="16" t="str">
        <f t="shared" ref="L75:L109" si="13">IF(J75="","",ROUNDUP(IF(G75="買",H75-J75,J75-H75)*100,0)+5)</f>
        <v/>
      </c>
      <c r="M75" s="42" t="str">
        <f t="shared" si="11"/>
        <v/>
      </c>
      <c r="N75" s="42"/>
      <c r="O75" s="18" t="str">
        <f t="shared" ref="O75:O109" si="14">IF(L75="","",ROUNDDOWN(M75/(L75/100)/100000,2))</f>
        <v/>
      </c>
      <c r="P75" s="17">
        <f t="shared" si="12"/>
        <v>2010</v>
      </c>
      <c r="Q75" s="2"/>
      <c r="R75" s="126" t="str">
        <f t="shared" ref="R75:R109" si="15">IF(J75="","",IF(G75="買",H75-(L75*0.01),H75+(L75*0.01)))</f>
        <v/>
      </c>
      <c r="S75" s="126"/>
      <c r="T75" s="45" t="str">
        <f t="shared" ref="T75:T109" si="16">IF(Q75="","",V75*O75*100000/100)</f>
        <v/>
      </c>
      <c r="U75" s="46"/>
      <c r="V75" s="41" t="str">
        <f t="shared" ref="V75:V109" si="17">IF(Q75="","",IF(G75="買",R75-H75,H75-R75)*100)</f>
        <v/>
      </c>
      <c r="W75" s="41"/>
    </row>
    <row r="76" spans="2:23" x14ac:dyDescent="0.15">
      <c r="B76" s="11">
        <v>67</v>
      </c>
      <c r="C76" s="42" t="str">
        <f t="shared" ref="C76:C109" si="18">IF(T75="","",C75+T75)</f>
        <v/>
      </c>
      <c r="D76" s="42"/>
      <c r="E76" s="17">
        <f t="shared" ref="E76:E109" si="19">E75</f>
        <v>2010</v>
      </c>
      <c r="F76" s="2"/>
      <c r="G76" s="11"/>
      <c r="H76" s="127"/>
      <c r="I76" s="127"/>
      <c r="J76" s="127"/>
      <c r="K76" s="127"/>
      <c r="L76" s="16" t="str">
        <f t="shared" si="13"/>
        <v/>
      </c>
      <c r="M76" s="42" t="str">
        <f t="shared" si="11"/>
        <v/>
      </c>
      <c r="N76" s="42"/>
      <c r="O76" s="18" t="str">
        <f t="shared" si="14"/>
        <v/>
      </c>
      <c r="P76" s="17">
        <f t="shared" si="12"/>
        <v>2010</v>
      </c>
      <c r="Q76" s="2"/>
      <c r="R76" s="126" t="str">
        <f t="shared" si="15"/>
        <v/>
      </c>
      <c r="S76" s="126"/>
      <c r="T76" s="45" t="str">
        <f t="shared" si="16"/>
        <v/>
      </c>
      <c r="U76" s="46"/>
      <c r="V76" s="41" t="str">
        <f t="shared" si="17"/>
        <v/>
      </c>
      <c r="W76" s="41"/>
    </row>
    <row r="77" spans="2:23" x14ac:dyDescent="0.15">
      <c r="B77" s="11">
        <v>68</v>
      </c>
      <c r="C77" s="42" t="str">
        <f t="shared" si="18"/>
        <v/>
      </c>
      <c r="D77" s="42"/>
      <c r="E77" s="17">
        <f t="shared" si="19"/>
        <v>2010</v>
      </c>
      <c r="F77" s="2"/>
      <c r="G77" s="11"/>
      <c r="H77" s="127"/>
      <c r="I77" s="127"/>
      <c r="J77" s="127"/>
      <c r="K77" s="127"/>
      <c r="L77" s="16" t="str">
        <f t="shared" si="13"/>
        <v/>
      </c>
      <c r="M77" s="42" t="str">
        <f t="shared" si="11"/>
        <v/>
      </c>
      <c r="N77" s="42"/>
      <c r="O77" s="18" t="str">
        <f t="shared" si="14"/>
        <v/>
      </c>
      <c r="P77" s="17">
        <f t="shared" si="12"/>
        <v>2010</v>
      </c>
      <c r="Q77" s="2"/>
      <c r="R77" s="126" t="str">
        <f t="shared" si="15"/>
        <v/>
      </c>
      <c r="S77" s="126"/>
      <c r="T77" s="45" t="str">
        <f t="shared" si="16"/>
        <v/>
      </c>
      <c r="U77" s="46"/>
      <c r="V77" s="41" t="str">
        <f t="shared" si="17"/>
        <v/>
      </c>
      <c r="W77" s="41"/>
    </row>
    <row r="78" spans="2:23" x14ac:dyDescent="0.15">
      <c r="B78" s="11">
        <v>69</v>
      </c>
      <c r="C78" s="42" t="str">
        <f t="shared" si="18"/>
        <v/>
      </c>
      <c r="D78" s="42"/>
      <c r="E78" s="17">
        <f t="shared" si="19"/>
        <v>2010</v>
      </c>
      <c r="F78" s="2"/>
      <c r="G78" s="11"/>
      <c r="H78" s="127"/>
      <c r="I78" s="127"/>
      <c r="J78" s="127"/>
      <c r="K78" s="127"/>
      <c r="L78" s="16" t="str">
        <f t="shared" si="13"/>
        <v/>
      </c>
      <c r="M78" s="42" t="str">
        <f t="shared" si="11"/>
        <v/>
      </c>
      <c r="N78" s="42"/>
      <c r="O78" s="18" t="str">
        <f t="shared" si="14"/>
        <v/>
      </c>
      <c r="P78" s="17">
        <f t="shared" si="12"/>
        <v>2010</v>
      </c>
      <c r="Q78" s="2"/>
      <c r="R78" s="126" t="str">
        <f t="shared" si="15"/>
        <v/>
      </c>
      <c r="S78" s="126"/>
      <c r="T78" s="45" t="str">
        <f t="shared" si="16"/>
        <v/>
      </c>
      <c r="U78" s="46"/>
      <c r="V78" s="41" t="str">
        <f t="shared" si="17"/>
        <v/>
      </c>
      <c r="W78" s="41"/>
    </row>
    <row r="79" spans="2:23" x14ac:dyDescent="0.15">
      <c r="B79" s="11">
        <v>70</v>
      </c>
      <c r="C79" s="42" t="str">
        <f t="shared" si="18"/>
        <v/>
      </c>
      <c r="D79" s="42"/>
      <c r="E79" s="17">
        <f t="shared" si="19"/>
        <v>2010</v>
      </c>
      <c r="F79" s="2"/>
      <c r="G79" s="11"/>
      <c r="H79" s="127"/>
      <c r="I79" s="127"/>
      <c r="J79" s="127"/>
      <c r="K79" s="127"/>
      <c r="L79" s="16" t="str">
        <f t="shared" si="13"/>
        <v/>
      </c>
      <c r="M79" s="42" t="str">
        <f t="shared" si="11"/>
        <v/>
      </c>
      <c r="N79" s="42"/>
      <c r="O79" s="18" t="str">
        <f t="shared" si="14"/>
        <v/>
      </c>
      <c r="P79" s="17">
        <f t="shared" si="12"/>
        <v>2010</v>
      </c>
      <c r="Q79" s="2"/>
      <c r="R79" s="126" t="str">
        <f t="shared" si="15"/>
        <v/>
      </c>
      <c r="S79" s="126"/>
      <c r="T79" s="45" t="str">
        <f t="shared" si="16"/>
        <v/>
      </c>
      <c r="U79" s="46"/>
      <c r="V79" s="41" t="str">
        <f t="shared" si="17"/>
        <v/>
      </c>
      <c r="W79" s="41"/>
    </row>
    <row r="80" spans="2:23" x14ac:dyDescent="0.15">
      <c r="B80" s="11">
        <v>71</v>
      </c>
      <c r="C80" s="42" t="str">
        <f t="shared" si="18"/>
        <v/>
      </c>
      <c r="D80" s="42"/>
      <c r="E80" s="17">
        <f t="shared" si="19"/>
        <v>2010</v>
      </c>
      <c r="F80" s="2"/>
      <c r="G80" s="11"/>
      <c r="H80" s="127"/>
      <c r="I80" s="127"/>
      <c r="J80" s="127"/>
      <c r="K80" s="127"/>
      <c r="L80" s="16" t="str">
        <f t="shared" si="13"/>
        <v/>
      </c>
      <c r="M80" s="42" t="str">
        <f t="shared" si="11"/>
        <v/>
      </c>
      <c r="N80" s="42"/>
      <c r="O80" s="18" t="str">
        <f t="shared" si="14"/>
        <v/>
      </c>
      <c r="P80" s="17">
        <f t="shared" si="12"/>
        <v>2010</v>
      </c>
      <c r="Q80" s="2"/>
      <c r="R80" s="126" t="str">
        <f t="shared" si="15"/>
        <v/>
      </c>
      <c r="S80" s="126"/>
      <c r="T80" s="45" t="str">
        <f t="shared" si="16"/>
        <v/>
      </c>
      <c r="U80" s="46"/>
      <c r="V80" s="41" t="str">
        <f t="shared" si="17"/>
        <v/>
      </c>
      <c r="W80" s="41"/>
    </row>
    <row r="81" spans="2:23" x14ac:dyDescent="0.15">
      <c r="B81" s="11">
        <v>72</v>
      </c>
      <c r="C81" s="42" t="str">
        <f t="shared" si="18"/>
        <v/>
      </c>
      <c r="D81" s="42"/>
      <c r="E81" s="17">
        <f t="shared" si="19"/>
        <v>2010</v>
      </c>
      <c r="F81" s="2"/>
      <c r="G81" s="11"/>
      <c r="H81" s="127"/>
      <c r="I81" s="127"/>
      <c r="J81" s="127"/>
      <c r="K81" s="127"/>
      <c r="L81" s="16" t="str">
        <f t="shared" si="13"/>
        <v/>
      </c>
      <c r="M81" s="42" t="str">
        <f t="shared" si="11"/>
        <v/>
      </c>
      <c r="N81" s="42"/>
      <c r="O81" s="18" t="str">
        <f t="shared" si="14"/>
        <v/>
      </c>
      <c r="P81" s="17">
        <f t="shared" si="12"/>
        <v>2010</v>
      </c>
      <c r="Q81" s="2"/>
      <c r="R81" s="126" t="str">
        <f t="shared" si="15"/>
        <v/>
      </c>
      <c r="S81" s="126"/>
      <c r="T81" s="45" t="str">
        <f t="shared" si="16"/>
        <v/>
      </c>
      <c r="U81" s="46"/>
      <c r="V81" s="41" t="str">
        <f t="shared" si="17"/>
        <v/>
      </c>
      <c r="W81" s="41"/>
    </row>
    <row r="82" spans="2:23" x14ac:dyDescent="0.15">
      <c r="B82" s="11">
        <v>73</v>
      </c>
      <c r="C82" s="42" t="str">
        <f t="shared" si="18"/>
        <v/>
      </c>
      <c r="D82" s="42"/>
      <c r="E82" s="17">
        <f t="shared" si="19"/>
        <v>2010</v>
      </c>
      <c r="F82" s="2"/>
      <c r="G82" s="11"/>
      <c r="H82" s="127"/>
      <c r="I82" s="127"/>
      <c r="J82" s="127"/>
      <c r="K82" s="127"/>
      <c r="L82" s="16" t="str">
        <f t="shared" si="13"/>
        <v/>
      </c>
      <c r="M82" s="42" t="str">
        <f t="shared" si="11"/>
        <v/>
      </c>
      <c r="N82" s="42"/>
      <c r="O82" s="18" t="str">
        <f t="shared" si="14"/>
        <v/>
      </c>
      <c r="P82" s="17">
        <f t="shared" si="12"/>
        <v>2010</v>
      </c>
      <c r="Q82" s="2"/>
      <c r="R82" s="126" t="str">
        <f t="shared" si="15"/>
        <v/>
      </c>
      <c r="S82" s="126"/>
      <c r="T82" s="45" t="str">
        <f t="shared" si="16"/>
        <v/>
      </c>
      <c r="U82" s="46"/>
      <c r="V82" s="41" t="str">
        <f t="shared" si="17"/>
        <v/>
      </c>
      <c r="W82" s="41"/>
    </row>
    <row r="83" spans="2:23" x14ac:dyDescent="0.15">
      <c r="B83" s="11">
        <v>74</v>
      </c>
      <c r="C83" s="42" t="str">
        <f t="shared" si="18"/>
        <v/>
      </c>
      <c r="D83" s="42"/>
      <c r="E83" s="17">
        <f t="shared" si="19"/>
        <v>2010</v>
      </c>
      <c r="F83" s="2"/>
      <c r="G83" s="11"/>
      <c r="H83" s="127"/>
      <c r="I83" s="127"/>
      <c r="J83" s="127"/>
      <c r="K83" s="127"/>
      <c r="L83" s="16" t="str">
        <f t="shared" si="13"/>
        <v/>
      </c>
      <c r="M83" s="42" t="str">
        <f t="shared" si="11"/>
        <v/>
      </c>
      <c r="N83" s="42"/>
      <c r="O83" s="18" t="str">
        <f t="shared" si="14"/>
        <v/>
      </c>
      <c r="P83" s="17">
        <f t="shared" si="12"/>
        <v>2010</v>
      </c>
      <c r="Q83" s="2"/>
      <c r="R83" s="126" t="str">
        <f t="shared" si="15"/>
        <v/>
      </c>
      <c r="S83" s="126"/>
      <c r="T83" s="45" t="str">
        <f t="shared" si="16"/>
        <v/>
      </c>
      <c r="U83" s="46"/>
      <c r="V83" s="41" t="str">
        <f t="shared" si="17"/>
        <v/>
      </c>
      <c r="W83" s="41"/>
    </row>
    <row r="84" spans="2:23" x14ac:dyDescent="0.15">
      <c r="B84" s="11">
        <v>75</v>
      </c>
      <c r="C84" s="42" t="str">
        <f t="shared" si="18"/>
        <v/>
      </c>
      <c r="D84" s="42"/>
      <c r="E84" s="17">
        <f t="shared" si="19"/>
        <v>2010</v>
      </c>
      <c r="F84" s="2"/>
      <c r="G84" s="11"/>
      <c r="H84" s="127"/>
      <c r="I84" s="127"/>
      <c r="J84" s="127"/>
      <c r="K84" s="127"/>
      <c r="L84" s="16" t="str">
        <f t="shared" si="13"/>
        <v/>
      </c>
      <c r="M84" s="42" t="str">
        <f t="shared" si="11"/>
        <v/>
      </c>
      <c r="N84" s="42"/>
      <c r="O84" s="18" t="str">
        <f t="shared" si="14"/>
        <v/>
      </c>
      <c r="P84" s="17">
        <f t="shared" si="12"/>
        <v>2010</v>
      </c>
      <c r="Q84" s="2"/>
      <c r="R84" s="126" t="str">
        <f t="shared" si="15"/>
        <v/>
      </c>
      <c r="S84" s="126"/>
      <c r="T84" s="45" t="str">
        <f t="shared" si="16"/>
        <v/>
      </c>
      <c r="U84" s="46"/>
      <c r="V84" s="41" t="str">
        <f t="shared" si="17"/>
        <v/>
      </c>
      <c r="W84" s="41"/>
    </row>
    <row r="85" spans="2:23" x14ac:dyDescent="0.15">
      <c r="B85" s="11">
        <v>76</v>
      </c>
      <c r="C85" s="42" t="str">
        <f t="shared" si="18"/>
        <v/>
      </c>
      <c r="D85" s="42"/>
      <c r="E85" s="17">
        <f t="shared" si="19"/>
        <v>2010</v>
      </c>
      <c r="F85" s="2"/>
      <c r="G85" s="11"/>
      <c r="H85" s="127"/>
      <c r="I85" s="127"/>
      <c r="J85" s="127"/>
      <c r="K85" s="127"/>
      <c r="L85" s="16" t="str">
        <f t="shared" si="13"/>
        <v/>
      </c>
      <c r="M85" s="42" t="str">
        <f t="shared" si="11"/>
        <v/>
      </c>
      <c r="N85" s="42"/>
      <c r="O85" s="18" t="str">
        <f t="shared" si="14"/>
        <v/>
      </c>
      <c r="P85" s="17">
        <f t="shared" si="12"/>
        <v>2010</v>
      </c>
      <c r="Q85" s="2"/>
      <c r="R85" s="126" t="str">
        <f t="shared" si="15"/>
        <v/>
      </c>
      <c r="S85" s="126"/>
      <c r="T85" s="45" t="str">
        <f t="shared" si="16"/>
        <v/>
      </c>
      <c r="U85" s="46"/>
      <c r="V85" s="41" t="str">
        <f t="shared" si="17"/>
        <v/>
      </c>
      <c r="W85" s="41"/>
    </row>
    <row r="86" spans="2:23" x14ac:dyDescent="0.15">
      <c r="B86" s="11">
        <v>77</v>
      </c>
      <c r="C86" s="42" t="str">
        <f t="shared" si="18"/>
        <v/>
      </c>
      <c r="D86" s="42"/>
      <c r="E86" s="17">
        <f t="shared" si="19"/>
        <v>2010</v>
      </c>
      <c r="F86" s="2"/>
      <c r="G86" s="11"/>
      <c r="H86" s="127"/>
      <c r="I86" s="127"/>
      <c r="J86" s="127"/>
      <c r="K86" s="127"/>
      <c r="L86" s="16" t="str">
        <f t="shared" si="13"/>
        <v/>
      </c>
      <c r="M86" s="42" t="str">
        <f t="shared" si="11"/>
        <v/>
      </c>
      <c r="N86" s="42"/>
      <c r="O86" s="18" t="str">
        <f t="shared" si="14"/>
        <v/>
      </c>
      <c r="P86" s="17">
        <f t="shared" si="12"/>
        <v>2010</v>
      </c>
      <c r="Q86" s="2"/>
      <c r="R86" s="126" t="str">
        <f t="shared" si="15"/>
        <v/>
      </c>
      <c r="S86" s="126"/>
      <c r="T86" s="45" t="str">
        <f t="shared" si="16"/>
        <v/>
      </c>
      <c r="U86" s="46"/>
      <c r="V86" s="41" t="str">
        <f t="shared" si="17"/>
        <v/>
      </c>
      <c r="W86" s="41"/>
    </row>
    <row r="87" spans="2:23" x14ac:dyDescent="0.15">
      <c r="B87" s="11">
        <v>78</v>
      </c>
      <c r="C87" s="42" t="str">
        <f t="shared" si="18"/>
        <v/>
      </c>
      <c r="D87" s="42"/>
      <c r="E87" s="17">
        <f t="shared" si="19"/>
        <v>2010</v>
      </c>
      <c r="F87" s="2"/>
      <c r="G87" s="11"/>
      <c r="H87" s="127"/>
      <c r="I87" s="127"/>
      <c r="J87" s="127"/>
      <c r="K87" s="127"/>
      <c r="L87" s="16" t="str">
        <f t="shared" si="13"/>
        <v/>
      </c>
      <c r="M87" s="42" t="str">
        <f t="shared" si="11"/>
        <v/>
      </c>
      <c r="N87" s="42"/>
      <c r="O87" s="18" t="str">
        <f t="shared" si="14"/>
        <v/>
      </c>
      <c r="P87" s="17">
        <f t="shared" si="12"/>
        <v>2010</v>
      </c>
      <c r="Q87" s="2"/>
      <c r="R87" s="126" t="str">
        <f t="shared" si="15"/>
        <v/>
      </c>
      <c r="S87" s="126"/>
      <c r="T87" s="45" t="str">
        <f t="shared" si="16"/>
        <v/>
      </c>
      <c r="U87" s="46"/>
      <c r="V87" s="41" t="str">
        <f t="shared" si="17"/>
        <v/>
      </c>
      <c r="W87" s="41"/>
    </row>
    <row r="88" spans="2:23" x14ac:dyDescent="0.15">
      <c r="B88" s="11">
        <v>79</v>
      </c>
      <c r="C88" s="42" t="str">
        <f t="shared" si="18"/>
        <v/>
      </c>
      <c r="D88" s="42"/>
      <c r="E88" s="17">
        <f t="shared" si="19"/>
        <v>2010</v>
      </c>
      <c r="F88" s="2"/>
      <c r="G88" s="11"/>
      <c r="H88" s="127"/>
      <c r="I88" s="127"/>
      <c r="J88" s="127"/>
      <c r="K88" s="127"/>
      <c r="L88" s="16" t="str">
        <f t="shared" si="13"/>
        <v/>
      </c>
      <c r="M88" s="42" t="str">
        <f t="shared" si="11"/>
        <v/>
      </c>
      <c r="N88" s="42"/>
      <c r="O88" s="18" t="str">
        <f t="shared" si="14"/>
        <v/>
      </c>
      <c r="P88" s="17">
        <f t="shared" si="12"/>
        <v>2010</v>
      </c>
      <c r="Q88" s="2"/>
      <c r="R88" s="126" t="str">
        <f t="shared" si="15"/>
        <v/>
      </c>
      <c r="S88" s="126"/>
      <c r="T88" s="45" t="str">
        <f t="shared" si="16"/>
        <v/>
      </c>
      <c r="U88" s="46"/>
      <c r="V88" s="41" t="str">
        <f t="shared" si="17"/>
        <v/>
      </c>
      <c r="W88" s="41"/>
    </row>
    <row r="89" spans="2:23" x14ac:dyDescent="0.15">
      <c r="B89" s="11">
        <v>80</v>
      </c>
      <c r="C89" s="42" t="str">
        <f t="shared" si="18"/>
        <v/>
      </c>
      <c r="D89" s="42"/>
      <c r="E89" s="17">
        <f t="shared" si="19"/>
        <v>2010</v>
      </c>
      <c r="F89" s="2"/>
      <c r="G89" s="11"/>
      <c r="H89" s="127"/>
      <c r="I89" s="127"/>
      <c r="J89" s="127"/>
      <c r="K89" s="127"/>
      <c r="L89" s="16" t="str">
        <f t="shared" si="13"/>
        <v/>
      </c>
      <c r="M89" s="42" t="str">
        <f t="shared" si="11"/>
        <v/>
      </c>
      <c r="N89" s="42"/>
      <c r="O89" s="18" t="str">
        <f t="shared" si="14"/>
        <v/>
      </c>
      <c r="P89" s="17">
        <f t="shared" si="12"/>
        <v>2010</v>
      </c>
      <c r="Q89" s="2"/>
      <c r="R89" s="126" t="str">
        <f t="shared" si="15"/>
        <v/>
      </c>
      <c r="S89" s="126"/>
      <c r="T89" s="45" t="str">
        <f t="shared" si="16"/>
        <v/>
      </c>
      <c r="U89" s="46"/>
      <c r="V89" s="41" t="str">
        <f t="shared" si="17"/>
        <v/>
      </c>
      <c r="W89" s="41"/>
    </row>
    <row r="90" spans="2:23" x14ac:dyDescent="0.15">
      <c r="B90" s="11">
        <v>81</v>
      </c>
      <c r="C90" s="42" t="str">
        <f t="shared" si="18"/>
        <v/>
      </c>
      <c r="D90" s="42"/>
      <c r="E90" s="17">
        <f t="shared" si="19"/>
        <v>2010</v>
      </c>
      <c r="F90" s="2"/>
      <c r="G90" s="11"/>
      <c r="H90" s="127"/>
      <c r="I90" s="127"/>
      <c r="J90" s="127"/>
      <c r="K90" s="127"/>
      <c r="L90" s="16" t="str">
        <f t="shared" si="13"/>
        <v/>
      </c>
      <c r="M90" s="42" t="str">
        <f t="shared" si="11"/>
        <v/>
      </c>
      <c r="N90" s="42"/>
      <c r="O90" s="18" t="str">
        <f t="shared" si="14"/>
        <v/>
      </c>
      <c r="P90" s="17">
        <f t="shared" si="12"/>
        <v>2010</v>
      </c>
      <c r="Q90" s="2"/>
      <c r="R90" s="126" t="str">
        <f t="shared" si="15"/>
        <v/>
      </c>
      <c r="S90" s="126"/>
      <c r="T90" s="45" t="str">
        <f t="shared" si="16"/>
        <v/>
      </c>
      <c r="U90" s="46"/>
      <c r="V90" s="41" t="str">
        <f t="shared" si="17"/>
        <v/>
      </c>
      <c r="W90" s="41"/>
    </row>
    <row r="91" spans="2:23" x14ac:dyDescent="0.15">
      <c r="B91" s="11">
        <v>82</v>
      </c>
      <c r="C91" s="42" t="str">
        <f t="shared" si="18"/>
        <v/>
      </c>
      <c r="D91" s="42"/>
      <c r="E91" s="17">
        <f t="shared" si="19"/>
        <v>2010</v>
      </c>
      <c r="F91" s="2"/>
      <c r="G91" s="11"/>
      <c r="H91" s="127"/>
      <c r="I91" s="127"/>
      <c r="J91" s="127"/>
      <c r="K91" s="127"/>
      <c r="L91" s="16" t="str">
        <f t="shared" si="13"/>
        <v/>
      </c>
      <c r="M91" s="42" t="str">
        <f t="shared" si="11"/>
        <v/>
      </c>
      <c r="N91" s="42"/>
      <c r="O91" s="18" t="str">
        <f t="shared" si="14"/>
        <v/>
      </c>
      <c r="P91" s="17">
        <f t="shared" si="12"/>
        <v>2010</v>
      </c>
      <c r="Q91" s="2"/>
      <c r="R91" s="126" t="str">
        <f t="shared" si="15"/>
        <v/>
      </c>
      <c r="S91" s="126"/>
      <c r="T91" s="45" t="str">
        <f t="shared" si="16"/>
        <v/>
      </c>
      <c r="U91" s="46"/>
      <c r="V91" s="41" t="str">
        <f t="shared" si="17"/>
        <v/>
      </c>
      <c r="W91" s="41"/>
    </row>
    <row r="92" spans="2:23" x14ac:dyDescent="0.15">
      <c r="B92" s="11">
        <v>83</v>
      </c>
      <c r="C92" s="42" t="str">
        <f t="shared" si="18"/>
        <v/>
      </c>
      <c r="D92" s="42"/>
      <c r="E92" s="17">
        <f t="shared" si="19"/>
        <v>2010</v>
      </c>
      <c r="F92" s="2"/>
      <c r="G92" s="11"/>
      <c r="H92" s="127"/>
      <c r="I92" s="127"/>
      <c r="J92" s="127"/>
      <c r="K92" s="127"/>
      <c r="L92" s="16" t="str">
        <f t="shared" si="13"/>
        <v/>
      </c>
      <c r="M92" s="42" t="str">
        <f t="shared" si="11"/>
        <v/>
      </c>
      <c r="N92" s="42"/>
      <c r="O92" s="18" t="str">
        <f t="shared" si="14"/>
        <v/>
      </c>
      <c r="P92" s="17">
        <f t="shared" si="12"/>
        <v>2010</v>
      </c>
      <c r="Q92" s="2"/>
      <c r="R92" s="126" t="str">
        <f t="shared" si="15"/>
        <v/>
      </c>
      <c r="S92" s="126"/>
      <c r="T92" s="45" t="str">
        <f t="shared" si="16"/>
        <v/>
      </c>
      <c r="U92" s="46"/>
      <c r="V92" s="41" t="str">
        <f t="shared" si="17"/>
        <v/>
      </c>
      <c r="W92" s="41"/>
    </row>
    <row r="93" spans="2:23" x14ac:dyDescent="0.15">
      <c r="B93" s="11">
        <v>84</v>
      </c>
      <c r="C93" s="42" t="str">
        <f t="shared" si="18"/>
        <v/>
      </c>
      <c r="D93" s="42"/>
      <c r="E93" s="17">
        <f t="shared" si="19"/>
        <v>2010</v>
      </c>
      <c r="F93" s="2"/>
      <c r="G93" s="11"/>
      <c r="H93" s="127"/>
      <c r="I93" s="127"/>
      <c r="J93" s="127"/>
      <c r="K93" s="127"/>
      <c r="L93" s="16" t="str">
        <f t="shared" si="13"/>
        <v/>
      </c>
      <c r="M93" s="42" t="str">
        <f t="shared" si="11"/>
        <v/>
      </c>
      <c r="N93" s="42"/>
      <c r="O93" s="18" t="str">
        <f t="shared" si="14"/>
        <v/>
      </c>
      <c r="P93" s="17">
        <f t="shared" si="12"/>
        <v>2010</v>
      </c>
      <c r="Q93" s="2"/>
      <c r="R93" s="126" t="str">
        <f t="shared" si="15"/>
        <v/>
      </c>
      <c r="S93" s="126"/>
      <c r="T93" s="45" t="str">
        <f t="shared" si="16"/>
        <v/>
      </c>
      <c r="U93" s="46"/>
      <c r="V93" s="41" t="str">
        <f t="shared" si="17"/>
        <v/>
      </c>
      <c r="W93" s="41"/>
    </row>
    <row r="94" spans="2:23" x14ac:dyDescent="0.15">
      <c r="B94" s="11">
        <v>85</v>
      </c>
      <c r="C94" s="42" t="str">
        <f t="shared" si="18"/>
        <v/>
      </c>
      <c r="D94" s="42"/>
      <c r="E94" s="17">
        <f t="shared" si="19"/>
        <v>2010</v>
      </c>
      <c r="F94" s="2"/>
      <c r="G94" s="11"/>
      <c r="H94" s="127"/>
      <c r="I94" s="127"/>
      <c r="J94" s="127"/>
      <c r="K94" s="127"/>
      <c r="L94" s="16" t="str">
        <f t="shared" si="13"/>
        <v/>
      </c>
      <c r="M94" s="42" t="str">
        <f t="shared" si="11"/>
        <v/>
      </c>
      <c r="N94" s="42"/>
      <c r="O94" s="18" t="str">
        <f t="shared" si="14"/>
        <v/>
      </c>
      <c r="P94" s="17">
        <f t="shared" si="12"/>
        <v>2010</v>
      </c>
      <c r="Q94" s="2"/>
      <c r="R94" s="126" t="str">
        <f t="shared" si="15"/>
        <v/>
      </c>
      <c r="S94" s="126"/>
      <c r="T94" s="45" t="str">
        <f t="shared" si="16"/>
        <v/>
      </c>
      <c r="U94" s="46"/>
      <c r="V94" s="41" t="str">
        <f t="shared" si="17"/>
        <v/>
      </c>
      <c r="W94" s="41"/>
    </row>
    <row r="95" spans="2:23" x14ac:dyDescent="0.15">
      <c r="B95" s="11">
        <v>86</v>
      </c>
      <c r="C95" s="42" t="str">
        <f t="shared" si="18"/>
        <v/>
      </c>
      <c r="D95" s="42"/>
      <c r="E95" s="17">
        <f t="shared" si="19"/>
        <v>2010</v>
      </c>
      <c r="F95" s="2"/>
      <c r="G95" s="11"/>
      <c r="H95" s="127"/>
      <c r="I95" s="127"/>
      <c r="J95" s="127"/>
      <c r="K95" s="127"/>
      <c r="L95" s="16" t="str">
        <f t="shared" si="13"/>
        <v/>
      </c>
      <c r="M95" s="42" t="str">
        <f t="shared" ref="M95:M109" si="20">IF(F95="","",C95*$P$2)</f>
        <v/>
      </c>
      <c r="N95" s="42"/>
      <c r="O95" s="18" t="str">
        <f t="shared" si="14"/>
        <v/>
      </c>
      <c r="P95" s="17">
        <f t="shared" si="12"/>
        <v>2010</v>
      </c>
      <c r="Q95" s="2"/>
      <c r="R95" s="126" t="str">
        <f t="shared" si="15"/>
        <v/>
      </c>
      <c r="S95" s="126"/>
      <c r="T95" s="45" t="str">
        <f t="shared" si="16"/>
        <v/>
      </c>
      <c r="U95" s="46"/>
      <c r="V95" s="41" t="str">
        <f t="shared" si="17"/>
        <v/>
      </c>
      <c r="W95" s="41"/>
    </row>
    <row r="96" spans="2:23" x14ac:dyDescent="0.15">
      <c r="B96" s="11">
        <v>87</v>
      </c>
      <c r="C96" s="42" t="str">
        <f t="shared" si="18"/>
        <v/>
      </c>
      <c r="D96" s="42"/>
      <c r="E96" s="17">
        <f t="shared" si="19"/>
        <v>2010</v>
      </c>
      <c r="F96" s="2"/>
      <c r="G96" s="11"/>
      <c r="H96" s="127"/>
      <c r="I96" s="127"/>
      <c r="J96" s="127"/>
      <c r="K96" s="127"/>
      <c r="L96" s="16" t="str">
        <f t="shared" si="13"/>
        <v/>
      </c>
      <c r="M96" s="42" t="str">
        <f t="shared" si="20"/>
        <v/>
      </c>
      <c r="N96" s="42"/>
      <c r="O96" s="18" t="str">
        <f t="shared" si="14"/>
        <v/>
      </c>
      <c r="P96" s="17">
        <f t="shared" si="12"/>
        <v>2010</v>
      </c>
      <c r="Q96" s="2"/>
      <c r="R96" s="126" t="str">
        <f t="shared" si="15"/>
        <v/>
      </c>
      <c r="S96" s="126"/>
      <c r="T96" s="45" t="str">
        <f t="shared" si="16"/>
        <v/>
      </c>
      <c r="U96" s="46"/>
      <c r="V96" s="41" t="str">
        <f t="shared" si="17"/>
        <v/>
      </c>
      <c r="W96" s="41"/>
    </row>
    <row r="97" spans="2:23" x14ac:dyDescent="0.15">
      <c r="B97" s="11">
        <v>88</v>
      </c>
      <c r="C97" s="42" t="str">
        <f t="shared" si="18"/>
        <v/>
      </c>
      <c r="D97" s="42"/>
      <c r="E97" s="17">
        <f t="shared" si="19"/>
        <v>2010</v>
      </c>
      <c r="F97" s="2"/>
      <c r="G97" s="11"/>
      <c r="H97" s="127"/>
      <c r="I97" s="127"/>
      <c r="J97" s="127"/>
      <c r="K97" s="127"/>
      <c r="L97" s="16" t="str">
        <f t="shared" si="13"/>
        <v/>
      </c>
      <c r="M97" s="42" t="str">
        <f t="shared" si="20"/>
        <v/>
      </c>
      <c r="N97" s="42"/>
      <c r="O97" s="18" t="str">
        <f t="shared" si="14"/>
        <v/>
      </c>
      <c r="P97" s="17">
        <f t="shared" si="12"/>
        <v>2010</v>
      </c>
      <c r="Q97" s="2"/>
      <c r="R97" s="126" t="str">
        <f t="shared" si="15"/>
        <v/>
      </c>
      <c r="S97" s="126"/>
      <c r="T97" s="45" t="str">
        <f t="shared" si="16"/>
        <v/>
      </c>
      <c r="U97" s="46"/>
      <c r="V97" s="41" t="str">
        <f t="shared" si="17"/>
        <v/>
      </c>
      <c r="W97" s="41"/>
    </row>
    <row r="98" spans="2:23" x14ac:dyDescent="0.15">
      <c r="B98" s="11">
        <v>89</v>
      </c>
      <c r="C98" s="42" t="str">
        <f t="shared" si="18"/>
        <v/>
      </c>
      <c r="D98" s="42"/>
      <c r="E98" s="17">
        <f t="shared" si="19"/>
        <v>2010</v>
      </c>
      <c r="F98" s="2"/>
      <c r="G98" s="11"/>
      <c r="H98" s="127"/>
      <c r="I98" s="127"/>
      <c r="J98" s="127"/>
      <c r="K98" s="127"/>
      <c r="L98" s="16" t="str">
        <f t="shared" si="13"/>
        <v/>
      </c>
      <c r="M98" s="42" t="str">
        <f t="shared" si="20"/>
        <v/>
      </c>
      <c r="N98" s="42"/>
      <c r="O98" s="18" t="str">
        <f t="shared" si="14"/>
        <v/>
      </c>
      <c r="P98" s="17">
        <f t="shared" si="12"/>
        <v>2010</v>
      </c>
      <c r="Q98" s="2"/>
      <c r="R98" s="126" t="str">
        <f t="shared" si="15"/>
        <v/>
      </c>
      <c r="S98" s="126"/>
      <c r="T98" s="45" t="str">
        <f t="shared" si="16"/>
        <v/>
      </c>
      <c r="U98" s="46"/>
      <c r="V98" s="41" t="str">
        <f t="shared" si="17"/>
        <v/>
      </c>
      <c r="W98" s="41"/>
    </row>
    <row r="99" spans="2:23" x14ac:dyDescent="0.15">
      <c r="B99" s="11">
        <v>90</v>
      </c>
      <c r="C99" s="42" t="str">
        <f t="shared" si="18"/>
        <v/>
      </c>
      <c r="D99" s="42"/>
      <c r="E99" s="17">
        <f t="shared" si="19"/>
        <v>2010</v>
      </c>
      <c r="F99" s="2"/>
      <c r="G99" s="11"/>
      <c r="H99" s="127"/>
      <c r="I99" s="127"/>
      <c r="J99" s="127"/>
      <c r="K99" s="127"/>
      <c r="L99" s="16" t="str">
        <f t="shared" si="13"/>
        <v/>
      </c>
      <c r="M99" s="42" t="str">
        <f t="shared" si="20"/>
        <v/>
      </c>
      <c r="N99" s="42"/>
      <c r="O99" s="18" t="str">
        <f t="shared" si="14"/>
        <v/>
      </c>
      <c r="P99" s="17">
        <f t="shared" si="12"/>
        <v>2010</v>
      </c>
      <c r="Q99" s="2"/>
      <c r="R99" s="126" t="str">
        <f t="shared" si="15"/>
        <v/>
      </c>
      <c r="S99" s="126"/>
      <c r="T99" s="45" t="str">
        <f t="shared" si="16"/>
        <v/>
      </c>
      <c r="U99" s="46"/>
      <c r="V99" s="41" t="str">
        <f t="shared" si="17"/>
        <v/>
      </c>
      <c r="W99" s="41"/>
    </row>
    <row r="100" spans="2:23" x14ac:dyDescent="0.15">
      <c r="B100" s="11">
        <v>91</v>
      </c>
      <c r="C100" s="42" t="str">
        <f t="shared" si="18"/>
        <v/>
      </c>
      <c r="D100" s="42"/>
      <c r="E100" s="17">
        <f t="shared" si="19"/>
        <v>2010</v>
      </c>
      <c r="F100" s="2"/>
      <c r="G100" s="11"/>
      <c r="H100" s="127"/>
      <c r="I100" s="127"/>
      <c r="J100" s="127"/>
      <c r="K100" s="127"/>
      <c r="L100" s="16" t="str">
        <f t="shared" si="13"/>
        <v/>
      </c>
      <c r="M100" s="42" t="str">
        <f t="shared" si="20"/>
        <v/>
      </c>
      <c r="N100" s="42"/>
      <c r="O100" s="18" t="str">
        <f t="shared" si="14"/>
        <v/>
      </c>
      <c r="P100" s="17">
        <f t="shared" si="12"/>
        <v>2010</v>
      </c>
      <c r="Q100" s="2"/>
      <c r="R100" s="126" t="str">
        <f t="shared" si="15"/>
        <v/>
      </c>
      <c r="S100" s="126"/>
      <c r="T100" s="45" t="str">
        <f t="shared" si="16"/>
        <v/>
      </c>
      <c r="U100" s="46"/>
      <c r="V100" s="41" t="str">
        <f t="shared" si="17"/>
        <v/>
      </c>
      <c r="W100" s="41"/>
    </row>
    <row r="101" spans="2:23" x14ac:dyDescent="0.15">
      <c r="B101" s="11">
        <v>92</v>
      </c>
      <c r="C101" s="42" t="str">
        <f t="shared" si="18"/>
        <v/>
      </c>
      <c r="D101" s="42"/>
      <c r="E101" s="17">
        <f t="shared" si="19"/>
        <v>2010</v>
      </c>
      <c r="F101" s="2"/>
      <c r="G101" s="11"/>
      <c r="H101" s="127"/>
      <c r="I101" s="127"/>
      <c r="J101" s="127"/>
      <c r="K101" s="127"/>
      <c r="L101" s="16" t="str">
        <f t="shared" si="13"/>
        <v/>
      </c>
      <c r="M101" s="42" t="str">
        <f t="shared" si="20"/>
        <v/>
      </c>
      <c r="N101" s="42"/>
      <c r="O101" s="18" t="str">
        <f t="shared" si="14"/>
        <v/>
      </c>
      <c r="P101" s="17">
        <f t="shared" si="12"/>
        <v>2010</v>
      </c>
      <c r="Q101" s="2"/>
      <c r="R101" s="126" t="str">
        <f t="shared" si="15"/>
        <v/>
      </c>
      <c r="S101" s="126"/>
      <c r="T101" s="45" t="str">
        <f t="shared" si="16"/>
        <v/>
      </c>
      <c r="U101" s="46"/>
      <c r="V101" s="41" t="str">
        <f t="shared" si="17"/>
        <v/>
      </c>
      <c r="W101" s="41"/>
    </row>
    <row r="102" spans="2:23" x14ac:dyDescent="0.15">
      <c r="B102" s="11">
        <v>93</v>
      </c>
      <c r="C102" s="42" t="str">
        <f t="shared" si="18"/>
        <v/>
      </c>
      <c r="D102" s="42"/>
      <c r="E102" s="17">
        <f t="shared" si="19"/>
        <v>2010</v>
      </c>
      <c r="F102" s="2"/>
      <c r="G102" s="11"/>
      <c r="H102" s="127"/>
      <c r="I102" s="127"/>
      <c r="J102" s="127"/>
      <c r="K102" s="127"/>
      <c r="L102" s="16" t="str">
        <f t="shared" si="13"/>
        <v/>
      </c>
      <c r="M102" s="42" t="str">
        <f t="shared" si="20"/>
        <v/>
      </c>
      <c r="N102" s="42"/>
      <c r="O102" s="18" t="str">
        <f t="shared" si="14"/>
        <v/>
      </c>
      <c r="P102" s="17">
        <f t="shared" si="12"/>
        <v>2010</v>
      </c>
      <c r="Q102" s="2"/>
      <c r="R102" s="126" t="str">
        <f t="shared" si="15"/>
        <v/>
      </c>
      <c r="S102" s="126"/>
      <c r="T102" s="45" t="str">
        <f t="shared" si="16"/>
        <v/>
      </c>
      <c r="U102" s="46"/>
      <c r="V102" s="41" t="str">
        <f t="shared" si="17"/>
        <v/>
      </c>
      <c r="W102" s="41"/>
    </row>
    <row r="103" spans="2:23" x14ac:dyDescent="0.15">
      <c r="B103" s="11">
        <v>94</v>
      </c>
      <c r="C103" s="42" t="str">
        <f t="shared" si="18"/>
        <v/>
      </c>
      <c r="D103" s="42"/>
      <c r="E103" s="17">
        <f t="shared" si="19"/>
        <v>2010</v>
      </c>
      <c r="F103" s="2"/>
      <c r="G103" s="11"/>
      <c r="H103" s="127"/>
      <c r="I103" s="127"/>
      <c r="J103" s="127"/>
      <c r="K103" s="127"/>
      <c r="L103" s="16" t="str">
        <f t="shared" si="13"/>
        <v/>
      </c>
      <c r="M103" s="42" t="str">
        <f t="shared" si="20"/>
        <v/>
      </c>
      <c r="N103" s="42"/>
      <c r="O103" s="18" t="str">
        <f t="shared" si="14"/>
        <v/>
      </c>
      <c r="P103" s="17">
        <f t="shared" si="12"/>
        <v>2010</v>
      </c>
      <c r="Q103" s="2"/>
      <c r="R103" s="126" t="str">
        <f t="shared" si="15"/>
        <v/>
      </c>
      <c r="S103" s="126"/>
      <c r="T103" s="45" t="str">
        <f t="shared" si="16"/>
        <v/>
      </c>
      <c r="U103" s="46"/>
      <c r="V103" s="41" t="str">
        <f t="shared" si="17"/>
        <v/>
      </c>
      <c r="W103" s="41"/>
    </row>
    <row r="104" spans="2:23" x14ac:dyDescent="0.15">
      <c r="B104" s="11">
        <v>95</v>
      </c>
      <c r="C104" s="42" t="str">
        <f t="shared" si="18"/>
        <v/>
      </c>
      <c r="D104" s="42"/>
      <c r="E104" s="17">
        <f t="shared" si="19"/>
        <v>2010</v>
      </c>
      <c r="F104" s="2"/>
      <c r="G104" s="11"/>
      <c r="H104" s="127"/>
      <c r="I104" s="127"/>
      <c r="J104" s="127"/>
      <c r="K104" s="127"/>
      <c r="L104" s="16" t="str">
        <f t="shared" si="13"/>
        <v/>
      </c>
      <c r="M104" s="42" t="str">
        <f t="shared" si="20"/>
        <v/>
      </c>
      <c r="N104" s="42"/>
      <c r="O104" s="18" t="str">
        <f t="shared" si="14"/>
        <v/>
      </c>
      <c r="P104" s="17">
        <f t="shared" si="12"/>
        <v>2010</v>
      </c>
      <c r="Q104" s="2"/>
      <c r="R104" s="126" t="str">
        <f t="shared" si="15"/>
        <v/>
      </c>
      <c r="S104" s="126"/>
      <c r="T104" s="45" t="str">
        <f t="shared" si="16"/>
        <v/>
      </c>
      <c r="U104" s="46"/>
      <c r="V104" s="41" t="str">
        <f t="shared" si="17"/>
        <v/>
      </c>
      <c r="W104" s="41"/>
    </row>
    <row r="105" spans="2:23" x14ac:dyDescent="0.15">
      <c r="B105" s="11">
        <v>96</v>
      </c>
      <c r="C105" s="42" t="str">
        <f t="shared" si="18"/>
        <v/>
      </c>
      <c r="D105" s="42"/>
      <c r="E105" s="17">
        <f t="shared" si="19"/>
        <v>2010</v>
      </c>
      <c r="F105" s="2"/>
      <c r="G105" s="11"/>
      <c r="H105" s="127"/>
      <c r="I105" s="127"/>
      <c r="J105" s="127"/>
      <c r="K105" s="127"/>
      <c r="L105" s="16" t="str">
        <f t="shared" si="13"/>
        <v/>
      </c>
      <c r="M105" s="42" t="str">
        <f t="shared" si="20"/>
        <v/>
      </c>
      <c r="N105" s="42"/>
      <c r="O105" s="18" t="str">
        <f t="shared" si="14"/>
        <v/>
      </c>
      <c r="P105" s="17">
        <f t="shared" si="12"/>
        <v>2010</v>
      </c>
      <c r="Q105" s="2"/>
      <c r="R105" s="126" t="str">
        <f t="shared" si="15"/>
        <v/>
      </c>
      <c r="S105" s="126"/>
      <c r="T105" s="45" t="str">
        <f t="shared" si="16"/>
        <v/>
      </c>
      <c r="U105" s="46"/>
      <c r="V105" s="41" t="str">
        <f t="shared" si="17"/>
        <v/>
      </c>
      <c r="W105" s="41"/>
    </row>
    <row r="106" spans="2:23" x14ac:dyDescent="0.15">
      <c r="B106" s="11">
        <v>97</v>
      </c>
      <c r="C106" s="42" t="str">
        <f t="shared" si="18"/>
        <v/>
      </c>
      <c r="D106" s="42"/>
      <c r="E106" s="17">
        <f t="shared" si="19"/>
        <v>2010</v>
      </c>
      <c r="F106" s="2"/>
      <c r="G106" s="11"/>
      <c r="H106" s="127"/>
      <c r="I106" s="127"/>
      <c r="J106" s="127"/>
      <c r="K106" s="127"/>
      <c r="L106" s="16" t="str">
        <f t="shared" si="13"/>
        <v/>
      </c>
      <c r="M106" s="42" t="str">
        <f t="shared" si="20"/>
        <v/>
      </c>
      <c r="N106" s="42"/>
      <c r="O106" s="18" t="str">
        <f t="shared" si="14"/>
        <v/>
      </c>
      <c r="P106" s="17">
        <f t="shared" si="12"/>
        <v>2010</v>
      </c>
      <c r="Q106" s="2"/>
      <c r="R106" s="126" t="str">
        <f t="shared" si="15"/>
        <v/>
      </c>
      <c r="S106" s="126"/>
      <c r="T106" s="45" t="str">
        <f t="shared" si="16"/>
        <v/>
      </c>
      <c r="U106" s="46"/>
      <c r="V106" s="41" t="str">
        <f t="shared" si="17"/>
        <v/>
      </c>
      <c r="W106" s="41"/>
    </row>
    <row r="107" spans="2:23" x14ac:dyDescent="0.15">
      <c r="B107" s="11">
        <v>98</v>
      </c>
      <c r="C107" s="42" t="str">
        <f t="shared" si="18"/>
        <v/>
      </c>
      <c r="D107" s="42"/>
      <c r="E107" s="17">
        <f t="shared" si="19"/>
        <v>2010</v>
      </c>
      <c r="F107" s="2"/>
      <c r="G107" s="11"/>
      <c r="H107" s="127"/>
      <c r="I107" s="127"/>
      <c r="J107" s="127"/>
      <c r="K107" s="127"/>
      <c r="L107" s="16" t="str">
        <f t="shared" si="13"/>
        <v/>
      </c>
      <c r="M107" s="42" t="str">
        <f t="shared" si="20"/>
        <v/>
      </c>
      <c r="N107" s="42"/>
      <c r="O107" s="18" t="str">
        <f t="shared" si="14"/>
        <v/>
      </c>
      <c r="P107" s="17">
        <f t="shared" si="12"/>
        <v>2010</v>
      </c>
      <c r="Q107" s="2"/>
      <c r="R107" s="126" t="str">
        <f t="shared" si="15"/>
        <v/>
      </c>
      <c r="S107" s="126"/>
      <c r="T107" s="45" t="str">
        <f t="shared" si="16"/>
        <v/>
      </c>
      <c r="U107" s="46"/>
      <c r="V107" s="41" t="str">
        <f t="shared" si="17"/>
        <v/>
      </c>
      <c r="W107" s="41"/>
    </row>
    <row r="108" spans="2:23" x14ac:dyDescent="0.15">
      <c r="B108" s="11">
        <v>99</v>
      </c>
      <c r="C108" s="42" t="str">
        <f t="shared" si="18"/>
        <v/>
      </c>
      <c r="D108" s="42"/>
      <c r="E108" s="17">
        <f t="shared" si="19"/>
        <v>2010</v>
      </c>
      <c r="F108" s="2"/>
      <c r="G108" s="11"/>
      <c r="H108" s="127"/>
      <c r="I108" s="127"/>
      <c r="J108" s="127"/>
      <c r="K108" s="127"/>
      <c r="L108" s="16" t="str">
        <f t="shared" si="13"/>
        <v/>
      </c>
      <c r="M108" s="42" t="str">
        <f t="shared" si="20"/>
        <v/>
      </c>
      <c r="N108" s="42"/>
      <c r="O108" s="18" t="str">
        <f t="shared" si="14"/>
        <v/>
      </c>
      <c r="P108" s="17">
        <f t="shared" si="12"/>
        <v>2010</v>
      </c>
      <c r="Q108" s="2"/>
      <c r="R108" s="126" t="str">
        <f t="shared" si="15"/>
        <v/>
      </c>
      <c r="S108" s="126"/>
      <c r="T108" s="45" t="str">
        <f t="shared" si="16"/>
        <v/>
      </c>
      <c r="U108" s="46"/>
      <c r="V108" s="41" t="str">
        <f t="shared" si="17"/>
        <v/>
      </c>
      <c r="W108" s="41"/>
    </row>
    <row r="109" spans="2:23" x14ac:dyDescent="0.15">
      <c r="B109" s="11">
        <v>100</v>
      </c>
      <c r="C109" s="42" t="str">
        <f t="shared" si="18"/>
        <v/>
      </c>
      <c r="D109" s="42"/>
      <c r="E109" s="17">
        <f t="shared" si="19"/>
        <v>2010</v>
      </c>
      <c r="F109" s="2"/>
      <c r="G109" s="11"/>
      <c r="H109" s="127"/>
      <c r="I109" s="127"/>
      <c r="J109" s="127"/>
      <c r="K109" s="127"/>
      <c r="L109" s="16" t="str">
        <f t="shared" si="13"/>
        <v/>
      </c>
      <c r="M109" s="42" t="str">
        <f t="shared" si="20"/>
        <v/>
      </c>
      <c r="N109" s="42"/>
      <c r="O109" s="18" t="str">
        <f t="shared" si="14"/>
        <v/>
      </c>
      <c r="P109" s="17">
        <f t="shared" si="12"/>
        <v>2010</v>
      </c>
      <c r="Q109" s="2"/>
      <c r="R109" s="126" t="str">
        <f t="shared" si="15"/>
        <v/>
      </c>
      <c r="S109" s="126"/>
      <c r="T109" s="45" t="str">
        <f t="shared" si="16"/>
        <v/>
      </c>
      <c r="U109" s="46"/>
      <c r="V109" s="41" t="str">
        <f t="shared" si="17"/>
        <v/>
      </c>
      <c r="W109" s="41"/>
    </row>
  </sheetData>
  <mergeCells count="739">
    <mergeCell ref="C71:D71"/>
    <mergeCell ref="H71:I71"/>
    <mergeCell ref="J71:K71"/>
    <mergeCell ref="M71:N71"/>
    <mergeCell ref="R71:S71"/>
    <mergeCell ref="T71:U71"/>
    <mergeCell ref="V71:W71"/>
    <mergeCell ref="V70:W70"/>
    <mergeCell ref="C70:D70"/>
    <mergeCell ref="H70:I70"/>
    <mergeCell ref="J70:K70"/>
    <mergeCell ref="M70:N70"/>
    <mergeCell ref="R70:S70"/>
    <mergeCell ref="T70:U70"/>
    <mergeCell ref="V68:W68"/>
    <mergeCell ref="C69:D69"/>
    <mergeCell ref="H69:I69"/>
    <mergeCell ref="J69:K69"/>
    <mergeCell ref="M69:N69"/>
    <mergeCell ref="R69:S69"/>
    <mergeCell ref="T69:U69"/>
    <mergeCell ref="V69:W69"/>
    <mergeCell ref="C68:D68"/>
    <mergeCell ref="H68:I68"/>
    <mergeCell ref="J68:K68"/>
    <mergeCell ref="M68:N68"/>
    <mergeCell ref="R68:S68"/>
    <mergeCell ref="T68:U68"/>
    <mergeCell ref="V66:W66"/>
    <mergeCell ref="C67:D67"/>
    <mergeCell ref="H67:I67"/>
    <mergeCell ref="J67:K67"/>
    <mergeCell ref="M67:N67"/>
    <mergeCell ref="R67:S67"/>
    <mergeCell ref="T67:U67"/>
    <mergeCell ref="V67:W67"/>
    <mergeCell ref="C66:D66"/>
    <mergeCell ref="H66:I66"/>
    <mergeCell ref="J66:K66"/>
    <mergeCell ref="M66:N66"/>
    <mergeCell ref="R66:S66"/>
    <mergeCell ref="T66:U66"/>
    <mergeCell ref="C65:D65"/>
    <mergeCell ref="H65:I65"/>
    <mergeCell ref="J65:K65"/>
    <mergeCell ref="M65:N65"/>
    <mergeCell ref="R65:S65"/>
    <mergeCell ref="T65:U65"/>
    <mergeCell ref="V65:W65"/>
    <mergeCell ref="V64:W64"/>
    <mergeCell ref="C64:D64"/>
    <mergeCell ref="H64:I64"/>
    <mergeCell ref="J64:K64"/>
    <mergeCell ref="M64:N64"/>
    <mergeCell ref="R64:S64"/>
    <mergeCell ref="T64:U64"/>
    <mergeCell ref="V63:W63"/>
    <mergeCell ref="C63:D63"/>
    <mergeCell ref="H63:I63"/>
    <mergeCell ref="J63:K63"/>
    <mergeCell ref="M63:N63"/>
    <mergeCell ref="R63:S63"/>
    <mergeCell ref="T63:U63"/>
    <mergeCell ref="V61:W61"/>
    <mergeCell ref="C62:D62"/>
    <mergeCell ref="H62:I62"/>
    <mergeCell ref="J62:K62"/>
    <mergeCell ref="M62:N62"/>
    <mergeCell ref="R62:S62"/>
    <mergeCell ref="T62:U62"/>
    <mergeCell ref="V62:W62"/>
    <mergeCell ref="C61:D61"/>
    <mergeCell ref="H61:I61"/>
    <mergeCell ref="J61:K61"/>
    <mergeCell ref="M61:N61"/>
    <mergeCell ref="R61:S61"/>
    <mergeCell ref="T61:U61"/>
    <mergeCell ref="V59:W59"/>
    <mergeCell ref="C60:D60"/>
    <mergeCell ref="H60:I60"/>
    <mergeCell ref="J60:K60"/>
    <mergeCell ref="M60:N60"/>
    <mergeCell ref="R60:S60"/>
    <mergeCell ref="T60:U60"/>
    <mergeCell ref="V60:W60"/>
    <mergeCell ref="C59:D59"/>
    <mergeCell ref="H59:I59"/>
    <mergeCell ref="J59:K59"/>
    <mergeCell ref="M59:N59"/>
    <mergeCell ref="R59:S59"/>
    <mergeCell ref="T59:U59"/>
    <mergeCell ref="V57:W57"/>
    <mergeCell ref="C58:D58"/>
    <mergeCell ref="H58:I58"/>
    <mergeCell ref="J58:K58"/>
    <mergeCell ref="M58:N58"/>
    <mergeCell ref="R58:S58"/>
    <mergeCell ref="T58:U58"/>
    <mergeCell ref="V58:W58"/>
    <mergeCell ref="C57:D57"/>
    <mergeCell ref="H57:I57"/>
    <mergeCell ref="J57:K57"/>
    <mergeCell ref="M57:N57"/>
    <mergeCell ref="R57:S57"/>
    <mergeCell ref="T57:U57"/>
    <mergeCell ref="V55:W55"/>
    <mergeCell ref="C56:D56"/>
    <mergeCell ref="H56:I56"/>
    <mergeCell ref="J56:K56"/>
    <mergeCell ref="M56:N56"/>
    <mergeCell ref="R56:S56"/>
    <mergeCell ref="T56:U56"/>
    <mergeCell ref="V56:W56"/>
    <mergeCell ref="C55:D55"/>
    <mergeCell ref="H55:I55"/>
    <mergeCell ref="J55:K55"/>
    <mergeCell ref="M55:N55"/>
    <mergeCell ref="R55:S55"/>
    <mergeCell ref="T55:U55"/>
    <mergeCell ref="V53:W53"/>
    <mergeCell ref="C54:D54"/>
    <mergeCell ref="H54:I54"/>
    <mergeCell ref="J54:K54"/>
    <mergeCell ref="M54:N54"/>
    <mergeCell ref="R54:S54"/>
    <mergeCell ref="T54:U54"/>
    <mergeCell ref="V54:W54"/>
    <mergeCell ref="C53:D53"/>
    <mergeCell ref="H53:I53"/>
    <mergeCell ref="J53:K53"/>
    <mergeCell ref="M53:N53"/>
    <mergeCell ref="R53:S53"/>
    <mergeCell ref="T53:U53"/>
    <mergeCell ref="V51:W51"/>
    <mergeCell ref="C52:D52"/>
    <mergeCell ref="H52:I52"/>
    <mergeCell ref="J52:K52"/>
    <mergeCell ref="M52:N52"/>
    <mergeCell ref="R52:S52"/>
    <mergeCell ref="T52:U52"/>
    <mergeCell ref="V52:W52"/>
    <mergeCell ref="C51:D51"/>
    <mergeCell ref="H51:I51"/>
    <mergeCell ref="J51:K51"/>
    <mergeCell ref="M51:N51"/>
    <mergeCell ref="R51:S51"/>
    <mergeCell ref="T51:U51"/>
    <mergeCell ref="V50:W50"/>
    <mergeCell ref="C50:D50"/>
    <mergeCell ref="H50:I50"/>
    <mergeCell ref="J50:K50"/>
    <mergeCell ref="M50:N50"/>
    <mergeCell ref="R50:S50"/>
    <mergeCell ref="T50:U50"/>
    <mergeCell ref="V48:W48"/>
    <mergeCell ref="C49:D49"/>
    <mergeCell ref="H49:I49"/>
    <mergeCell ref="J49:K49"/>
    <mergeCell ref="M49:N49"/>
    <mergeCell ref="R49:S49"/>
    <mergeCell ref="T49:U49"/>
    <mergeCell ref="V49:W49"/>
    <mergeCell ref="C48:D48"/>
    <mergeCell ref="H48:I48"/>
    <mergeCell ref="J48:K48"/>
    <mergeCell ref="M48:N48"/>
    <mergeCell ref="R48:S48"/>
    <mergeCell ref="T48:U48"/>
    <mergeCell ref="V46:W46"/>
    <mergeCell ref="C47:D47"/>
    <mergeCell ref="H47:I47"/>
    <mergeCell ref="J47:K47"/>
    <mergeCell ref="M47:N47"/>
    <mergeCell ref="R47:S47"/>
    <mergeCell ref="T47:U47"/>
    <mergeCell ref="V47:W47"/>
    <mergeCell ref="C46:D46"/>
    <mergeCell ref="H46:I46"/>
    <mergeCell ref="J46:K46"/>
    <mergeCell ref="M46:N46"/>
    <mergeCell ref="R46:S46"/>
    <mergeCell ref="T46:U46"/>
    <mergeCell ref="V45:W45"/>
    <mergeCell ref="C45:D45"/>
    <mergeCell ref="H45:I45"/>
    <mergeCell ref="J45:K45"/>
    <mergeCell ref="M45:N45"/>
    <mergeCell ref="R45:S45"/>
    <mergeCell ref="T45:U45"/>
    <mergeCell ref="V43:W43"/>
    <mergeCell ref="C44:D44"/>
    <mergeCell ref="H44:I44"/>
    <mergeCell ref="J44:K44"/>
    <mergeCell ref="M44:N44"/>
    <mergeCell ref="R44:S44"/>
    <mergeCell ref="T44:U44"/>
    <mergeCell ref="V44:W44"/>
    <mergeCell ref="C43:D43"/>
    <mergeCell ref="H43:I43"/>
    <mergeCell ref="J43:K43"/>
    <mergeCell ref="M43:N43"/>
    <mergeCell ref="R43:S43"/>
    <mergeCell ref="T43:U43"/>
    <mergeCell ref="C42:D42"/>
    <mergeCell ref="H42:I42"/>
    <mergeCell ref="J42:K42"/>
    <mergeCell ref="M42:N42"/>
    <mergeCell ref="R42:S42"/>
    <mergeCell ref="T42:U42"/>
    <mergeCell ref="V42:W42"/>
    <mergeCell ref="V40:W40"/>
    <mergeCell ref="C41:D41"/>
    <mergeCell ref="H41:I41"/>
    <mergeCell ref="J41:K41"/>
    <mergeCell ref="M41:N41"/>
    <mergeCell ref="R41:S41"/>
    <mergeCell ref="T41:U41"/>
    <mergeCell ref="V41:W41"/>
    <mergeCell ref="C40:D40"/>
    <mergeCell ref="H40:I40"/>
    <mergeCell ref="J40:K40"/>
    <mergeCell ref="M40:N40"/>
    <mergeCell ref="R40:S40"/>
    <mergeCell ref="T40:U40"/>
    <mergeCell ref="V38:W38"/>
    <mergeCell ref="C39:D39"/>
    <mergeCell ref="H39:I39"/>
    <mergeCell ref="J39:K39"/>
    <mergeCell ref="M39:N39"/>
    <mergeCell ref="R39:S39"/>
    <mergeCell ref="T39:U39"/>
    <mergeCell ref="V39:W39"/>
    <mergeCell ref="C38:D38"/>
    <mergeCell ref="H38:I38"/>
    <mergeCell ref="J38:K38"/>
    <mergeCell ref="M38:N38"/>
    <mergeCell ref="R38:S38"/>
    <mergeCell ref="T38:U38"/>
    <mergeCell ref="C37:D37"/>
    <mergeCell ref="H37:I37"/>
    <mergeCell ref="J37:K37"/>
    <mergeCell ref="M37:N37"/>
    <mergeCell ref="R37:S37"/>
    <mergeCell ref="T37:U37"/>
    <mergeCell ref="V37:W37"/>
    <mergeCell ref="V35:W35"/>
    <mergeCell ref="C36:D36"/>
    <mergeCell ref="H36:I36"/>
    <mergeCell ref="J36:K36"/>
    <mergeCell ref="M36:N36"/>
    <mergeCell ref="R36:S36"/>
    <mergeCell ref="T36:U36"/>
    <mergeCell ref="V36:W36"/>
    <mergeCell ref="C35:D35"/>
    <mergeCell ref="H35:I35"/>
    <mergeCell ref="J35:K35"/>
    <mergeCell ref="M35:N35"/>
    <mergeCell ref="R35:S35"/>
    <mergeCell ref="T35:U35"/>
    <mergeCell ref="V34:W34"/>
    <mergeCell ref="C34:D34"/>
    <mergeCell ref="H34:I34"/>
    <mergeCell ref="J34:K34"/>
    <mergeCell ref="M34:N34"/>
    <mergeCell ref="R34:S34"/>
    <mergeCell ref="T34:U34"/>
    <mergeCell ref="V32:W32"/>
    <mergeCell ref="C33:D33"/>
    <mergeCell ref="H33:I33"/>
    <mergeCell ref="J33:K33"/>
    <mergeCell ref="M33:N33"/>
    <mergeCell ref="R33:S33"/>
    <mergeCell ref="T33:U33"/>
    <mergeCell ref="V33:W33"/>
    <mergeCell ref="C32:D32"/>
    <mergeCell ref="H32:I32"/>
    <mergeCell ref="J32:K32"/>
    <mergeCell ref="M32:N32"/>
    <mergeCell ref="R32:S32"/>
    <mergeCell ref="T32:U32"/>
    <mergeCell ref="V30:W30"/>
    <mergeCell ref="C31:D31"/>
    <mergeCell ref="H31:I31"/>
    <mergeCell ref="J31:K31"/>
    <mergeCell ref="M31:N31"/>
    <mergeCell ref="R31:S31"/>
    <mergeCell ref="T31:U31"/>
    <mergeCell ref="V31:W31"/>
    <mergeCell ref="C30:D30"/>
    <mergeCell ref="H30:I30"/>
    <mergeCell ref="J30:K30"/>
    <mergeCell ref="M30:N30"/>
    <mergeCell ref="R30:S30"/>
    <mergeCell ref="T30:U30"/>
    <mergeCell ref="V29:W29"/>
    <mergeCell ref="C29:D29"/>
    <mergeCell ref="H29:I29"/>
    <mergeCell ref="J29:K29"/>
    <mergeCell ref="M29:N29"/>
    <mergeCell ref="R29:S29"/>
    <mergeCell ref="T29:U29"/>
    <mergeCell ref="C28:D28"/>
    <mergeCell ref="H28:I28"/>
    <mergeCell ref="J28:K28"/>
    <mergeCell ref="M28:N28"/>
    <mergeCell ref="R28:S28"/>
    <mergeCell ref="T28:U28"/>
    <mergeCell ref="V28:W28"/>
    <mergeCell ref="V26:W26"/>
    <mergeCell ref="C27:D27"/>
    <mergeCell ref="H27:I27"/>
    <mergeCell ref="J27:K27"/>
    <mergeCell ref="M27:N27"/>
    <mergeCell ref="R27:S27"/>
    <mergeCell ref="T27:U27"/>
    <mergeCell ref="V27:W27"/>
    <mergeCell ref="C26:D26"/>
    <mergeCell ref="H26:I26"/>
    <mergeCell ref="J26:K26"/>
    <mergeCell ref="M26:N26"/>
    <mergeCell ref="R26:S26"/>
    <mergeCell ref="T26:U26"/>
    <mergeCell ref="V25:W25"/>
    <mergeCell ref="C25:D25"/>
    <mergeCell ref="H25:I25"/>
    <mergeCell ref="J25:K25"/>
    <mergeCell ref="M25:N25"/>
    <mergeCell ref="R25:S25"/>
    <mergeCell ref="T25:U25"/>
    <mergeCell ref="V24:W24"/>
    <mergeCell ref="C24:D24"/>
    <mergeCell ref="H24:I24"/>
    <mergeCell ref="J24:K24"/>
    <mergeCell ref="M24:N24"/>
    <mergeCell ref="R24:S24"/>
    <mergeCell ref="T24:U24"/>
    <mergeCell ref="C23:D23"/>
    <mergeCell ref="H23:I23"/>
    <mergeCell ref="J23:K23"/>
    <mergeCell ref="M23:N23"/>
    <mergeCell ref="R23:S23"/>
    <mergeCell ref="T23:U23"/>
    <mergeCell ref="V23:W23"/>
    <mergeCell ref="C22:D22"/>
    <mergeCell ref="H22:I22"/>
    <mergeCell ref="J22:K22"/>
    <mergeCell ref="M22:N22"/>
    <mergeCell ref="R22:S22"/>
    <mergeCell ref="T22:U22"/>
    <mergeCell ref="V22:W22"/>
    <mergeCell ref="V20:W20"/>
    <mergeCell ref="C21:D21"/>
    <mergeCell ref="H21:I21"/>
    <mergeCell ref="J21:K21"/>
    <mergeCell ref="M21:N21"/>
    <mergeCell ref="R21:S21"/>
    <mergeCell ref="T21:U21"/>
    <mergeCell ref="V21:W21"/>
    <mergeCell ref="C20:D20"/>
    <mergeCell ref="H20:I20"/>
    <mergeCell ref="J20:K20"/>
    <mergeCell ref="M20:N20"/>
    <mergeCell ref="R20:S20"/>
    <mergeCell ref="T20:U20"/>
    <mergeCell ref="V18:W18"/>
    <mergeCell ref="C19:D19"/>
    <mergeCell ref="H19:I19"/>
    <mergeCell ref="J19:K19"/>
    <mergeCell ref="M19:N19"/>
    <mergeCell ref="R19:S19"/>
    <mergeCell ref="T19:U19"/>
    <mergeCell ref="V19:W19"/>
    <mergeCell ref="C18:D18"/>
    <mergeCell ref="H18:I18"/>
    <mergeCell ref="J18:K18"/>
    <mergeCell ref="M18:N18"/>
    <mergeCell ref="R18:S18"/>
    <mergeCell ref="T18:U18"/>
    <mergeCell ref="V16:W16"/>
    <mergeCell ref="C17:D17"/>
    <mergeCell ref="H17:I17"/>
    <mergeCell ref="J17:K17"/>
    <mergeCell ref="M17:N17"/>
    <mergeCell ref="R17:S17"/>
    <mergeCell ref="T17:U17"/>
    <mergeCell ref="V17:W17"/>
    <mergeCell ref="C16:D16"/>
    <mergeCell ref="H16:I16"/>
    <mergeCell ref="J16:K16"/>
    <mergeCell ref="M16:N16"/>
    <mergeCell ref="R16:S16"/>
    <mergeCell ref="T16:U16"/>
    <mergeCell ref="V14:W14"/>
    <mergeCell ref="C15:D15"/>
    <mergeCell ref="H15:I15"/>
    <mergeCell ref="J15:K15"/>
    <mergeCell ref="M15:N15"/>
    <mergeCell ref="R15:S15"/>
    <mergeCell ref="T15:U15"/>
    <mergeCell ref="V15:W15"/>
    <mergeCell ref="C14:D14"/>
    <mergeCell ref="H14:I14"/>
    <mergeCell ref="J14:K14"/>
    <mergeCell ref="M14:N14"/>
    <mergeCell ref="R14:S14"/>
    <mergeCell ref="T14:U14"/>
    <mergeCell ref="V12:W12"/>
    <mergeCell ref="C13:D13"/>
    <mergeCell ref="H13:I13"/>
    <mergeCell ref="J13:K13"/>
    <mergeCell ref="M13:N13"/>
    <mergeCell ref="R13:S13"/>
    <mergeCell ref="T13:U13"/>
    <mergeCell ref="V13:W13"/>
    <mergeCell ref="C12:D12"/>
    <mergeCell ref="H12:I12"/>
    <mergeCell ref="J12:K12"/>
    <mergeCell ref="M12:N12"/>
    <mergeCell ref="R12:S12"/>
    <mergeCell ref="T12:U12"/>
    <mergeCell ref="V10:W10"/>
    <mergeCell ref="C11:D11"/>
    <mergeCell ref="H11:I11"/>
    <mergeCell ref="J11:K11"/>
    <mergeCell ref="M11:N11"/>
    <mergeCell ref="R11:S11"/>
    <mergeCell ref="T11:U11"/>
    <mergeCell ref="V11:W11"/>
    <mergeCell ref="C10:D10"/>
    <mergeCell ref="H10:I10"/>
    <mergeCell ref="J10:K10"/>
    <mergeCell ref="M10:N10"/>
    <mergeCell ref="R10:S10"/>
    <mergeCell ref="T10:U10"/>
    <mergeCell ref="P5:Q5"/>
    <mergeCell ref="B6:D6"/>
    <mergeCell ref="E6:H6"/>
    <mergeCell ref="I6:J6"/>
    <mergeCell ref="K6:M6"/>
    <mergeCell ref="N6:Q6"/>
    <mergeCell ref="T9:U9"/>
    <mergeCell ref="V9:W9"/>
    <mergeCell ref="B8:B9"/>
    <mergeCell ref="C8:D9"/>
    <mergeCell ref="E8:K8"/>
    <mergeCell ref="L8:N8"/>
    <mergeCell ref="O8:O9"/>
    <mergeCell ref="P8:W8"/>
    <mergeCell ref="H9:I9"/>
    <mergeCell ref="J9:K9"/>
    <mergeCell ref="M9:N9"/>
    <mergeCell ref="R9:S9"/>
    <mergeCell ref="B2:D2"/>
    <mergeCell ref="E2:G2"/>
    <mergeCell ref="H2:J2"/>
    <mergeCell ref="K2:M2"/>
    <mergeCell ref="N2:O2"/>
    <mergeCell ref="P2:Q2"/>
    <mergeCell ref="C72:D72"/>
    <mergeCell ref="H72:I72"/>
    <mergeCell ref="J72:K72"/>
    <mergeCell ref="M72:N72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R72:S72"/>
    <mergeCell ref="T72:U72"/>
    <mergeCell ref="V72:W72"/>
    <mergeCell ref="C73:D73"/>
    <mergeCell ref="H73:I73"/>
    <mergeCell ref="J73:K73"/>
    <mergeCell ref="M73:N73"/>
    <mergeCell ref="R73:S73"/>
    <mergeCell ref="T73:U73"/>
    <mergeCell ref="V73:W73"/>
    <mergeCell ref="C74:D74"/>
    <mergeCell ref="H74:I74"/>
    <mergeCell ref="J74:K74"/>
    <mergeCell ref="M74:N74"/>
    <mergeCell ref="R74:S74"/>
    <mergeCell ref="T74:U74"/>
    <mergeCell ref="V74:W74"/>
    <mergeCell ref="C75:D75"/>
    <mergeCell ref="H75:I75"/>
    <mergeCell ref="J75:K75"/>
    <mergeCell ref="M75:N75"/>
    <mergeCell ref="R75:S75"/>
    <mergeCell ref="T75:U75"/>
    <mergeCell ref="V75:W75"/>
    <mergeCell ref="C76:D76"/>
    <mergeCell ref="H76:I76"/>
    <mergeCell ref="J76:K76"/>
    <mergeCell ref="M76:N76"/>
    <mergeCell ref="R76:S76"/>
    <mergeCell ref="T76:U76"/>
    <mergeCell ref="V76:W76"/>
    <mergeCell ref="C77:D77"/>
    <mergeCell ref="H77:I77"/>
    <mergeCell ref="J77:K77"/>
    <mergeCell ref="M77:N77"/>
    <mergeCell ref="R77:S77"/>
    <mergeCell ref="T77:U77"/>
    <mergeCell ref="V77:W77"/>
    <mergeCell ref="C78:D78"/>
    <mergeCell ref="H78:I78"/>
    <mergeCell ref="J78:K78"/>
    <mergeCell ref="M78:N78"/>
    <mergeCell ref="R78:S78"/>
    <mergeCell ref="T78:U78"/>
    <mergeCell ref="V78:W78"/>
    <mergeCell ref="C79:D79"/>
    <mergeCell ref="H79:I79"/>
    <mergeCell ref="J79:K79"/>
    <mergeCell ref="M79:N79"/>
    <mergeCell ref="R79:S79"/>
    <mergeCell ref="T79:U79"/>
    <mergeCell ref="V79:W79"/>
    <mergeCell ref="C80:D80"/>
    <mergeCell ref="H80:I80"/>
    <mergeCell ref="J80:K80"/>
    <mergeCell ref="M80:N80"/>
    <mergeCell ref="R80:S80"/>
    <mergeCell ref="T80:U80"/>
    <mergeCell ref="V80:W80"/>
    <mergeCell ref="C81:D81"/>
    <mergeCell ref="H81:I81"/>
    <mergeCell ref="J81:K81"/>
    <mergeCell ref="M81:N81"/>
    <mergeCell ref="R81:S81"/>
    <mergeCell ref="T81:U81"/>
    <mergeCell ref="V81:W81"/>
    <mergeCell ref="C82:D82"/>
    <mergeCell ref="H82:I82"/>
    <mergeCell ref="J82:K82"/>
    <mergeCell ref="M82:N82"/>
    <mergeCell ref="R82:S82"/>
    <mergeCell ref="T82:U82"/>
    <mergeCell ref="V82:W82"/>
    <mergeCell ref="C83:D83"/>
    <mergeCell ref="H83:I83"/>
    <mergeCell ref="J83:K83"/>
    <mergeCell ref="M83:N83"/>
    <mergeCell ref="R83:S83"/>
    <mergeCell ref="T83:U83"/>
    <mergeCell ref="V83:W83"/>
    <mergeCell ref="C84:D84"/>
    <mergeCell ref="H84:I84"/>
    <mergeCell ref="J84:K84"/>
    <mergeCell ref="M84:N84"/>
    <mergeCell ref="R84:S84"/>
    <mergeCell ref="T84:U84"/>
    <mergeCell ref="V84:W84"/>
    <mergeCell ref="C85:D85"/>
    <mergeCell ref="H85:I85"/>
    <mergeCell ref="J85:K85"/>
    <mergeCell ref="M85:N85"/>
    <mergeCell ref="R85:S85"/>
    <mergeCell ref="T85:U85"/>
    <mergeCell ref="V85:W85"/>
    <mergeCell ref="C86:D86"/>
    <mergeCell ref="H86:I86"/>
    <mergeCell ref="J86:K86"/>
    <mergeCell ref="M86:N86"/>
    <mergeCell ref="R86:S86"/>
    <mergeCell ref="T86:U86"/>
    <mergeCell ref="V86:W86"/>
    <mergeCell ref="C87:D87"/>
    <mergeCell ref="H87:I87"/>
    <mergeCell ref="J87:K87"/>
    <mergeCell ref="M87:N87"/>
    <mergeCell ref="R87:S87"/>
    <mergeCell ref="T87:U87"/>
    <mergeCell ref="V87:W87"/>
    <mergeCell ref="C88:D88"/>
    <mergeCell ref="H88:I88"/>
    <mergeCell ref="J88:K88"/>
    <mergeCell ref="M88:N88"/>
    <mergeCell ref="R88:S88"/>
    <mergeCell ref="T88:U88"/>
    <mergeCell ref="V88:W88"/>
    <mergeCell ref="C89:D89"/>
    <mergeCell ref="H89:I89"/>
    <mergeCell ref="J89:K89"/>
    <mergeCell ref="M89:N89"/>
    <mergeCell ref="R89:S89"/>
    <mergeCell ref="T89:U89"/>
    <mergeCell ref="V89:W89"/>
    <mergeCell ref="C90:D90"/>
    <mergeCell ref="H90:I90"/>
    <mergeCell ref="J90:K90"/>
    <mergeCell ref="M90:N90"/>
    <mergeCell ref="R90:S90"/>
    <mergeCell ref="T90:U90"/>
    <mergeCell ref="V90:W90"/>
    <mergeCell ref="C91:D91"/>
    <mergeCell ref="H91:I91"/>
    <mergeCell ref="J91:K91"/>
    <mergeCell ref="M91:N91"/>
    <mergeCell ref="R91:S91"/>
    <mergeCell ref="T91:U91"/>
    <mergeCell ref="V91:W91"/>
    <mergeCell ref="C92:D92"/>
    <mergeCell ref="H92:I92"/>
    <mergeCell ref="J92:K92"/>
    <mergeCell ref="M92:N92"/>
    <mergeCell ref="R92:S92"/>
    <mergeCell ref="T92:U92"/>
    <mergeCell ref="V92:W92"/>
    <mergeCell ref="C95:D95"/>
    <mergeCell ref="H95:I95"/>
    <mergeCell ref="J95:K95"/>
    <mergeCell ref="M95:N95"/>
    <mergeCell ref="R95:S95"/>
    <mergeCell ref="T95:U95"/>
    <mergeCell ref="V95:W95"/>
    <mergeCell ref="C93:D93"/>
    <mergeCell ref="H93:I93"/>
    <mergeCell ref="J93:K93"/>
    <mergeCell ref="M93:N93"/>
    <mergeCell ref="R93:S93"/>
    <mergeCell ref="T93:U93"/>
    <mergeCell ref="V93:W93"/>
    <mergeCell ref="C94:D94"/>
    <mergeCell ref="H94:I94"/>
    <mergeCell ref="J94:K94"/>
    <mergeCell ref="C96:D96"/>
    <mergeCell ref="H96:I96"/>
    <mergeCell ref="J96:K96"/>
    <mergeCell ref="M96:N96"/>
    <mergeCell ref="R96:S96"/>
    <mergeCell ref="T96:U96"/>
    <mergeCell ref="V96:W96"/>
    <mergeCell ref="C97:D97"/>
    <mergeCell ref="H97:I97"/>
    <mergeCell ref="J97:K97"/>
    <mergeCell ref="M97:N97"/>
    <mergeCell ref="R97:S97"/>
    <mergeCell ref="T97:U97"/>
    <mergeCell ref="V97:W97"/>
    <mergeCell ref="C98:D98"/>
    <mergeCell ref="H98:I98"/>
    <mergeCell ref="J98:K98"/>
    <mergeCell ref="M98:N98"/>
    <mergeCell ref="R98:S98"/>
    <mergeCell ref="T98:U98"/>
    <mergeCell ref="V98:W98"/>
    <mergeCell ref="C99:D99"/>
    <mergeCell ref="H99:I99"/>
    <mergeCell ref="J99:K99"/>
    <mergeCell ref="M99:N99"/>
    <mergeCell ref="R99:S99"/>
    <mergeCell ref="T99:U99"/>
    <mergeCell ref="V99:W99"/>
    <mergeCell ref="C100:D100"/>
    <mergeCell ref="H100:I100"/>
    <mergeCell ref="J100:K100"/>
    <mergeCell ref="M100:N100"/>
    <mergeCell ref="R100:S100"/>
    <mergeCell ref="T100:U100"/>
    <mergeCell ref="V100:W100"/>
    <mergeCell ref="C101:D101"/>
    <mergeCell ref="H101:I101"/>
    <mergeCell ref="J101:K101"/>
    <mergeCell ref="M101:N101"/>
    <mergeCell ref="R101:S101"/>
    <mergeCell ref="T101:U101"/>
    <mergeCell ref="V101:W101"/>
    <mergeCell ref="T105:U105"/>
    <mergeCell ref="V105:W105"/>
    <mergeCell ref="C102:D102"/>
    <mergeCell ref="H102:I102"/>
    <mergeCell ref="J102:K102"/>
    <mergeCell ref="M102:N102"/>
    <mergeCell ref="R102:S102"/>
    <mergeCell ref="T102:U102"/>
    <mergeCell ref="V102:W102"/>
    <mergeCell ref="C103:D103"/>
    <mergeCell ref="H103:I103"/>
    <mergeCell ref="J103:K103"/>
    <mergeCell ref="M103:N103"/>
    <mergeCell ref="R103:S103"/>
    <mergeCell ref="T103:U103"/>
    <mergeCell ref="V103:W103"/>
    <mergeCell ref="C109:D109"/>
    <mergeCell ref="H109:I109"/>
    <mergeCell ref="J109:K109"/>
    <mergeCell ref="M109:N109"/>
    <mergeCell ref="R109:S109"/>
    <mergeCell ref="T109:U109"/>
    <mergeCell ref="V109:W109"/>
    <mergeCell ref="C106:D106"/>
    <mergeCell ref="H106:I106"/>
    <mergeCell ref="J106:K106"/>
    <mergeCell ref="M106:N106"/>
    <mergeCell ref="R106:S106"/>
    <mergeCell ref="T106:U106"/>
    <mergeCell ref="V106:W106"/>
    <mergeCell ref="C107:D107"/>
    <mergeCell ref="H107:I107"/>
    <mergeCell ref="J107:K107"/>
    <mergeCell ref="M107:N107"/>
    <mergeCell ref="R107:S107"/>
    <mergeCell ref="T107:U107"/>
    <mergeCell ref="V107:W107"/>
    <mergeCell ref="M94:N94"/>
    <mergeCell ref="R94:S94"/>
    <mergeCell ref="T94:U94"/>
    <mergeCell ref="V94:W94"/>
    <mergeCell ref="N5:O5"/>
    <mergeCell ref="C108:D108"/>
    <mergeCell ref="H108:I108"/>
    <mergeCell ref="J108:K108"/>
    <mergeCell ref="M108:N108"/>
    <mergeCell ref="R108:S108"/>
    <mergeCell ref="T108:U108"/>
    <mergeCell ref="V108:W108"/>
    <mergeCell ref="C104:D104"/>
    <mergeCell ref="H104:I104"/>
    <mergeCell ref="J104:K104"/>
    <mergeCell ref="M104:N104"/>
    <mergeCell ref="R104:S104"/>
    <mergeCell ref="T104:U104"/>
    <mergeCell ref="V104:W104"/>
    <mergeCell ref="C105:D105"/>
    <mergeCell ref="H105:I105"/>
    <mergeCell ref="J105:K105"/>
    <mergeCell ref="M105:N105"/>
    <mergeCell ref="R105:S105"/>
  </mergeCells>
  <phoneticPr fontId="1"/>
  <conditionalFormatting sqref="G39:G69 G15:G37 G10:G12">
    <cfRule type="cellIs" dxfId="31" priority="15" operator="equal">
      <formula>"買"</formula>
    </cfRule>
    <cfRule type="cellIs" dxfId="30" priority="16" operator="equal">
      <formula>"売"</formula>
    </cfRule>
  </conditionalFormatting>
  <conditionalFormatting sqref="G13">
    <cfRule type="cellIs" dxfId="29" priority="21" operator="equal">
      <formula>"買"</formula>
    </cfRule>
    <cfRule type="cellIs" dxfId="28" priority="22" operator="equal">
      <formula>"売"</formula>
    </cfRule>
  </conditionalFormatting>
  <conditionalFormatting sqref="G14">
    <cfRule type="cellIs" dxfId="27" priority="19" operator="equal">
      <formula>"買"</formula>
    </cfRule>
    <cfRule type="cellIs" dxfId="26" priority="20" operator="equal">
      <formula>"売"</formula>
    </cfRule>
  </conditionalFormatting>
  <conditionalFormatting sqref="G38">
    <cfRule type="cellIs" dxfId="25" priority="13" operator="equal">
      <formula>"買"</formula>
    </cfRule>
    <cfRule type="cellIs" dxfId="24" priority="14" operator="equal">
      <formula>"売"</formula>
    </cfRule>
  </conditionalFormatting>
  <conditionalFormatting sqref="G93:G94">
    <cfRule type="cellIs" dxfId="23" priority="1" operator="equal">
      <formula>"買"</formula>
    </cfRule>
    <cfRule type="cellIs" dxfId="22" priority="2" operator="equal">
      <formula>"売"</formula>
    </cfRule>
  </conditionalFormatting>
  <conditionalFormatting sqref="G70:G78">
    <cfRule type="cellIs" dxfId="21" priority="7" operator="equal">
      <formula>"買"</formula>
    </cfRule>
    <cfRule type="cellIs" dxfId="20" priority="8" operator="equal">
      <formula>"売"</formula>
    </cfRule>
  </conditionalFormatting>
  <conditionalFormatting sqref="G79:G92">
    <cfRule type="cellIs" dxfId="19" priority="5" operator="equal">
      <formula>"買"</formula>
    </cfRule>
    <cfRule type="cellIs" dxfId="18" priority="6" operator="equal">
      <formula>"売"</formula>
    </cfRule>
  </conditionalFormatting>
  <conditionalFormatting sqref="G95:G109">
    <cfRule type="cellIs" dxfId="17" priority="3" operator="equal">
      <formula>"買"</formula>
    </cfRule>
    <cfRule type="cellIs" dxfId="16" priority="4" operator="equal">
      <formula>"売"</formula>
    </cfRule>
  </conditionalFormatting>
  <dataValidations count="1">
    <dataValidation type="list" allowBlank="1" showInputMessage="1" showErrorMessage="1" sqref="G10:G109">
      <formula1>"買,売"</formula1>
    </dataValidation>
  </dataValidations>
  <pageMargins left="0.7" right="0.7" top="0.75" bottom="0.75" header="0.3" footer="0.3"/>
  <pageSetup paperSize="9" orientation="portrait" horizontalDpi="4294967292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ダウ</vt:lpstr>
      <vt:lpstr>ＰＢ（ブレイク）</vt:lpstr>
      <vt:lpstr>ＰＢ（フック）</vt:lpstr>
      <vt:lpstr>ＥＢ（ブレイク）</vt:lpstr>
      <vt:lpstr>ＥＢ（フック）</vt:lpstr>
      <vt:lpstr>画像</vt:lpstr>
      <vt:lpstr>気づき</vt:lpstr>
      <vt:lpstr>検証終了通貨</vt:lpstr>
      <vt:lpstr>ドル円・クロス円</vt:lpstr>
      <vt:lpstr>ドル円・クロス円以外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Atsushi Kawai</cp:lastModifiedBy>
  <cp:lastPrinted>2015-08-21T21:53:17Z</cp:lastPrinted>
  <dcterms:created xsi:type="dcterms:W3CDTF">2015-07-02T17:28:41Z</dcterms:created>
  <dcterms:modified xsi:type="dcterms:W3CDTF">2015-08-23T14:36:39Z</dcterms:modified>
</cp:coreProperties>
</file>