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80" yWindow="45" windowWidth="20790" windowHeight="8655" activeTab="2"/>
  </bookViews>
  <sheets>
    <sheet name="５０回" sheetId="41" r:id="rId1"/>
    <sheet name="画像" sheetId="39" r:id="rId2"/>
    <sheet name="気づき" sheetId="30" r:id="rId3"/>
    <sheet name="検証終了通貨" sheetId="31" r:id="rId4"/>
    <sheet name="ドル円・クロス円" sheetId="25" r:id="rId5"/>
    <sheet name="ドル円・クロス円以外" sheetId="28" r:id="rId6"/>
  </sheets>
  <calcPr calcId="145621"/>
</workbook>
</file>

<file path=xl/calcChain.xml><?xml version="1.0" encoding="utf-8"?>
<calcChain xmlns="http://schemas.openxmlformats.org/spreadsheetml/2006/main">
  <c r="V109" i="41" l="1"/>
  <c r="T109" i="41"/>
  <c r="R109" i="41"/>
  <c r="M109" i="41"/>
  <c r="L109" i="41"/>
  <c r="O109" i="41" s="1"/>
  <c r="V108" i="41"/>
  <c r="T108" i="41"/>
  <c r="C109" i="41" s="1"/>
  <c r="R108" i="41"/>
  <c r="M108" i="41"/>
  <c r="L108" i="41"/>
  <c r="O108" i="41" s="1"/>
  <c r="V107" i="41"/>
  <c r="T107" i="41"/>
  <c r="C108" i="41" s="1"/>
  <c r="R107" i="41"/>
  <c r="M107" i="41"/>
  <c r="L107" i="41"/>
  <c r="O107" i="41" s="1"/>
  <c r="V106" i="41"/>
  <c r="T106" i="41"/>
  <c r="C107" i="41" s="1"/>
  <c r="R106" i="41"/>
  <c r="M106" i="41"/>
  <c r="L106" i="41"/>
  <c r="O106" i="41" s="1"/>
  <c r="V105" i="41"/>
  <c r="T105" i="41"/>
  <c r="C106" i="41" s="1"/>
  <c r="R105" i="41"/>
  <c r="M105" i="41"/>
  <c r="L105" i="41"/>
  <c r="O105" i="41" s="1"/>
  <c r="V104" i="41"/>
  <c r="T104" i="41"/>
  <c r="C105" i="41" s="1"/>
  <c r="R104" i="41"/>
  <c r="M104" i="41"/>
  <c r="L104" i="41"/>
  <c r="O104" i="41" s="1"/>
  <c r="V103" i="41"/>
  <c r="T103" i="41"/>
  <c r="C104" i="41" s="1"/>
  <c r="R103" i="41"/>
  <c r="M103" i="41"/>
  <c r="L103" i="41"/>
  <c r="O103" i="41" s="1"/>
  <c r="V102" i="41"/>
  <c r="T102" i="41"/>
  <c r="C103" i="41" s="1"/>
  <c r="R102" i="41"/>
  <c r="M102" i="41"/>
  <c r="L102" i="41"/>
  <c r="O102" i="41" s="1"/>
  <c r="V101" i="41"/>
  <c r="T101" i="41"/>
  <c r="C102" i="41" s="1"/>
  <c r="R101" i="41"/>
  <c r="M101" i="41"/>
  <c r="L101" i="41"/>
  <c r="O101" i="41" s="1"/>
  <c r="V100" i="41"/>
  <c r="T100" i="41"/>
  <c r="C101" i="41" s="1"/>
  <c r="R100" i="41"/>
  <c r="M100" i="41"/>
  <c r="L100" i="41"/>
  <c r="O100" i="41" s="1"/>
  <c r="V99" i="41"/>
  <c r="T99" i="41"/>
  <c r="C100" i="41" s="1"/>
  <c r="R99" i="41"/>
  <c r="M99" i="41"/>
  <c r="L99" i="41"/>
  <c r="O99" i="41" s="1"/>
  <c r="V98" i="41"/>
  <c r="T98" i="41"/>
  <c r="C99" i="41" s="1"/>
  <c r="R98" i="41"/>
  <c r="M98" i="41"/>
  <c r="L98" i="41"/>
  <c r="O98" i="41" s="1"/>
  <c r="V97" i="41"/>
  <c r="T97" i="41"/>
  <c r="C98" i="41" s="1"/>
  <c r="R97" i="41"/>
  <c r="M97" i="41"/>
  <c r="L97" i="41"/>
  <c r="O97" i="41" s="1"/>
  <c r="V96" i="41"/>
  <c r="T96" i="41"/>
  <c r="C97" i="41" s="1"/>
  <c r="R96" i="41"/>
  <c r="M96" i="41"/>
  <c r="L96" i="41"/>
  <c r="O96" i="41" s="1"/>
  <c r="V95" i="41"/>
  <c r="T95" i="41"/>
  <c r="C96" i="41" s="1"/>
  <c r="R95" i="41"/>
  <c r="M95" i="41"/>
  <c r="L95" i="41"/>
  <c r="O95" i="41" s="1"/>
  <c r="V94" i="41"/>
  <c r="T94" i="41"/>
  <c r="C95" i="41" s="1"/>
  <c r="R94" i="41"/>
  <c r="M94" i="41"/>
  <c r="L94" i="41"/>
  <c r="O94" i="41" s="1"/>
  <c r="V93" i="41"/>
  <c r="T93" i="41"/>
  <c r="C94" i="41" s="1"/>
  <c r="R93" i="41"/>
  <c r="M93" i="41"/>
  <c r="L93" i="41"/>
  <c r="O93" i="41" s="1"/>
  <c r="V92" i="41"/>
  <c r="T92" i="41"/>
  <c r="C93" i="41" s="1"/>
  <c r="R92" i="41"/>
  <c r="M92" i="41"/>
  <c r="L92" i="41"/>
  <c r="O92" i="41" s="1"/>
  <c r="V91" i="41"/>
  <c r="T91" i="41"/>
  <c r="C92" i="41" s="1"/>
  <c r="R91" i="41"/>
  <c r="M91" i="41"/>
  <c r="L91" i="41"/>
  <c r="O91" i="41" s="1"/>
  <c r="V90" i="41"/>
  <c r="T90" i="41"/>
  <c r="C91" i="41" s="1"/>
  <c r="R90" i="41"/>
  <c r="M90" i="41"/>
  <c r="L90" i="41"/>
  <c r="O90" i="41" s="1"/>
  <c r="V89" i="41"/>
  <c r="T89" i="41"/>
  <c r="C90" i="41" s="1"/>
  <c r="R89" i="41"/>
  <c r="M89" i="41"/>
  <c r="L89" i="41"/>
  <c r="O89" i="41" s="1"/>
  <c r="V88" i="41"/>
  <c r="T88" i="41"/>
  <c r="C89" i="41" s="1"/>
  <c r="R88" i="41"/>
  <c r="O88" i="41"/>
  <c r="M88" i="41"/>
  <c r="L88" i="41"/>
  <c r="V87" i="41"/>
  <c r="T87" i="41"/>
  <c r="C88" i="41" s="1"/>
  <c r="R87" i="41"/>
  <c r="M87" i="41"/>
  <c r="L87" i="41"/>
  <c r="O87" i="41" s="1"/>
  <c r="V86" i="41"/>
  <c r="T86" i="41"/>
  <c r="C87" i="41" s="1"/>
  <c r="R86" i="41"/>
  <c r="M86" i="41"/>
  <c r="L86" i="41"/>
  <c r="O86" i="41" s="1"/>
  <c r="V85" i="41"/>
  <c r="T85" i="41"/>
  <c r="C86" i="41" s="1"/>
  <c r="R85" i="41"/>
  <c r="M85" i="41"/>
  <c r="L85" i="41"/>
  <c r="O85" i="41" s="1"/>
  <c r="V84" i="41"/>
  <c r="T84" i="41"/>
  <c r="C85" i="41" s="1"/>
  <c r="R84" i="41"/>
  <c r="M84" i="41"/>
  <c r="L84" i="41"/>
  <c r="O84" i="41" s="1"/>
  <c r="V83" i="41"/>
  <c r="T83" i="41"/>
  <c r="C84" i="41" s="1"/>
  <c r="R83" i="41"/>
  <c r="M83" i="41"/>
  <c r="L83" i="41"/>
  <c r="O83" i="41" s="1"/>
  <c r="V82" i="41"/>
  <c r="T82" i="41"/>
  <c r="C83" i="41" s="1"/>
  <c r="R82" i="41"/>
  <c r="M82" i="41"/>
  <c r="L82" i="41"/>
  <c r="O82" i="41" s="1"/>
  <c r="V81" i="41"/>
  <c r="T81" i="41"/>
  <c r="C82" i="41" s="1"/>
  <c r="R81" i="41"/>
  <c r="M81" i="41"/>
  <c r="L81" i="41"/>
  <c r="O81" i="41" s="1"/>
  <c r="V80" i="41"/>
  <c r="T80" i="41"/>
  <c r="C81" i="41" s="1"/>
  <c r="R80" i="41"/>
  <c r="M80" i="41"/>
  <c r="L80" i="41"/>
  <c r="O80" i="41" s="1"/>
  <c r="V79" i="41"/>
  <c r="T79" i="41"/>
  <c r="C80" i="41" s="1"/>
  <c r="R79" i="41"/>
  <c r="M79" i="41"/>
  <c r="L79" i="41"/>
  <c r="O79" i="41" s="1"/>
  <c r="V78" i="41"/>
  <c r="T78" i="41"/>
  <c r="C79" i="41" s="1"/>
  <c r="R78" i="41"/>
  <c r="M78" i="41"/>
  <c r="L78" i="41"/>
  <c r="O78" i="41" s="1"/>
  <c r="V77" i="41"/>
  <c r="T77" i="41"/>
  <c r="C78" i="41" s="1"/>
  <c r="R77" i="41"/>
  <c r="M77" i="41"/>
  <c r="L77" i="41"/>
  <c r="O77" i="41" s="1"/>
  <c r="V76" i="41"/>
  <c r="T76" i="41"/>
  <c r="C77" i="41" s="1"/>
  <c r="R76" i="41"/>
  <c r="O76" i="41"/>
  <c r="M76" i="41"/>
  <c r="L76" i="41"/>
  <c r="V75" i="41"/>
  <c r="T75" i="41"/>
  <c r="C76" i="41" s="1"/>
  <c r="R75" i="41"/>
  <c r="M75" i="41"/>
  <c r="L75" i="41"/>
  <c r="O75" i="41" s="1"/>
  <c r="V74" i="41"/>
  <c r="T74" i="41"/>
  <c r="C75" i="41" s="1"/>
  <c r="R74" i="41"/>
  <c r="M74" i="41"/>
  <c r="L74" i="41"/>
  <c r="O74" i="41" s="1"/>
  <c r="V73" i="41"/>
  <c r="T73" i="41"/>
  <c r="C74" i="41" s="1"/>
  <c r="R73" i="41"/>
  <c r="M73" i="41"/>
  <c r="L73" i="41"/>
  <c r="O73" i="41" s="1"/>
  <c r="V72" i="41"/>
  <c r="T72" i="41"/>
  <c r="C73" i="41" s="1"/>
  <c r="R72" i="41"/>
  <c r="O72" i="41"/>
  <c r="M72" i="41"/>
  <c r="L72" i="41"/>
  <c r="V71" i="41"/>
  <c r="T71" i="41"/>
  <c r="C72" i="41" s="1"/>
  <c r="R71" i="41"/>
  <c r="M71" i="41"/>
  <c r="L71" i="41"/>
  <c r="O71" i="41" s="1"/>
  <c r="V70" i="41"/>
  <c r="T70" i="41"/>
  <c r="C71" i="41" s="1"/>
  <c r="R70" i="41"/>
  <c r="M70" i="41"/>
  <c r="L70" i="41"/>
  <c r="O70" i="41" s="1"/>
  <c r="V69" i="41"/>
  <c r="T69" i="41"/>
  <c r="C70" i="41" s="1"/>
  <c r="R69" i="41"/>
  <c r="M69" i="41"/>
  <c r="L69" i="41"/>
  <c r="O69" i="41" s="1"/>
  <c r="V68" i="41"/>
  <c r="T68" i="41"/>
  <c r="C69" i="41" s="1"/>
  <c r="R68" i="41"/>
  <c r="M68" i="41"/>
  <c r="L68" i="41"/>
  <c r="O68" i="41" s="1"/>
  <c r="V67" i="41"/>
  <c r="T67" i="41"/>
  <c r="C68" i="41" s="1"/>
  <c r="R67" i="41"/>
  <c r="M67" i="41"/>
  <c r="L67" i="41"/>
  <c r="O67" i="41" s="1"/>
  <c r="V66" i="41"/>
  <c r="T66" i="41"/>
  <c r="C67" i="41" s="1"/>
  <c r="R66" i="41"/>
  <c r="M66" i="41"/>
  <c r="L66" i="41"/>
  <c r="O66" i="41" s="1"/>
  <c r="V65" i="41"/>
  <c r="T65" i="41"/>
  <c r="C66" i="41" s="1"/>
  <c r="R65" i="41"/>
  <c r="M65" i="41"/>
  <c r="L65" i="41"/>
  <c r="O65" i="41" s="1"/>
  <c r="V64" i="41"/>
  <c r="T64" i="41"/>
  <c r="C65" i="41" s="1"/>
  <c r="R64" i="41"/>
  <c r="M64" i="41"/>
  <c r="L64" i="41"/>
  <c r="O64" i="41" s="1"/>
  <c r="V63" i="41"/>
  <c r="T63" i="41"/>
  <c r="C64" i="41" s="1"/>
  <c r="R63" i="41"/>
  <c r="M63" i="41"/>
  <c r="L63" i="41"/>
  <c r="O63" i="41" s="1"/>
  <c r="V62" i="41"/>
  <c r="T62" i="41"/>
  <c r="C63" i="41" s="1"/>
  <c r="R62" i="41"/>
  <c r="M62" i="41"/>
  <c r="L62" i="41"/>
  <c r="O62" i="41" s="1"/>
  <c r="V61" i="41"/>
  <c r="T61" i="41"/>
  <c r="C62" i="41" s="1"/>
  <c r="R61" i="41"/>
  <c r="M61" i="41"/>
  <c r="L61" i="41"/>
  <c r="O61" i="41" s="1"/>
  <c r="V60" i="41"/>
  <c r="T60" i="41"/>
  <c r="C61" i="41" s="1"/>
  <c r="R60" i="41"/>
  <c r="O60" i="41"/>
  <c r="M60" i="41"/>
  <c r="L60" i="41"/>
  <c r="V59" i="41"/>
  <c r="L59" i="41"/>
  <c r="V58" i="41"/>
  <c r="L58" i="41"/>
  <c r="V57" i="41"/>
  <c r="L57" i="41"/>
  <c r="V56" i="41"/>
  <c r="L56" i="41"/>
  <c r="V55" i="41"/>
  <c r="L55" i="41"/>
  <c r="V54" i="41"/>
  <c r="L54" i="41"/>
  <c r="V53" i="41"/>
  <c r="L53" i="41"/>
  <c r="V52" i="41"/>
  <c r="L52" i="41"/>
  <c r="V51" i="41"/>
  <c r="L51" i="41"/>
  <c r="V50" i="41"/>
  <c r="L50" i="41"/>
  <c r="V49" i="41"/>
  <c r="L49" i="41"/>
  <c r="V48" i="41"/>
  <c r="L48" i="41"/>
  <c r="V47" i="41"/>
  <c r="L47" i="41"/>
  <c r="V46" i="41"/>
  <c r="L46" i="41"/>
  <c r="V45" i="41"/>
  <c r="L45" i="41"/>
  <c r="V44" i="41"/>
  <c r="L44" i="41"/>
  <c r="V43" i="41"/>
  <c r="L43" i="41"/>
  <c r="V42" i="41"/>
  <c r="L42" i="41"/>
  <c r="V41" i="41"/>
  <c r="L41" i="41"/>
  <c r="V40" i="41"/>
  <c r="L40" i="41"/>
  <c r="V39" i="41"/>
  <c r="L39" i="41"/>
  <c r="V38" i="41"/>
  <c r="L38" i="41"/>
  <c r="V37" i="41"/>
  <c r="L37" i="41"/>
  <c r="V36" i="41"/>
  <c r="L36" i="41"/>
  <c r="V35" i="41"/>
  <c r="L35" i="41"/>
  <c r="V34" i="41"/>
  <c r="L34" i="41"/>
  <c r="V33" i="41"/>
  <c r="L33" i="41"/>
  <c r="V32" i="41"/>
  <c r="L32" i="41"/>
  <c r="V31" i="41"/>
  <c r="L31" i="41"/>
  <c r="V30" i="41"/>
  <c r="L30" i="41"/>
  <c r="L29" i="41"/>
  <c r="V28" i="41"/>
  <c r="L28" i="41"/>
  <c r="L27" i="41"/>
  <c r="L26" i="41"/>
  <c r="V25" i="41"/>
  <c r="L25" i="41"/>
  <c r="V24" i="41"/>
  <c r="L24" i="41"/>
  <c r="V23" i="41"/>
  <c r="L23" i="41"/>
  <c r="V22" i="41"/>
  <c r="L22" i="41"/>
  <c r="V21" i="41"/>
  <c r="L21" i="41"/>
  <c r="V20" i="41"/>
  <c r="L20" i="41"/>
  <c r="L19" i="41"/>
  <c r="V18" i="41"/>
  <c r="L18" i="41"/>
  <c r="V17" i="41"/>
  <c r="L17" i="41"/>
  <c r="V16" i="41"/>
  <c r="L16" i="41"/>
  <c r="V15" i="41"/>
  <c r="L15" i="41"/>
  <c r="V14" i="41"/>
  <c r="L14" i="41"/>
  <c r="V13" i="41"/>
  <c r="L13" i="41"/>
  <c r="V12" i="41"/>
  <c r="L12" i="41"/>
  <c r="V11" i="41"/>
  <c r="L11" i="41"/>
  <c r="E11" i="41"/>
  <c r="E12" i="41" s="1"/>
  <c r="P10" i="41"/>
  <c r="L10" i="41"/>
  <c r="V10" i="41" s="1"/>
  <c r="C10" i="41"/>
  <c r="M10" i="41" s="1"/>
  <c r="R29" i="41" l="1"/>
  <c r="V29" i="41" s="1"/>
  <c r="R27" i="41"/>
  <c r="V27" i="41" s="1"/>
  <c r="R26" i="41"/>
  <c r="V26" i="41" s="1"/>
  <c r="R19" i="41"/>
  <c r="V19" i="41" s="1"/>
  <c r="O10" i="41"/>
  <c r="T10" i="41" s="1"/>
  <c r="H4" i="41"/>
  <c r="P12" i="41"/>
  <c r="E13" i="41"/>
  <c r="P11" i="41"/>
  <c r="V11" i="25"/>
  <c r="V12" i="25"/>
  <c r="V13" i="25"/>
  <c r="V14" i="25"/>
  <c r="V15" i="25"/>
  <c r="V16" i="25"/>
  <c r="V17" i="25"/>
  <c r="V18" i="25"/>
  <c r="V19" i="25"/>
  <c r="V20" i="25"/>
  <c r="V21" i="25"/>
  <c r="V22" i="25"/>
  <c r="V23" i="25"/>
  <c r="V24" i="25"/>
  <c r="V25" i="25"/>
  <c r="V26" i="25"/>
  <c r="V27" i="25"/>
  <c r="V28" i="25"/>
  <c r="V29" i="25"/>
  <c r="V30" i="25"/>
  <c r="V31" i="25"/>
  <c r="V32" i="25"/>
  <c r="V33" i="25"/>
  <c r="V34" i="25"/>
  <c r="V35" i="25"/>
  <c r="V36" i="25"/>
  <c r="V37" i="25"/>
  <c r="V38" i="25"/>
  <c r="V39" i="25"/>
  <c r="V40" i="25"/>
  <c r="V41" i="25"/>
  <c r="V42" i="25"/>
  <c r="V43" i="25"/>
  <c r="V44" i="25"/>
  <c r="V45" i="25"/>
  <c r="V46" i="25"/>
  <c r="V47" i="25"/>
  <c r="V48" i="25"/>
  <c r="V49" i="25"/>
  <c r="V50" i="25"/>
  <c r="V51" i="25"/>
  <c r="V52" i="25"/>
  <c r="V53" i="25"/>
  <c r="V54" i="25"/>
  <c r="V55" i="25"/>
  <c r="V56" i="25"/>
  <c r="V57" i="25"/>
  <c r="V58" i="25"/>
  <c r="V59" i="25"/>
  <c r="V60" i="25"/>
  <c r="V61" i="25"/>
  <c r="V62" i="25"/>
  <c r="V63" i="25"/>
  <c r="V64" i="25"/>
  <c r="V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V109"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53" i="25"/>
  <c r="T54" i="25"/>
  <c r="T55" i="25"/>
  <c r="T56" i="25"/>
  <c r="T57" i="25"/>
  <c r="T58" i="25"/>
  <c r="T59" i="25"/>
  <c r="T60" i="25"/>
  <c r="T61" i="25"/>
  <c r="T62" i="25"/>
  <c r="T63" i="25"/>
  <c r="T64" i="25"/>
  <c r="T65" i="25"/>
  <c r="T66" i="25"/>
  <c r="T67" i="25"/>
  <c r="T68" i="25"/>
  <c r="T69" i="25"/>
  <c r="T70" i="25"/>
  <c r="T71" i="25"/>
  <c r="T72" i="25"/>
  <c r="T73"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P13" i="41" l="1"/>
  <c r="E14" i="41"/>
  <c r="C11" i="41"/>
  <c r="M11" i="41" s="1"/>
  <c r="O11" i="41" s="1"/>
  <c r="T11" i="41" s="1"/>
  <c r="C12" i="41" s="1"/>
  <c r="M12" i="41" s="1"/>
  <c r="O12" i="41" s="1"/>
  <c r="T12" i="41" s="1"/>
  <c r="C13" i="41" s="1"/>
  <c r="M13" i="41" s="1"/>
  <c r="O13" i="41" s="1"/>
  <c r="T13" i="41" s="1"/>
  <c r="C14" i="41" s="1"/>
  <c r="M14" i="41" s="1"/>
  <c r="O14" i="41" s="1"/>
  <c r="T14" i="41" s="1"/>
  <c r="C15" i="41" s="1"/>
  <c r="M15" i="41" s="1"/>
  <c r="O15" i="41" s="1"/>
  <c r="T15" i="41" s="1"/>
  <c r="C16" i="41" s="1"/>
  <c r="M16" i="41" s="1"/>
  <c r="O16" i="41" s="1"/>
  <c r="T16" i="41" s="1"/>
  <c r="C17" i="41" s="1"/>
  <c r="M17" i="41" s="1"/>
  <c r="O17" i="41" s="1"/>
  <c r="T17" i="41" s="1"/>
  <c r="C18" i="41" s="1"/>
  <c r="M18" i="41" s="1"/>
  <c r="O18" i="41" s="1"/>
  <c r="T18" i="41" s="1"/>
  <c r="C19" i="41" s="1"/>
  <c r="M19" i="41" s="1"/>
  <c r="O19" i="41" s="1"/>
  <c r="T19" i="41" s="1"/>
  <c r="C20" i="41" s="1"/>
  <c r="M20" i="41" s="1"/>
  <c r="O20" i="41" s="1"/>
  <c r="T20" i="41" s="1"/>
  <c r="C21" i="41" s="1"/>
  <c r="M21" i="41" s="1"/>
  <c r="O21" i="41" s="1"/>
  <c r="T21" i="41" s="1"/>
  <c r="C22" i="41" s="1"/>
  <c r="M22" i="41" s="1"/>
  <c r="O22" i="41" s="1"/>
  <c r="T22" i="41" s="1"/>
  <c r="C23" i="41" s="1"/>
  <c r="M23" i="41" s="1"/>
  <c r="O23" i="41" s="1"/>
  <c r="T23" i="41" s="1"/>
  <c r="C24" i="41" s="1"/>
  <c r="M24" i="41" s="1"/>
  <c r="O24" i="41" s="1"/>
  <c r="T24" i="41" s="1"/>
  <c r="C25" i="41" s="1"/>
  <c r="M25" i="41" s="1"/>
  <c r="O25" i="41" s="1"/>
  <c r="T25" i="41" s="1"/>
  <c r="C26" i="41" s="1"/>
  <c r="M26" i="41" s="1"/>
  <c r="O26" i="41" s="1"/>
  <c r="T26" i="41" s="1"/>
  <c r="C27" i="41" s="1"/>
  <c r="M27" i="41" s="1"/>
  <c r="O27" i="41" s="1"/>
  <c r="T27" i="41" s="1"/>
  <c r="C28" i="41" s="1"/>
  <c r="M28" i="41" s="1"/>
  <c r="O28" i="41" s="1"/>
  <c r="T28" i="41" s="1"/>
  <c r="C29" i="41" s="1"/>
  <c r="M29" i="41" s="1"/>
  <c r="O29" i="41" s="1"/>
  <c r="T29" i="41" s="1"/>
  <c r="C30" i="41" s="1"/>
  <c r="M30" i="41" s="1"/>
  <c r="O30" i="41" s="1"/>
  <c r="T30" i="41" s="1"/>
  <c r="C31" i="41" s="1"/>
  <c r="M31" i="41" s="1"/>
  <c r="O31" i="41" s="1"/>
  <c r="T31" i="41" s="1"/>
  <c r="C32" i="41" s="1"/>
  <c r="M32" i="41" s="1"/>
  <c r="O32" i="41" s="1"/>
  <c r="T32" i="41" s="1"/>
  <c r="C33" i="41" s="1"/>
  <c r="M33" i="41" s="1"/>
  <c r="O33" i="41" s="1"/>
  <c r="T33" i="41" s="1"/>
  <c r="C34" i="41" s="1"/>
  <c r="M34" i="41" s="1"/>
  <c r="O34" i="41" s="1"/>
  <c r="T34" i="41" s="1"/>
  <c r="C35" i="41" s="1"/>
  <c r="M35" i="41" s="1"/>
  <c r="O35" i="41" s="1"/>
  <c r="T35" i="41" s="1"/>
  <c r="C36" i="41" s="1"/>
  <c r="M36" i="41" s="1"/>
  <c r="O36" i="41" s="1"/>
  <c r="T36" i="41" s="1"/>
  <c r="C37" i="41" s="1"/>
  <c r="M37" i="41" s="1"/>
  <c r="O37" i="41" s="1"/>
  <c r="T37" i="41" s="1"/>
  <c r="C38" i="41" s="1"/>
  <c r="M38" i="41" s="1"/>
  <c r="O38" i="41" s="1"/>
  <c r="T38" i="41" s="1"/>
  <c r="C39" i="41" s="1"/>
  <c r="M39" i="41" s="1"/>
  <c r="O39" i="41" s="1"/>
  <c r="T39" i="41" s="1"/>
  <c r="C40" i="41" s="1"/>
  <c r="M40" i="41" s="1"/>
  <c r="O40" i="41" s="1"/>
  <c r="T40" i="41" s="1"/>
  <c r="C41" i="41" s="1"/>
  <c r="M41" i="41" s="1"/>
  <c r="O41" i="41" s="1"/>
  <c r="T41" i="41" s="1"/>
  <c r="C42" i="41" s="1"/>
  <c r="M42" i="41" s="1"/>
  <c r="O42" i="41" s="1"/>
  <c r="T42" i="41" s="1"/>
  <c r="C43" i="41" s="1"/>
  <c r="M43" i="41" s="1"/>
  <c r="O43" i="41" s="1"/>
  <c r="T43" i="41" s="1"/>
  <c r="C44" i="41" s="1"/>
  <c r="M44" i="41" s="1"/>
  <c r="O44" i="41" s="1"/>
  <c r="T44" i="41" s="1"/>
  <c r="C45" i="41" s="1"/>
  <c r="M45" i="41" s="1"/>
  <c r="O45" i="41" s="1"/>
  <c r="T45" i="41" s="1"/>
  <c r="C46" i="41" s="1"/>
  <c r="M46" i="41" s="1"/>
  <c r="O46" i="41" s="1"/>
  <c r="T46" i="41" s="1"/>
  <c r="C47" i="41" s="1"/>
  <c r="M47" i="41" s="1"/>
  <c r="O47" i="41" s="1"/>
  <c r="T47" i="41" s="1"/>
  <c r="C48" i="41" s="1"/>
  <c r="M48" i="41" s="1"/>
  <c r="O48" i="41" s="1"/>
  <c r="T48" i="41" s="1"/>
  <c r="C49" i="41" s="1"/>
  <c r="M49" i="41" s="1"/>
  <c r="O49" i="41" s="1"/>
  <c r="T49" i="41" s="1"/>
  <c r="C50" i="41" s="1"/>
  <c r="M50" i="41" s="1"/>
  <c r="O50" i="41" s="1"/>
  <c r="T50" i="41" s="1"/>
  <c r="C51" i="41" s="1"/>
  <c r="M51" i="41" s="1"/>
  <c r="O51" i="41" s="1"/>
  <c r="T51" i="41" s="1"/>
  <c r="C52" i="41" s="1"/>
  <c r="M52" i="41" s="1"/>
  <c r="O52" i="41" s="1"/>
  <c r="T52" i="41" s="1"/>
  <c r="C53" i="41" s="1"/>
  <c r="M53" i="41" s="1"/>
  <c r="O53" i="41" s="1"/>
  <c r="T53" i="41" s="1"/>
  <c r="C54" i="41" s="1"/>
  <c r="M54" i="41" s="1"/>
  <c r="O54" i="41" s="1"/>
  <c r="T54" i="41" s="1"/>
  <c r="C55" i="41" s="1"/>
  <c r="M55" i="41" s="1"/>
  <c r="O55" i="41" s="1"/>
  <c r="T55" i="41" s="1"/>
  <c r="C56" i="41" s="1"/>
  <c r="M56" i="41" s="1"/>
  <c r="O56" i="41" s="1"/>
  <c r="T56" i="41" s="1"/>
  <c r="C57" i="41" s="1"/>
  <c r="M57" i="41" s="1"/>
  <c r="O57" i="41" s="1"/>
  <c r="T57" i="41" s="1"/>
  <c r="C58" i="41" s="1"/>
  <c r="M58" i="41" s="1"/>
  <c r="O58" i="41" s="1"/>
  <c r="T58" i="41" s="1"/>
  <c r="C59" i="41" s="1"/>
  <c r="M59" i="41" s="1"/>
  <c r="O59" i="41" s="1"/>
  <c r="T59" i="41" s="1"/>
  <c r="C60" i="41" s="1"/>
  <c r="R10" i="28"/>
  <c r="C5" i="41" l="1"/>
  <c r="E5" i="41"/>
  <c r="D4" i="41"/>
  <c r="N6" i="41" s="1"/>
  <c r="G5" i="41"/>
  <c r="I5" i="41"/>
  <c r="L4" i="41"/>
  <c r="P4" i="41"/>
  <c r="P14" i="41"/>
  <c r="V10" i="25"/>
  <c r="R10" i="25"/>
  <c r="T10" i="25"/>
  <c r="O10" i="25"/>
  <c r="L10" i="25"/>
  <c r="V109" i="28"/>
  <c r="T109" i="28"/>
  <c r="R109" i="28"/>
  <c r="M109" i="28"/>
  <c r="L109" i="28"/>
  <c r="O109" i="28" s="1"/>
  <c r="V108" i="28"/>
  <c r="T108" i="28"/>
  <c r="C109" i="28" s="1"/>
  <c r="R108" i="28"/>
  <c r="M108" i="28"/>
  <c r="L108" i="28"/>
  <c r="O108" i="28" s="1"/>
  <c r="V107" i="28"/>
  <c r="T107" i="28"/>
  <c r="C108" i="28" s="1"/>
  <c r="R107" i="28"/>
  <c r="O107" i="28"/>
  <c r="M107" i="28"/>
  <c r="L107" i="28"/>
  <c r="C107" i="28"/>
  <c r="V106" i="28"/>
  <c r="T106" i="28"/>
  <c r="R106" i="28"/>
  <c r="M106" i="28"/>
  <c r="L106" i="28"/>
  <c r="O106" i="28" s="1"/>
  <c r="V105" i="28"/>
  <c r="T105" i="28"/>
  <c r="C106" i="28" s="1"/>
  <c r="R105" i="28"/>
  <c r="M105" i="28"/>
  <c r="L105" i="28"/>
  <c r="O105" i="28" s="1"/>
  <c r="V104" i="28"/>
  <c r="T104" i="28"/>
  <c r="C105" i="28" s="1"/>
  <c r="R104" i="28"/>
  <c r="O104" i="28"/>
  <c r="M104" i="28"/>
  <c r="L104" i="28"/>
  <c r="C104" i="28"/>
  <c r="V103" i="28"/>
  <c r="T103" i="28"/>
  <c r="R103" i="28"/>
  <c r="M103" i="28"/>
  <c r="L103" i="28"/>
  <c r="O103" i="28" s="1"/>
  <c r="V102" i="28"/>
  <c r="T102" i="28"/>
  <c r="C103" i="28" s="1"/>
  <c r="R102" i="28"/>
  <c r="M102" i="28"/>
  <c r="L102" i="28"/>
  <c r="O102" i="28" s="1"/>
  <c r="V101" i="28"/>
  <c r="T101" i="28"/>
  <c r="C102" i="28" s="1"/>
  <c r="R101" i="28"/>
  <c r="O101" i="28"/>
  <c r="M101" i="28"/>
  <c r="L101" i="28"/>
  <c r="C101" i="28"/>
  <c r="V100" i="28"/>
  <c r="T100" i="28"/>
  <c r="R100" i="28"/>
  <c r="O100" i="28"/>
  <c r="M100" i="28"/>
  <c r="L100" i="28"/>
  <c r="C100" i="28"/>
  <c r="V99" i="28"/>
  <c r="T99" i="28"/>
  <c r="R99" i="28"/>
  <c r="O99" i="28"/>
  <c r="M99" i="28"/>
  <c r="L99" i="28"/>
  <c r="C99" i="28"/>
  <c r="V98" i="28"/>
  <c r="T98" i="28"/>
  <c r="R98" i="28"/>
  <c r="M98" i="28"/>
  <c r="L98" i="28"/>
  <c r="O98" i="28" s="1"/>
  <c r="V97" i="28"/>
  <c r="T97" i="28"/>
  <c r="C98" i="28" s="1"/>
  <c r="R97" i="28"/>
  <c r="M97" i="28"/>
  <c r="L97" i="28"/>
  <c r="O97" i="28" s="1"/>
  <c r="V96" i="28"/>
  <c r="T96" i="28"/>
  <c r="C97" i="28" s="1"/>
  <c r="R96" i="28"/>
  <c r="O96" i="28"/>
  <c r="M96" i="28"/>
  <c r="L96" i="28"/>
  <c r="C96" i="28"/>
  <c r="V95" i="28"/>
  <c r="T95" i="28"/>
  <c r="R95" i="28"/>
  <c r="M95" i="28"/>
  <c r="L95" i="28"/>
  <c r="O95" i="28" s="1"/>
  <c r="V94" i="28"/>
  <c r="T94" i="28"/>
  <c r="C95" i="28" s="1"/>
  <c r="R94" i="28"/>
  <c r="M94" i="28"/>
  <c r="L94" i="28"/>
  <c r="O94" i="28" s="1"/>
  <c r="V93" i="28"/>
  <c r="T93" i="28"/>
  <c r="C94" i="28" s="1"/>
  <c r="R93" i="28"/>
  <c r="O93" i="28"/>
  <c r="M93" i="28"/>
  <c r="L93" i="28"/>
  <c r="C93" i="28"/>
  <c r="V92" i="28"/>
  <c r="T92" i="28"/>
  <c r="R92" i="28"/>
  <c r="O92" i="28"/>
  <c r="M92" i="28"/>
  <c r="L92" i="28"/>
  <c r="C92" i="28"/>
  <c r="V91" i="28"/>
  <c r="T91" i="28"/>
  <c r="R91" i="28"/>
  <c r="O91" i="28"/>
  <c r="M91" i="28"/>
  <c r="L91" i="28"/>
  <c r="C91" i="28"/>
  <c r="V90" i="28"/>
  <c r="T90" i="28"/>
  <c r="R90" i="28"/>
  <c r="M90" i="28"/>
  <c r="L90" i="28"/>
  <c r="O90" i="28" s="1"/>
  <c r="V89" i="28"/>
  <c r="T89" i="28"/>
  <c r="C90" i="28" s="1"/>
  <c r="R89" i="28"/>
  <c r="M89" i="28"/>
  <c r="L89" i="28"/>
  <c r="O89" i="28" s="1"/>
  <c r="V88" i="28"/>
  <c r="T88" i="28"/>
  <c r="C89" i="28" s="1"/>
  <c r="R88" i="28"/>
  <c r="O88" i="28"/>
  <c r="M88" i="28"/>
  <c r="L88" i="28"/>
  <c r="C88" i="28"/>
  <c r="V87" i="28"/>
  <c r="T87" i="28"/>
  <c r="R87" i="28"/>
  <c r="M87" i="28"/>
  <c r="L87" i="28"/>
  <c r="O87" i="28" s="1"/>
  <c r="V86" i="28"/>
  <c r="T86" i="28"/>
  <c r="C87" i="28" s="1"/>
  <c r="R86" i="28"/>
  <c r="M86" i="28"/>
  <c r="L86" i="28"/>
  <c r="O86" i="28" s="1"/>
  <c r="V85" i="28"/>
  <c r="T85" i="28"/>
  <c r="C86" i="28" s="1"/>
  <c r="R85" i="28"/>
  <c r="O85" i="28"/>
  <c r="M85" i="28"/>
  <c r="L85" i="28"/>
  <c r="C85" i="28"/>
  <c r="V84" i="28"/>
  <c r="T84" i="28"/>
  <c r="R84" i="28"/>
  <c r="O84" i="28"/>
  <c r="M84" i="28"/>
  <c r="L84" i="28"/>
  <c r="C84" i="28"/>
  <c r="V83" i="28"/>
  <c r="T83" i="28"/>
  <c r="R83" i="28"/>
  <c r="O83" i="28"/>
  <c r="M83" i="28"/>
  <c r="L83" i="28"/>
  <c r="C83" i="28"/>
  <c r="V82" i="28"/>
  <c r="T82" i="28"/>
  <c r="R82" i="28"/>
  <c r="M82" i="28"/>
  <c r="L82" i="28"/>
  <c r="O82" i="28" s="1"/>
  <c r="V81" i="28"/>
  <c r="T81" i="28"/>
  <c r="C82" i="28" s="1"/>
  <c r="R81" i="28"/>
  <c r="M81" i="28"/>
  <c r="L81" i="28"/>
  <c r="O81" i="28" s="1"/>
  <c r="V80" i="28"/>
  <c r="T80" i="28"/>
  <c r="C81" i="28" s="1"/>
  <c r="R80" i="28"/>
  <c r="O80" i="28"/>
  <c r="M80" i="28"/>
  <c r="L80" i="28"/>
  <c r="C80" i="28"/>
  <c r="V79" i="28"/>
  <c r="T79" i="28"/>
  <c r="R79" i="28"/>
  <c r="O79" i="28"/>
  <c r="M79" i="28"/>
  <c r="L79" i="28"/>
  <c r="V78" i="28"/>
  <c r="T78" i="28"/>
  <c r="C79" i="28" s="1"/>
  <c r="R78" i="28"/>
  <c r="M78" i="28"/>
  <c r="L78" i="28"/>
  <c r="O78" i="28" s="1"/>
  <c r="V77" i="28"/>
  <c r="T77" i="28"/>
  <c r="C78" i="28" s="1"/>
  <c r="R77" i="28"/>
  <c r="O77" i="28"/>
  <c r="M77" i="28"/>
  <c r="L77" i="28"/>
  <c r="C77" i="28"/>
  <c r="V76" i="28"/>
  <c r="T76" i="28"/>
  <c r="R76" i="28"/>
  <c r="O76" i="28"/>
  <c r="M76" i="28"/>
  <c r="L76" i="28"/>
  <c r="C76" i="28"/>
  <c r="V75" i="28"/>
  <c r="T75" i="28"/>
  <c r="R75" i="28"/>
  <c r="M75" i="28"/>
  <c r="L75" i="28"/>
  <c r="O75" i="28" s="1"/>
  <c r="C75" i="28"/>
  <c r="V74" i="28"/>
  <c r="T74" i="28"/>
  <c r="R74" i="28"/>
  <c r="M74" i="28"/>
  <c r="L74" i="28"/>
  <c r="O74" i="28" s="1"/>
  <c r="V73" i="28"/>
  <c r="T73" i="28"/>
  <c r="C74" i="28" s="1"/>
  <c r="R73" i="28"/>
  <c r="M73" i="28"/>
  <c r="L73" i="28"/>
  <c r="O73" i="28" s="1"/>
  <c r="V72" i="28"/>
  <c r="T72" i="28"/>
  <c r="C73" i="28" s="1"/>
  <c r="R72" i="28"/>
  <c r="O72" i="28"/>
  <c r="M72" i="28"/>
  <c r="L72" i="28"/>
  <c r="C72" i="28"/>
  <c r="V71" i="28"/>
  <c r="T71" i="28"/>
  <c r="R71" i="28"/>
  <c r="O71" i="28"/>
  <c r="M71" i="28"/>
  <c r="L71" i="28"/>
  <c r="V70" i="28"/>
  <c r="T70" i="28"/>
  <c r="C71" i="28" s="1"/>
  <c r="R70" i="28"/>
  <c r="M70" i="28"/>
  <c r="L70" i="28"/>
  <c r="O70" i="28" s="1"/>
  <c r="V69" i="28"/>
  <c r="T69" i="28"/>
  <c r="C70" i="28" s="1"/>
  <c r="R69" i="28"/>
  <c r="O69" i="28"/>
  <c r="M69" i="28"/>
  <c r="L69" i="28"/>
  <c r="C69" i="28"/>
  <c r="V68" i="28"/>
  <c r="T68" i="28"/>
  <c r="R68" i="28"/>
  <c r="O68" i="28"/>
  <c r="M68" i="28"/>
  <c r="L68" i="28"/>
  <c r="C68" i="28"/>
  <c r="V67" i="28"/>
  <c r="T67" i="28"/>
  <c r="R67" i="28"/>
  <c r="M67" i="28"/>
  <c r="L67" i="28"/>
  <c r="O67" i="28" s="1"/>
  <c r="C67" i="28"/>
  <c r="V66" i="28"/>
  <c r="T66" i="28"/>
  <c r="R66" i="28"/>
  <c r="M66" i="28"/>
  <c r="L66" i="28"/>
  <c r="O66" i="28" s="1"/>
  <c r="V65" i="28"/>
  <c r="T65" i="28"/>
  <c r="C66" i="28" s="1"/>
  <c r="R65" i="28"/>
  <c r="M65" i="28"/>
  <c r="L65" i="28"/>
  <c r="O65" i="28" s="1"/>
  <c r="V64" i="28"/>
  <c r="T64" i="28"/>
  <c r="C65" i="28" s="1"/>
  <c r="R64" i="28"/>
  <c r="O64" i="28"/>
  <c r="M64" i="28"/>
  <c r="L64" i="28"/>
  <c r="C64" i="28"/>
  <c r="V63" i="28"/>
  <c r="T63" i="28"/>
  <c r="R63" i="28"/>
  <c r="O63" i="28"/>
  <c r="M63" i="28"/>
  <c r="L63" i="28"/>
  <c r="V62" i="28"/>
  <c r="T62" i="28"/>
  <c r="C63" i="28" s="1"/>
  <c r="R62" i="28"/>
  <c r="M62" i="28"/>
  <c r="L62" i="28"/>
  <c r="O62" i="28" s="1"/>
  <c r="V61" i="28"/>
  <c r="T61" i="28"/>
  <c r="C62" i="28" s="1"/>
  <c r="R61" i="28"/>
  <c r="O61" i="28"/>
  <c r="M61" i="28"/>
  <c r="L61" i="28"/>
  <c r="C61" i="28"/>
  <c r="V60" i="28"/>
  <c r="T60" i="28"/>
  <c r="R60" i="28"/>
  <c r="O60" i="28"/>
  <c r="M60" i="28"/>
  <c r="L60" i="28"/>
  <c r="C60" i="28"/>
  <c r="V59" i="28"/>
  <c r="T59" i="28"/>
  <c r="R59" i="28"/>
  <c r="M59" i="28"/>
  <c r="L59" i="28"/>
  <c r="O59" i="28" s="1"/>
  <c r="C59" i="28"/>
  <c r="V58" i="28"/>
  <c r="T58" i="28"/>
  <c r="R58" i="28"/>
  <c r="M58" i="28"/>
  <c r="L58" i="28"/>
  <c r="O58" i="28" s="1"/>
  <c r="V57" i="28"/>
  <c r="T57" i="28"/>
  <c r="C58" i="28" s="1"/>
  <c r="R57" i="28"/>
  <c r="M57" i="28"/>
  <c r="L57" i="28"/>
  <c r="O57" i="28" s="1"/>
  <c r="V56" i="28"/>
  <c r="T56" i="28"/>
  <c r="C57" i="28" s="1"/>
  <c r="R56" i="28"/>
  <c r="O56" i="28"/>
  <c r="M56" i="28"/>
  <c r="L56" i="28"/>
  <c r="C56" i="28"/>
  <c r="V55" i="28"/>
  <c r="T55" i="28"/>
  <c r="R55" i="28"/>
  <c r="O55" i="28"/>
  <c r="M55" i="28"/>
  <c r="L55" i="28"/>
  <c r="V54" i="28"/>
  <c r="T54" i="28"/>
  <c r="C55" i="28" s="1"/>
  <c r="R54" i="28"/>
  <c r="M54" i="28"/>
  <c r="L54" i="28"/>
  <c r="O54" i="28" s="1"/>
  <c r="V53" i="28"/>
  <c r="T53" i="28"/>
  <c r="C54" i="28" s="1"/>
  <c r="R53" i="28"/>
  <c r="O53" i="28"/>
  <c r="M53" i="28"/>
  <c r="L53" i="28"/>
  <c r="C53" i="28"/>
  <c r="V52" i="28"/>
  <c r="T52" i="28"/>
  <c r="R52" i="28"/>
  <c r="O52" i="28"/>
  <c r="M52" i="28"/>
  <c r="L52" i="28"/>
  <c r="C52" i="28"/>
  <c r="V51" i="28"/>
  <c r="T51" i="28"/>
  <c r="R51" i="28"/>
  <c r="M51" i="28"/>
  <c r="L51" i="28"/>
  <c r="O51" i="28" s="1"/>
  <c r="C51" i="28"/>
  <c r="V50" i="28"/>
  <c r="T50" i="28"/>
  <c r="R50" i="28"/>
  <c r="M50" i="28"/>
  <c r="L50" i="28"/>
  <c r="O50" i="28" s="1"/>
  <c r="V49" i="28"/>
  <c r="T49" i="28"/>
  <c r="C50" i="28" s="1"/>
  <c r="R49" i="28"/>
  <c r="M49" i="28"/>
  <c r="L49" i="28"/>
  <c r="O49" i="28" s="1"/>
  <c r="V48" i="28"/>
  <c r="T48" i="28"/>
  <c r="C49" i="28" s="1"/>
  <c r="R48" i="28"/>
  <c r="O48" i="28"/>
  <c r="M48" i="28"/>
  <c r="L48" i="28"/>
  <c r="C48" i="28"/>
  <c r="V47" i="28"/>
  <c r="T47" i="28"/>
  <c r="R47" i="28"/>
  <c r="O47" i="28"/>
  <c r="M47" i="28"/>
  <c r="L47" i="28"/>
  <c r="V46" i="28"/>
  <c r="T46" i="28"/>
  <c r="C47" i="28" s="1"/>
  <c r="R46" i="28"/>
  <c r="M46" i="28"/>
  <c r="L46" i="28"/>
  <c r="O46" i="28" s="1"/>
  <c r="V45" i="28"/>
  <c r="T45" i="28"/>
  <c r="C46" i="28" s="1"/>
  <c r="R45" i="28"/>
  <c r="O45" i="28"/>
  <c r="M45" i="28"/>
  <c r="L45" i="28"/>
  <c r="C45" i="28"/>
  <c r="V44" i="28"/>
  <c r="T44" i="28"/>
  <c r="R44" i="28"/>
  <c r="O44" i="28"/>
  <c r="M44" i="28"/>
  <c r="L44" i="28"/>
  <c r="C44" i="28"/>
  <c r="V43" i="28"/>
  <c r="T43" i="28"/>
  <c r="R43" i="28"/>
  <c r="M43" i="28"/>
  <c r="L43" i="28"/>
  <c r="O43" i="28" s="1"/>
  <c r="C43" i="28"/>
  <c r="V42" i="28"/>
  <c r="T42" i="28"/>
  <c r="R42" i="28"/>
  <c r="M42" i="28"/>
  <c r="L42" i="28"/>
  <c r="O42" i="28" s="1"/>
  <c r="V41" i="28"/>
  <c r="T41" i="28"/>
  <c r="C42" i="28" s="1"/>
  <c r="R41" i="28"/>
  <c r="M41" i="28"/>
  <c r="L41" i="28"/>
  <c r="O41" i="28" s="1"/>
  <c r="V40" i="28"/>
  <c r="T40" i="28"/>
  <c r="C41" i="28" s="1"/>
  <c r="R40" i="28"/>
  <c r="O40" i="28"/>
  <c r="M40" i="28"/>
  <c r="L40" i="28"/>
  <c r="C40" i="28"/>
  <c r="V39" i="28"/>
  <c r="T39" i="28"/>
  <c r="R39" i="28"/>
  <c r="O39" i="28"/>
  <c r="M39" i="28"/>
  <c r="L39" i="28"/>
  <c r="V38" i="28"/>
  <c r="T38" i="28"/>
  <c r="C39" i="28" s="1"/>
  <c r="R38" i="28"/>
  <c r="M38" i="28"/>
  <c r="L38" i="28"/>
  <c r="O38" i="28" s="1"/>
  <c r="V37" i="28"/>
  <c r="T37" i="28"/>
  <c r="C38" i="28" s="1"/>
  <c r="R37" i="28"/>
  <c r="O37" i="28"/>
  <c r="M37" i="28"/>
  <c r="L37" i="28"/>
  <c r="C37" i="28"/>
  <c r="V36" i="28"/>
  <c r="T36" i="28"/>
  <c r="R36" i="28"/>
  <c r="O36" i="28"/>
  <c r="M36" i="28"/>
  <c r="L36" i="28"/>
  <c r="C36" i="28"/>
  <c r="V35" i="28"/>
  <c r="T35" i="28"/>
  <c r="R35" i="28"/>
  <c r="M35" i="28"/>
  <c r="L35" i="28"/>
  <c r="O35" i="28" s="1"/>
  <c r="C35" i="28"/>
  <c r="V34" i="28"/>
  <c r="T34" i="28"/>
  <c r="R34" i="28"/>
  <c r="M34" i="28"/>
  <c r="L34" i="28"/>
  <c r="O34" i="28" s="1"/>
  <c r="V33" i="28"/>
  <c r="T33" i="28"/>
  <c r="C34" i="28" s="1"/>
  <c r="R33" i="28"/>
  <c r="M33" i="28"/>
  <c r="L33" i="28"/>
  <c r="O33" i="28" s="1"/>
  <c r="V32" i="28"/>
  <c r="T32" i="28"/>
  <c r="C33" i="28" s="1"/>
  <c r="R32" i="28"/>
  <c r="O32" i="28"/>
  <c r="M32" i="28"/>
  <c r="L32" i="28"/>
  <c r="C32" i="28"/>
  <c r="V31" i="28"/>
  <c r="T31" i="28"/>
  <c r="R31" i="28"/>
  <c r="O31" i="28"/>
  <c r="M31" i="28"/>
  <c r="L31" i="28"/>
  <c r="V30" i="28"/>
  <c r="T30" i="28"/>
  <c r="C31" i="28" s="1"/>
  <c r="R30" i="28"/>
  <c r="M30" i="28"/>
  <c r="L30" i="28"/>
  <c r="O30" i="28" s="1"/>
  <c r="V29" i="28"/>
  <c r="T29" i="28"/>
  <c r="C30" i="28" s="1"/>
  <c r="R29" i="28"/>
  <c r="O29" i="28"/>
  <c r="M29" i="28"/>
  <c r="L29" i="28"/>
  <c r="C29" i="28"/>
  <c r="V28" i="28"/>
  <c r="T28" i="28"/>
  <c r="R28" i="28"/>
  <c r="O28" i="28"/>
  <c r="M28" i="28"/>
  <c r="L28" i="28"/>
  <c r="C28" i="28"/>
  <c r="V27" i="28"/>
  <c r="T27" i="28"/>
  <c r="R27" i="28"/>
  <c r="M27" i="28"/>
  <c r="L27" i="28"/>
  <c r="O27" i="28" s="1"/>
  <c r="V26" i="28"/>
  <c r="T26" i="28"/>
  <c r="C27" i="28" s="1"/>
  <c r="R26" i="28"/>
  <c r="M26" i="28"/>
  <c r="L26" i="28"/>
  <c r="O26" i="28" s="1"/>
  <c r="V25" i="28"/>
  <c r="T25" i="28"/>
  <c r="C26" i="28" s="1"/>
  <c r="R25" i="28"/>
  <c r="M25" i="28"/>
  <c r="L25" i="28"/>
  <c r="O25" i="28" s="1"/>
  <c r="V24" i="28"/>
  <c r="T24" i="28"/>
  <c r="C25" i="28" s="1"/>
  <c r="R24" i="28"/>
  <c r="M24" i="28"/>
  <c r="L24" i="28"/>
  <c r="O24" i="28" s="1"/>
  <c r="V23" i="28"/>
  <c r="T23" i="28"/>
  <c r="C24" i="28" s="1"/>
  <c r="R23" i="28"/>
  <c r="O23" i="28"/>
  <c r="M23" i="28"/>
  <c r="L23" i="28"/>
  <c r="C23" i="28"/>
  <c r="V22" i="28"/>
  <c r="T22" i="28"/>
  <c r="R22" i="28"/>
  <c r="O22" i="28"/>
  <c r="M22" i="28"/>
  <c r="L22" i="28"/>
  <c r="C22" i="28"/>
  <c r="V21" i="28"/>
  <c r="T21" i="28"/>
  <c r="R21" i="28"/>
  <c r="O21" i="28"/>
  <c r="M21" i="28"/>
  <c r="L21" i="28"/>
  <c r="C21" i="28"/>
  <c r="V20" i="28"/>
  <c r="T20" i="28"/>
  <c r="R20" i="28"/>
  <c r="M20" i="28"/>
  <c r="L20" i="28"/>
  <c r="O20" i="28" s="1"/>
  <c r="V19" i="28"/>
  <c r="T19" i="28"/>
  <c r="C20" i="28" s="1"/>
  <c r="R19" i="28"/>
  <c r="M19" i="28"/>
  <c r="L19" i="28"/>
  <c r="O19" i="28" s="1"/>
  <c r="V18" i="28"/>
  <c r="T18" i="28"/>
  <c r="C19" i="28" s="1"/>
  <c r="R18" i="28"/>
  <c r="O18" i="28"/>
  <c r="M18" i="28"/>
  <c r="L18" i="28"/>
  <c r="C18" i="28"/>
  <c r="V17" i="28"/>
  <c r="T17" i="28"/>
  <c r="R17" i="28"/>
  <c r="M17" i="28"/>
  <c r="L17" i="28"/>
  <c r="O17" i="28" s="1"/>
  <c r="V16" i="28"/>
  <c r="T16" i="28"/>
  <c r="C17" i="28" s="1"/>
  <c r="R16" i="28"/>
  <c r="M16" i="28"/>
  <c r="L16" i="28"/>
  <c r="O16" i="28" s="1"/>
  <c r="E16" i="28"/>
  <c r="E17" i="28" s="1"/>
  <c r="P17" i="28" s="1"/>
  <c r="V15" i="28"/>
  <c r="T15" i="28"/>
  <c r="C16" i="28" s="1"/>
  <c r="R15" i="28"/>
  <c r="O15" i="28"/>
  <c r="M15" i="28"/>
  <c r="L15" i="28"/>
  <c r="C15" i="28"/>
  <c r="V14" i="28"/>
  <c r="T14" i="28"/>
  <c r="R14" i="28"/>
  <c r="O14" i="28"/>
  <c r="M14" i="28"/>
  <c r="L14" i="28"/>
  <c r="E14" i="28"/>
  <c r="E15" i="28" s="1"/>
  <c r="P15" i="28" s="1"/>
  <c r="C14" i="28"/>
  <c r="V13" i="28"/>
  <c r="T13" i="28"/>
  <c r="R13" i="28"/>
  <c r="O13" i="28"/>
  <c r="M13" i="28"/>
  <c r="L13" i="28"/>
  <c r="C13" i="28"/>
  <c r="V12" i="28"/>
  <c r="T12" i="28"/>
  <c r="R12" i="28"/>
  <c r="P12" i="28"/>
  <c r="M12" i="28"/>
  <c r="L12" i="28"/>
  <c r="O12" i="28" s="1"/>
  <c r="E12" i="28"/>
  <c r="E13" i="28" s="1"/>
  <c r="P13" i="28" s="1"/>
  <c r="V11" i="28"/>
  <c r="T11" i="28"/>
  <c r="C12" i="28" s="1"/>
  <c r="R11" i="28"/>
  <c r="M11" i="28"/>
  <c r="L11" i="28"/>
  <c r="O11" i="28" s="1"/>
  <c r="E11" i="28"/>
  <c r="P11" i="28" s="1"/>
  <c r="P10" i="28"/>
  <c r="L10" i="28"/>
  <c r="V10" i="28" s="1"/>
  <c r="C10" i="28"/>
  <c r="H4" i="28"/>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C1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E11" i="25"/>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M94" i="25"/>
  <c r="M93" i="25"/>
  <c r="M109" i="25"/>
  <c r="M108" i="25"/>
  <c r="M107" i="25"/>
  <c r="M106" i="25"/>
  <c r="M105" i="25"/>
  <c r="M104" i="25"/>
  <c r="M103" i="25"/>
  <c r="M102" i="25"/>
  <c r="M101" i="25"/>
  <c r="M100" i="25"/>
  <c r="M99" i="25"/>
  <c r="M98" i="25"/>
  <c r="M97" i="25"/>
  <c r="M96" i="25"/>
  <c r="M95" i="25"/>
  <c r="M92" i="25"/>
  <c r="M91" i="25"/>
  <c r="M90" i="25"/>
  <c r="M89" i="25"/>
  <c r="M88" i="25"/>
  <c r="M87" i="25"/>
  <c r="M86" i="25"/>
  <c r="M85" i="25"/>
  <c r="M84" i="25"/>
  <c r="M83" i="25"/>
  <c r="M82" i="25"/>
  <c r="M81" i="25"/>
  <c r="M80" i="25"/>
  <c r="M79" i="25"/>
  <c r="M78" i="25"/>
  <c r="M77" i="25"/>
  <c r="M76" i="25"/>
  <c r="M75" i="25"/>
  <c r="M74" i="25"/>
  <c r="M73" i="25"/>
  <c r="M72" i="25"/>
  <c r="M71" i="25"/>
  <c r="M70" i="25"/>
  <c r="E16" i="41" l="1"/>
  <c r="P15" i="41"/>
  <c r="P14" i="28"/>
  <c r="M10" i="28"/>
  <c r="O10" i="28" s="1"/>
  <c r="T10" i="28" s="1"/>
  <c r="P16" i="28"/>
  <c r="E18" i="28"/>
  <c r="E80" i="25"/>
  <c r="E81" i="25" s="1"/>
  <c r="E82" i="25" s="1"/>
  <c r="E83" i="25" s="1"/>
  <c r="E84" i="25" s="1"/>
  <c r="E85" i="25" s="1"/>
  <c r="E86" i="25" s="1"/>
  <c r="E87" i="25" s="1"/>
  <c r="E88" i="25" s="1"/>
  <c r="E89" i="25" s="1"/>
  <c r="E90" i="25" s="1"/>
  <c r="E91" i="25" s="1"/>
  <c r="E92" i="25" s="1"/>
  <c r="E93" i="25" s="1"/>
  <c r="C70" i="25"/>
  <c r="M69" i="25"/>
  <c r="P10" i="25"/>
  <c r="E17" i="41" l="1"/>
  <c r="P16" i="41"/>
  <c r="C5" i="28"/>
  <c r="I5" i="28" s="1"/>
  <c r="D4" i="28"/>
  <c r="N6" i="28" s="1"/>
  <c r="G5" i="28"/>
  <c r="E5" i="28"/>
  <c r="C11" i="28"/>
  <c r="E19" i="28"/>
  <c r="P18" i="28"/>
  <c r="E94" i="25"/>
  <c r="H4" i="25"/>
  <c r="P17" i="41" l="1"/>
  <c r="E18" i="41"/>
  <c r="P19" i="28"/>
  <c r="E20" i="28"/>
  <c r="L4" i="28"/>
  <c r="P4" i="28"/>
  <c r="E95" i="25"/>
  <c r="M10" i="25"/>
  <c r="P18" i="41" l="1"/>
  <c r="E21" i="28"/>
  <c r="P20" i="28"/>
  <c r="E96" i="25"/>
  <c r="C11" i="25"/>
  <c r="E20" i="41" l="1"/>
  <c r="P19" i="41"/>
  <c r="P21" i="28"/>
  <c r="E22" i="28"/>
  <c r="E97" i="25"/>
  <c r="M11" i="25"/>
  <c r="P20" i="41" l="1"/>
  <c r="E23" i="28"/>
  <c r="P22" i="28"/>
  <c r="E98" i="25"/>
  <c r="C12" i="25"/>
  <c r="P21" i="41" l="1"/>
  <c r="E22" i="41"/>
  <c r="P23" i="28"/>
  <c r="E24" i="28"/>
  <c r="E99" i="25"/>
  <c r="M12" i="25"/>
  <c r="P22" i="41" l="1"/>
  <c r="E25" i="28"/>
  <c r="P24" i="28"/>
  <c r="E100" i="25"/>
  <c r="C13" i="25"/>
  <c r="P23" i="41" l="1"/>
  <c r="P25" i="28"/>
  <c r="E26" i="28"/>
  <c r="E101" i="25"/>
  <c r="M13" i="25"/>
  <c r="E25" i="41" l="1"/>
  <c r="P24" i="41"/>
  <c r="P26" i="28"/>
  <c r="E27" i="28"/>
  <c r="E102" i="25"/>
  <c r="C14" i="25"/>
  <c r="P25" i="41" l="1"/>
  <c r="E28" i="28"/>
  <c r="P27" i="28"/>
  <c r="E103" i="25"/>
  <c r="M14" i="25"/>
  <c r="C15" i="25" s="1"/>
  <c r="E27" i="41" l="1"/>
  <c r="P26" i="41"/>
  <c r="E29" i="28"/>
  <c r="P28" i="28"/>
  <c r="E104" i="25"/>
  <c r="M15" i="25"/>
  <c r="C16" i="25" s="1"/>
  <c r="P27" i="41" l="1"/>
  <c r="P29" i="28"/>
  <c r="E30" i="28"/>
  <c r="E105" i="25"/>
  <c r="M16" i="25"/>
  <c r="C17" i="25" s="1"/>
  <c r="P28" i="41" l="1"/>
  <c r="E29" i="41"/>
  <c r="E31" i="28"/>
  <c r="P30" i="28"/>
  <c r="E106" i="25"/>
  <c r="P29" i="41" l="1"/>
  <c r="E30" i="41"/>
  <c r="P31" i="28"/>
  <c r="E32" i="28"/>
  <c r="E107" i="25"/>
  <c r="M17" i="25"/>
  <c r="C18" i="25" s="1"/>
  <c r="E31" i="41" l="1"/>
  <c r="P30" i="41"/>
  <c r="E33" i="28"/>
  <c r="P32" i="28"/>
  <c r="E108" i="25"/>
  <c r="E32" i="41" l="1"/>
  <c r="P31" i="41"/>
  <c r="P33" i="28"/>
  <c r="E34" i="28"/>
  <c r="E109" i="25"/>
  <c r="M18" i="25"/>
  <c r="C19" i="25" s="1"/>
  <c r="P32" i="41" l="1"/>
  <c r="E35" i="28"/>
  <c r="P34" i="28"/>
  <c r="M19" i="25"/>
  <c r="C20" i="25" s="1"/>
  <c r="P33" i="41" l="1"/>
  <c r="P35" i="28"/>
  <c r="E36" i="28"/>
  <c r="M20" i="25"/>
  <c r="C21" i="25" s="1"/>
  <c r="P34" i="41" l="1"/>
  <c r="E37" i="28"/>
  <c r="P36" i="28"/>
  <c r="P35" i="41" l="1"/>
  <c r="P37" i="28"/>
  <c r="E38" i="28"/>
  <c r="M21" i="25"/>
  <c r="C22" i="25" s="1"/>
  <c r="P36" i="41" l="1"/>
  <c r="E39" i="28"/>
  <c r="P38" i="28"/>
  <c r="M22" i="25"/>
  <c r="C23" i="25" s="1"/>
  <c r="P37" i="41" l="1"/>
  <c r="E38" i="41"/>
  <c r="P39" i="28"/>
  <c r="E40" i="28"/>
  <c r="M23" i="25"/>
  <c r="C24" i="25" s="1"/>
  <c r="E39" i="41" l="1"/>
  <c r="P38" i="41"/>
  <c r="E41" i="28"/>
  <c r="P40" i="28"/>
  <c r="M24" i="25"/>
  <c r="C25" i="25" s="1"/>
  <c r="P39" i="41" l="1"/>
  <c r="P41" i="28"/>
  <c r="E42" i="28"/>
  <c r="M25" i="25"/>
  <c r="C26" i="25" s="1"/>
  <c r="P40" i="41" l="1"/>
  <c r="E41" i="41"/>
  <c r="E43" i="28"/>
  <c r="P42" i="28"/>
  <c r="M26" i="25"/>
  <c r="C27" i="25" s="1"/>
  <c r="P41" i="41" l="1"/>
  <c r="P43" i="28"/>
  <c r="E44" i="28"/>
  <c r="M27" i="25"/>
  <c r="C28" i="25" s="1"/>
  <c r="E43" i="41" l="1"/>
  <c r="P42" i="41"/>
  <c r="E45" i="28"/>
  <c r="P44" i="28"/>
  <c r="M28" i="25"/>
  <c r="C29" i="25" s="1"/>
  <c r="E44" i="41" l="1"/>
  <c r="P43" i="41"/>
  <c r="P45" i="28"/>
  <c r="E46" i="28"/>
  <c r="M29" i="25"/>
  <c r="C30" i="25" s="1"/>
  <c r="P44" i="41" l="1"/>
  <c r="E45" i="41"/>
  <c r="E47" i="28"/>
  <c r="P46" i="28"/>
  <c r="M30" i="25"/>
  <c r="C31" i="25" s="1"/>
  <c r="E46" i="41" l="1"/>
  <c r="P45" i="41"/>
  <c r="P47" i="28"/>
  <c r="E48" i="28"/>
  <c r="M31" i="25"/>
  <c r="C32" i="25" s="1"/>
  <c r="E47" i="41" l="1"/>
  <c r="P46" i="41"/>
  <c r="E49" i="28"/>
  <c r="P48" i="28"/>
  <c r="M32" i="25"/>
  <c r="C33" i="25" s="1"/>
  <c r="E48" i="41" l="1"/>
  <c r="P47" i="41"/>
  <c r="P49" i="28"/>
  <c r="E50" i="28"/>
  <c r="M33" i="25"/>
  <c r="C34" i="25" s="1"/>
  <c r="P48" i="41" l="1"/>
  <c r="E49" i="41"/>
  <c r="E51" i="28"/>
  <c r="P50" i="28"/>
  <c r="M34" i="25"/>
  <c r="C35" i="25" s="1"/>
  <c r="P49" i="41" l="1"/>
  <c r="P51" i="28"/>
  <c r="E52" i="28"/>
  <c r="M35" i="25"/>
  <c r="C36" i="25" s="1"/>
  <c r="E51" i="41" l="1"/>
  <c r="P50" i="41"/>
  <c r="E53" i="28"/>
  <c r="P52" i="28"/>
  <c r="M36" i="25"/>
  <c r="C37" i="25" s="1"/>
  <c r="P51" i="41" l="1"/>
  <c r="P53" i="28"/>
  <c r="E54" i="28"/>
  <c r="M37" i="25"/>
  <c r="C38" i="25" s="1"/>
  <c r="P52" i="41" l="1"/>
  <c r="E55" i="28"/>
  <c r="P54" i="28"/>
  <c r="M38" i="25"/>
  <c r="C39" i="25" s="1"/>
  <c r="E54" i="41" l="1"/>
  <c r="P53" i="41"/>
  <c r="P55" i="28"/>
  <c r="E56" i="28"/>
  <c r="M39" i="25"/>
  <c r="C40" i="25" s="1"/>
  <c r="P54" i="41" l="1"/>
  <c r="E57" i="28"/>
  <c r="P56" i="28"/>
  <c r="M40" i="25"/>
  <c r="C41" i="25" s="1"/>
  <c r="P55" i="41" l="1"/>
  <c r="P57" i="28"/>
  <c r="E58" i="28"/>
  <c r="M41" i="25"/>
  <c r="C42" i="25" s="1"/>
  <c r="P56" i="41" l="1"/>
  <c r="E59" i="28"/>
  <c r="P58" i="28"/>
  <c r="M42" i="25"/>
  <c r="C43" i="25" s="1"/>
  <c r="P57" i="41" l="1"/>
  <c r="P59" i="28"/>
  <c r="E60" i="28"/>
  <c r="M43" i="25"/>
  <c r="C44" i="25" s="1"/>
  <c r="E59" i="41" l="1"/>
  <c r="P58" i="41"/>
  <c r="E61" i="28"/>
  <c r="P60" i="28"/>
  <c r="M44" i="25"/>
  <c r="C45" i="25" s="1"/>
  <c r="E60" i="41" l="1"/>
  <c r="P59" i="41"/>
  <c r="P61" i="28"/>
  <c r="E62" i="28"/>
  <c r="M45" i="25"/>
  <c r="C46" i="25" s="1"/>
  <c r="P60" i="41" l="1"/>
  <c r="E61" i="41"/>
  <c r="E63" i="28"/>
  <c r="P62" i="28"/>
  <c r="M46" i="25"/>
  <c r="C47" i="25" s="1"/>
  <c r="E62" i="41" l="1"/>
  <c r="P61" i="41"/>
  <c r="P63" i="28"/>
  <c r="E64" i="28"/>
  <c r="M47" i="25"/>
  <c r="C48" i="25" s="1"/>
  <c r="E63" i="41" l="1"/>
  <c r="P62" i="41"/>
  <c r="E65" i="28"/>
  <c r="P64" i="28"/>
  <c r="M48" i="25"/>
  <c r="C49" i="25" s="1"/>
  <c r="E64" i="41" l="1"/>
  <c r="P63" i="41"/>
  <c r="P65" i="28"/>
  <c r="E66" i="28"/>
  <c r="M49" i="25"/>
  <c r="C50" i="25" s="1"/>
  <c r="P64" i="41" l="1"/>
  <c r="E65" i="41"/>
  <c r="E67" i="28"/>
  <c r="P66" i="28"/>
  <c r="M50" i="25"/>
  <c r="C51" i="25" s="1"/>
  <c r="E66" i="41" l="1"/>
  <c r="P65" i="41"/>
  <c r="P67" i="28"/>
  <c r="E68" i="28"/>
  <c r="M51" i="25"/>
  <c r="C52" i="25" s="1"/>
  <c r="E67" i="41" l="1"/>
  <c r="P66" i="41"/>
  <c r="E69" i="28"/>
  <c r="P68" i="28"/>
  <c r="M52" i="25"/>
  <c r="C53" i="25" s="1"/>
  <c r="E68" i="41" l="1"/>
  <c r="P67" i="41"/>
  <c r="P69" i="28"/>
  <c r="E70" i="28"/>
  <c r="M53" i="25"/>
  <c r="C54" i="25" s="1"/>
  <c r="P68" i="41" l="1"/>
  <c r="E69" i="41"/>
  <c r="E71" i="28"/>
  <c r="P70" i="28"/>
  <c r="M54" i="25"/>
  <c r="C55" i="25" s="1"/>
  <c r="E70" i="41" l="1"/>
  <c r="P69" i="41"/>
  <c r="P71" i="28"/>
  <c r="E72" i="28"/>
  <c r="M55" i="25"/>
  <c r="C56" i="25" s="1"/>
  <c r="E71" i="41" l="1"/>
  <c r="P70" i="41"/>
  <c r="E73" i="28"/>
  <c r="P72" i="28"/>
  <c r="M56" i="25"/>
  <c r="C57" i="25" s="1"/>
  <c r="E72" i="41" l="1"/>
  <c r="P71" i="41"/>
  <c r="P73" i="28"/>
  <c r="E74" i="28"/>
  <c r="M57" i="25"/>
  <c r="C58" i="25" s="1"/>
  <c r="P72" i="41" l="1"/>
  <c r="E73" i="41"/>
  <c r="E75" i="28"/>
  <c r="P74" i="28"/>
  <c r="M58" i="25"/>
  <c r="C59" i="25" s="1"/>
  <c r="E74" i="41" l="1"/>
  <c r="P73" i="41"/>
  <c r="P75" i="28"/>
  <c r="E76" i="28"/>
  <c r="M59" i="25"/>
  <c r="C60" i="25" s="1"/>
  <c r="E75" i="41" l="1"/>
  <c r="P74" i="41"/>
  <c r="E77" i="28"/>
  <c r="P76" i="28"/>
  <c r="M60" i="25"/>
  <c r="C61" i="25" s="1"/>
  <c r="E76" i="41" l="1"/>
  <c r="P75" i="41"/>
  <c r="P77" i="28"/>
  <c r="E78" i="28"/>
  <c r="M61" i="25"/>
  <c r="C62" i="25" s="1"/>
  <c r="P76" i="41" l="1"/>
  <c r="E77" i="41"/>
  <c r="E79" i="28"/>
  <c r="P78" i="28"/>
  <c r="M62" i="25"/>
  <c r="C63" i="25" s="1"/>
  <c r="E78" i="41" l="1"/>
  <c r="P77" i="41"/>
  <c r="P79" i="28"/>
  <c r="E80" i="28"/>
  <c r="M63" i="25"/>
  <c r="C64" i="25" s="1"/>
  <c r="E79" i="41" l="1"/>
  <c r="P78" i="41"/>
  <c r="E81" i="28"/>
  <c r="P80" i="28"/>
  <c r="M64" i="25"/>
  <c r="C65" i="25" s="1"/>
  <c r="E80" i="41" l="1"/>
  <c r="P79" i="41"/>
  <c r="P81" i="28"/>
  <c r="E82" i="28"/>
  <c r="M65" i="25"/>
  <c r="C66" i="25" s="1"/>
  <c r="P80" i="41" l="1"/>
  <c r="E81" i="41"/>
  <c r="E83" i="28"/>
  <c r="P82" i="28"/>
  <c r="M66" i="25"/>
  <c r="C67" i="25" s="1"/>
  <c r="E82" i="41" l="1"/>
  <c r="P81" i="41"/>
  <c r="P83" i="28"/>
  <c r="E84" i="28"/>
  <c r="M67" i="25"/>
  <c r="C68" i="25" s="1"/>
  <c r="E83" i="41" l="1"/>
  <c r="P82" i="41"/>
  <c r="E85" i="28"/>
  <c r="P84" i="28"/>
  <c r="M68" i="25"/>
  <c r="C69" i="25" s="1"/>
  <c r="E84" i="41" l="1"/>
  <c r="P83" i="41"/>
  <c r="P85" i="28"/>
  <c r="E86" i="28"/>
  <c r="D4" i="25"/>
  <c r="N6" i="25" s="1"/>
  <c r="G5" i="25"/>
  <c r="C5" i="25"/>
  <c r="I5" i="25" s="1"/>
  <c r="E5" i="25"/>
  <c r="P84" i="41" l="1"/>
  <c r="E85" i="41"/>
  <c r="E87" i="28"/>
  <c r="P86" i="28"/>
  <c r="L4" i="25"/>
  <c r="P4" i="25"/>
  <c r="E86" i="41" l="1"/>
  <c r="P85" i="41"/>
  <c r="P87" i="28"/>
  <c r="E88" i="28"/>
  <c r="E87" i="41" l="1"/>
  <c r="P86" i="41"/>
  <c r="E89" i="28"/>
  <c r="P88" i="28"/>
  <c r="E88" i="41" l="1"/>
  <c r="P87" i="41"/>
  <c r="P89" i="28"/>
  <c r="E90" i="28"/>
  <c r="P88" i="41" l="1"/>
  <c r="E89" i="41"/>
  <c r="E91" i="28"/>
  <c r="P90" i="28"/>
  <c r="E90" i="41" l="1"/>
  <c r="P89" i="41"/>
  <c r="P91" i="28"/>
  <c r="E92" i="28"/>
  <c r="E91" i="41" l="1"/>
  <c r="P90" i="41"/>
  <c r="E93" i="28"/>
  <c r="P92" i="28"/>
  <c r="E92" i="41" l="1"/>
  <c r="P91" i="41"/>
  <c r="P93" i="28"/>
  <c r="E94" i="28"/>
  <c r="P92" i="41" l="1"/>
  <c r="E93" i="41"/>
  <c r="E95" i="28"/>
  <c r="P94" i="28"/>
  <c r="E94" i="41" l="1"/>
  <c r="P93" i="41"/>
  <c r="P95" i="28"/>
  <c r="E96" i="28"/>
  <c r="E95" i="41" l="1"/>
  <c r="P94" i="41"/>
  <c r="E97" i="28"/>
  <c r="P96" i="28"/>
  <c r="E96" i="41" l="1"/>
  <c r="P95" i="41"/>
  <c r="P97" i="28"/>
  <c r="E98" i="28"/>
  <c r="P96" i="41" l="1"/>
  <c r="E97" i="41"/>
  <c r="E99" i="28"/>
  <c r="P98" i="28"/>
  <c r="E98" i="41" l="1"/>
  <c r="P97" i="41"/>
  <c r="P99" i="28"/>
  <c r="E100" i="28"/>
  <c r="E99" i="41" l="1"/>
  <c r="P98" i="41"/>
  <c r="E101" i="28"/>
  <c r="P100" i="28"/>
  <c r="E100" i="41" l="1"/>
  <c r="P99" i="41"/>
  <c r="P101" i="28"/>
  <c r="E102" i="28"/>
  <c r="P100" i="41" l="1"/>
  <c r="E101" i="41"/>
  <c r="E103" i="28"/>
  <c r="P102" i="28"/>
  <c r="E102" i="41" l="1"/>
  <c r="P101" i="41"/>
  <c r="P103" i="28"/>
  <c r="E104" i="28"/>
  <c r="E103" i="41" l="1"/>
  <c r="P102" i="41"/>
  <c r="E105" i="28"/>
  <c r="P104" i="28"/>
  <c r="E104" i="41" l="1"/>
  <c r="P103" i="41"/>
  <c r="P105" i="28"/>
  <c r="E106" i="28"/>
  <c r="P104" i="41" l="1"/>
  <c r="E105" i="41"/>
  <c r="E107" i="28"/>
  <c r="P106" i="28"/>
  <c r="E106" i="41" l="1"/>
  <c r="P105" i="41"/>
  <c r="P107" i="28"/>
  <c r="E108" i="28"/>
  <c r="E107" i="41" l="1"/>
  <c r="P106" i="41"/>
  <c r="E109" i="28"/>
  <c r="P109" i="28" s="1"/>
  <c r="P108" i="28"/>
  <c r="E108" i="41" l="1"/>
  <c r="P107" i="41"/>
  <c r="P108" i="41" l="1"/>
  <c r="E109" i="41"/>
  <c r="P109" i="41" s="1"/>
</calcChain>
</file>

<file path=xl/sharedStrings.xml><?xml version="1.0" encoding="utf-8"?>
<sst xmlns="http://schemas.openxmlformats.org/spreadsheetml/2006/main" count="247" uniqueCount="60">
  <si>
    <t>日付</t>
    <rPh sb="0" eb="2">
      <t>ヒヅケ</t>
    </rPh>
    <phoneticPr fontId="1"/>
  </si>
  <si>
    <t>西暦</t>
    <rPh sb="0" eb="2">
      <t>セイレキ</t>
    </rPh>
    <phoneticPr fontId="1"/>
  </si>
  <si>
    <t>エントリー</t>
    <phoneticPr fontId="1"/>
  </si>
  <si>
    <t>売買</t>
    <rPh sb="0" eb="2">
      <t>バイバイ</t>
    </rPh>
    <phoneticPr fontId="1"/>
  </si>
  <si>
    <t>レート</t>
    <phoneticPr fontId="1"/>
  </si>
  <si>
    <t>決済</t>
    <rPh sb="0" eb="2">
      <t>ケッサイ</t>
    </rPh>
    <phoneticPr fontId="1"/>
  </si>
  <si>
    <t>資金</t>
    <rPh sb="0" eb="2">
      <t>シキン</t>
    </rPh>
    <phoneticPr fontId="1"/>
  </si>
  <si>
    <t>pips</t>
    <phoneticPr fontId="1"/>
  </si>
  <si>
    <t>リスク（3%）</t>
    <phoneticPr fontId="1"/>
  </si>
  <si>
    <t>ロット</t>
    <phoneticPr fontId="1"/>
  </si>
  <si>
    <t>買</t>
  </si>
  <si>
    <t>損失上限</t>
    <rPh sb="0" eb="2">
      <t>ソンシツ</t>
    </rPh>
    <rPh sb="2" eb="4">
      <t>ジョウゲン</t>
    </rPh>
    <phoneticPr fontId="1"/>
  </si>
  <si>
    <t>勝率</t>
    <rPh sb="0" eb="2">
      <t>ショウリツ</t>
    </rPh>
    <phoneticPr fontId="1"/>
  </si>
  <si>
    <t>最終資金</t>
    <rPh sb="0" eb="2">
      <t>サイシュウ</t>
    </rPh>
    <rPh sb="2" eb="4">
      <t>シキン</t>
    </rPh>
    <phoneticPr fontId="1"/>
  </si>
  <si>
    <t>損益pips</t>
    <rPh sb="0" eb="2">
      <t>ソンエキ</t>
    </rPh>
    <phoneticPr fontId="1"/>
  </si>
  <si>
    <t>損益金額</t>
    <rPh sb="0" eb="2">
      <t>ソンエキ</t>
    </rPh>
    <rPh sb="2" eb="4">
      <t>キンガク</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</si>
  <si>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</si>
  <si>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</si>
  <si>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</si>
  <si>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最大ドローダウン</t>
    <rPh sb="0" eb="2">
      <t>サイダイ</t>
    </rPh>
    <phoneticPr fontId="1"/>
  </si>
  <si>
    <t>No.</t>
    <phoneticPr fontId="1"/>
  </si>
  <si>
    <t>通貨ペア</t>
    <rPh sb="0" eb="2">
      <t>ツウカ</t>
    </rPh>
    <phoneticPr fontId="1"/>
  </si>
  <si>
    <t>時間足</t>
    <rPh sb="0" eb="2">
      <t>ジカン</t>
    </rPh>
    <rPh sb="2" eb="3">
      <t>アシ</t>
    </rPh>
    <phoneticPr fontId="1"/>
  </si>
  <si>
    <t>勝数</t>
    <rPh sb="0" eb="1">
      <t>カ</t>
    </rPh>
    <rPh sb="1" eb="2">
      <t>カズ</t>
    </rPh>
    <phoneticPr fontId="1"/>
  </si>
  <si>
    <t>負数</t>
    <rPh sb="0" eb="1">
      <t>マ</t>
    </rPh>
    <rPh sb="1" eb="2">
      <t>カズ</t>
    </rPh>
    <phoneticPr fontId="1"/>
  </si>
  <si>
    <t>最大ドローアップ</t>
    <rPh sb="0" eb="2">
      <t>サイダイ</t>
    </rPh>
    <phoneticPr fontId="1"/>
  </si>
  <si>
    <t>引分</t>
    <rPh sb="0" eb="1">
      <t>ヒ</t>
    </rPh>
    <rPh sb="1" eb="2">
      <t>ワ</t>
    </rPh>
    <phoneticPr fontId="1"/>
  </si>
  <si>
    <t>最大連勝</t>
    <rPh sb="0" eb="2">
      <t>サイダイ</t>
    </rPh>
    <rPh sb="2" eb="4">
      <t>レンショウ</t>
    </rPh>
    <phoneticPr fontId="1"/>
  </si>
  <si>
    <t>最大連敗</t>
    <rPh sb="0" eb="2">
      <t>サイダイ</t>
    </rPh>
    <rPh sb="2" eb="4">
      <t>レンパイ</t>
    </rPh>
    <phoneticPr fontId="1"/>
  </si>
  <si>
    <t>日足</t>
    <rPh sb="0" eb="2">
      <t>ヒアシ</t>
    </rPh>
    <phoneticPr fontId="1"/>
  </si>
  <si>
    <t>リスク</t>
    <phoneticPr fontId="1"/>
  </si>
  <si>
    <t>⇒⇒⇒</t>
    <phoneticPr fontId="1"/>
  </si>
  <si>
    <t>USD/JPY</t>
    <phoneticPr fontId="1"/>
  </si>
  <si>
    <t>EUR/USD</t>
    <phoneticPr fontId="1"/>
  </si>
  <si>
    <t>損切レート</t>
    <rPh sb="0" eb="2">
      <t>ソンギリ</t>
    </rPh>
    <phoneticPr fontId="1"/>
  </si>
  <si>
    <t>エントリーレート</t>
    <phoneticPr fontId="1"/>
  </si>
  <si>
    <t>は自動計算の為いじらない</t>
    <rPh sb="1" eb="3">
      <t>ジドウ</t>
    </rPh>
    <rPh sb="3" eb="5">
      <t>ケイサン</t>
    </rPh>
    <rPh sb="6" eb="7">
      <t>タメ</t>
    </rPh>
    <phoneticPr fontId="1"/>
  </si>
  <si>
    <t>は場合によって手入力が必要</t>
    <rPh sb="1" eb="3">
      <t>バアイ</t>
    </rPh>
    <rPh sb="7" eb="8">
      <t>テ</t>
    </rPh>
    <rPh sb="8" eb="10">
      <t>ニュウリョク</t>
    </rPh>
    <rPh sb="11" eb="13">
      <t>ヒツヨウ</t>
    </rPh>
    <phoneticPr fontId="1"/>
  </si>
  <si>
    <t>気付き　質問</t>
  </si>
  <si>
    <t>感想</t>
  </si>
  <si>
    <t>今後</t>
  </si>
  <si>
    <t>検証終了通貨</t>
    <rPh sb="0" eb="2">
      <t>ケンショウ</t>
    </rPh>
    <rPh sb="2" eb="4">
      <t>シュウリョウ</t>
    </rPh>
    <rPh sb="4" eb="6">
      <t>ツウカ</t>
    </rPh>
    <phoneticPr fontId="15"/>
  </si>
  <si>
    <t>ルール</t>
    <phoneticPr fontId="15"/>
  </si>
  <si>
    <t>通貨ペア</t>
    <rPh sb="0" eb="2">
      <t>ツウカ</t>
    </rPh>
    <phoneticPr fontId="15"/>
  </si>
  <si>
    <t>日足</t>
    <rPh sb="0" eb="2">
      <t>ヒアシ</t>
    </rPh>
    <phoneticPr fontId="15"/>
  </si>
  <si>
    <t>終了日</t>
    <rPh sb="0" eb="3">
      <t>シュウリョウビ</t>
    </rPh>
    <phoneticPr fontId="15"/>
  </si>
  <si>
    <t>4Ｈ足</t>
    <rPh sb="2" eb="3">
      <t>アシ</t>
    </rPh>
    <phoneticPr fontId="15"/>
  </si>
  <si>
    <t>１Ｈ足</t>
    <rPh sb="2" eb="3">
      <t>アシ</t>
    </rPh>
    <phoneticPr fontId="15"/>
  </si>
  <si>
    <t>PB</t>
    <phoneticPr fontId="15"/>
  </si>
  <si>
    <t>EUR/USD</t>
    <phoneticPr fontId="15"/>
  </si>
  <si>
    <t>GBP/USD</t>
    <phoneticPr fontId="15"/>
  </si>
  <si>
    <t>・ダブルトップ　　　　　　　　　　　　　　　　　　　　　　　　　　　　　　　　　　　・ダブルボトム　　　　　　　　　　　　　　　　　　　　　　　　　　　　　　　　　　　　・仕掛け①　　　　　　　　　　　　　　　　　　　　　　　　　　　　　　　　　　　　　　・仕掛け②</t>
    <rPh sb="86" eb="88">
      <t>シカ</t>
    </rPh>
    <rPh sb="129" eb="131">
      <t>シカ</t>
    </rPh>
    <phoneticPr fontId="1"/>
  </si>
  <si>
    <t>・建値決済（２０ピップ）　　　　　　　　　　　　　　　　　　　　　　　　　　　　・トレーリング（ダウ＋ＰＢ＆ＥＢ）</t>
    <rPh sb="1" eb="3">
      <t>タテネ</t>
    </rPh>
    <rPh sb="3" eb="5">
      <t>ケッサイ</t>
    </rPh>
    <phoneticPr fontId="1"/>
  </si>
  <si>
    <t>売</t>
  </si>
  <si>
    <t>EUR/AUD</t>
    <phoneticPr fontId="1"/>
  </si>
  <si>
    <t>AUD/USD</t>
    <phoneticPr fontId="1"/>
  </si>
  <si>
    <t>GBP/USD</t>
    <phoneticPr fontId="1"/>
  </si>
  <si>
    <t>　日足単体で見始めた段階ですが、ネックラインブレイク後のブレイク・フックの場面を４時間足や１時間足でエントリーできるようになったらいいな、と感じています。あと、ブレイク後の戻りはある程度フィボナッチで目星をつけておき、フィボナッチとS/Rが重なる部分などでＰＢやＥＢが出たら面白いな、とも感じています。</t>
    <rPh sb="1" eb="3">
      <t>ヒアシ</t>
    </rPh>
    <rPh sb="3" eb="5">
      <t>タンタイ</t>
    </rPh>
    <rPh sb="6" eb="8">
      <t>ミハジ</t>
    </rPh>
    <rPh sb="10" eb="12">
      <t>ダンカイ</t>
    </rPh>
    <phoneticPr fontId="1"/>
  </si>
  <si>
    <t>　引き続き、色々なチャートパターンを探して慣れること、苦手意識を無くすことを優先します。ある程度チャートパターンの検証が進んできたら、フィボナチやダイバージェンス、ボラティリティ（？）も加えていこうと考えています。</t>
    <rPh sb="1" eb="2">
      <t>ヒ</t>
    </rPh>
    <rPh sb="3" eb="4">
      <t>ツヅ</t>
    </rPh>
    <rPh sb="6" eb="8">
      <t>イロイロ</t>
    </rPh>
    <rPh sb="18" eb="19">
      <t>サガ</t>
    </rPh>
    <rPh sb="21" eb="22">
      <t>ナ</t>
    </rPh>
    <rPh sb="27" eb="29">
      <t>ニガテ</t>
    </rPh>
    <rPh sb="29" eb="31">
      <t>イシキ</t>
    </rPh>
    <rPh sb="32" eb="33">
      <t>ナ</t>
    </rPh>
    <rPh sb="38" eb="40">
      <t>ユウセン</t>
    </rPh>
    <rPh sb="46" eb="48">
      <t>テイド</t>
    </rPh>
    <rPh sb="57" eb="59">
      <t>ケンショウ</t>
    </rPh>
    <rPh sb="60" eb="61">
      <t>スス</t>
    </rPh>
    <rPh sb="93" eb="94">
      <t>クワ</t>
    </rPh>
    <rPh sb="100" eb="101">
      <t>カンガ</t>
    </rPh>
    <phoneticPr fontId="1"/>
  </si>
  <si>
    <t>　機械的に全てのエントリーポイントでエントリーするよりはトレンドに遭遇する確率が上がりますが、エントリータイミングがつかめるまでは建値決済や損切りを繰り返しながらやっとトレンドに乗ることになりそうです。あと、ヘッド＆ショルダーに比べるとダブルトップ・ボトムは出現頻度が高いように思われますが、逆にネックラインブレイクで一気に伸びることも多く、仕掛け①、仕掛け②ではエントリーできないケースもしばしば見受けられました。ブレイク・フックの場面で出現するＰＢやＥＢはＭＡと絡むことが少ないですが、ピンポイントでエントリーできたらすごいことになりそうだな、とチャートを見返しながら妄想しています。</t>
    <rPh sb="1" eb="4">
      <t>キカイテキ</t>
    </rPh>
    <rPh sb="5" eb="6">
      <t>スベ</t>
    </rPh>
    <rPh sb="33" eb="35">
      <t>ソウグウ</t>
    </rPh>
    <rPh sb="37" eb="39">
      <t>カクリツ</t>
    </rPh>
    <rPh sb="40" eb="41">
      <t>ア</t>
    </rPh>
    <rPh sb="65" eb="67">
      <t>タテネ</t>
    </rPh>
    <rPh sb="67" eb="69">
      <t>ケッサイ</t>
    </rPh>
    <rPh sb="70" eb="72">
      <t>ソンギ</t>
    </rPh>
    <rPh sb="74" eb="75">
      <t>ク</t>
    </rPh>
    <rPh sb="76" eb="77">
      <t>カエ</t>
    </rPh>
    <rPh sb="89" eb="90">
      <t>ノ</t>
    </rPh>
    <rPh sb="114" eb="115">
      <t>クラ</t>
    </rPh>
    <rPh sb="129" eb="131">
      <t>シュツゲン</t>
    </rPh>
    <rPh sb="131" eb="133">
      <t>ヒンド</t>
    </rPh>
    <rPh sb="134" eb="135">
      <t>タカ</t>
    </rPh>
    <rPh sb="139" eb="140">
      <t>オモ</t>
    </rPh>
    <rPh sb="146" eb="147">
      <t>ギャク</t>
    </rPh>
    <rPh sb="159" eb="161">
      <t>イッキ</t>
    </rPh>
    <rPh sb="162" eb="163">
      <t>ノ</t>
    </rPh>
    <rPh sb="168" eb="169">
      <t>オオ</t>
    </rPh>
    <rPh sb="171" eb="173">
      <t>シカ</t>
    </rPh>
    <rPh sb="176" eb="178">
      <t>シカ</t>
    </rPh>
    <rPh sb="199" eb="201">
      <t>ミウ</t>
    </rPh>
    <rPh sb="217" eb="219">
      <t>バメン</t>
    </rPh>
    <rPh sb="220" eb="222">
      <t>シュツゲン</t>
    </rPh>
    <rPh sb="233" eb="234">
      <t>カラ</t>
    </rPh>
    <rPh sb="238" eb="239">
      <t>スク</t>
    </rPh>
    <rPh sb="280" eb="282">
      <t>ミカエ</t>
    </rPh>
    <rPh sb="286" eb="288">
      <t>モウソウ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</si>
</sst>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_ "/>
    <numFmt numFmtId="177" formatCode="#,##0_ "/>
    <numFmt numFmtId="178" formatCode="m/d;@"/>
    <numFmt numFmtId="179" formatCode="#,##0_ ;[Red]\-#,##0\ "/>
    <numFmt numFmtId="180" formatCode="0.0_ ;[Red]\-0.0\ "/>
    <numFmt numFmtId="181" formatCode="0.0%"/>
    <numFmt numFmtId="182" formatCode="0.00000_ "/>
    <numFmt numFmtId="183" formatCode="0.000_ "/>
  </numFmts>
  <fonts count="19"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2"/>
      <charset val="128"/>
      <scheme val="minor"/>
    </font>
    <font>
      <sz val="11"/>
      <name val="ＭＳ Ｐゴシック"/>
      <family val="2"/>
      <charset val="128"/>
      <scheme val="minor"/>
    </font>
    <font>
      <sz val="11"/>
      <name val="ＭＳ Ｐゴシック"/>
      <family val="3"/>
      <charset val="128"/>
      <scheme val="minor"/>
    </font>
    <font>
      <b/>
      <sz val="16"/>
      <color theme="1"/>
      <name val="ＭＳ Ｐゴシック"/>
      <family val="3"/>
      <charset val="128"/>
      <scheme val="minor"/>
    </font>
    <font>
      <sz val="18"/>
      <color theme="1"/>
      <name val="ＭＳ Ｐゴシック"/>
      <family val="3"/>
      <charset val="128"/>
      <scheme val="minor"/>
    </font>
    <font>
      <b/>
      <sz val="11"/>
      <color rgb="FF0000FF"/>
      <name val="ＭＳ Ｐゴシック"/>
      <family val="3"/>
      <charset val="128"/>
      <scheme val="minor"/>
    </font>
    <font>
      <b/>
      <sz val="11"/>
      <color rgb="FFFF0000"/>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1"/>
      <color indexed="8"/>
      <name val="ＭＳ Ｐゴシック"/>
      <family val="3"/>
      <charset val="128"/>
    </font>
    <font>
      <b/>
      <sz val="11"/>
      <color indexed="8"/>
      <name val="ＭＳ Ｐゴシック"/>
      <family val="3"/>
      <charset val="128"/>
    </font>
    <font>
      <sz val="6"/>
      <name val="ＭＳ Ｐゴシック"/>
      <family val="3"/>
      <charset val="128"/>
    </font>
    <font>
      <b/>
      <sz val="14"/>
      <color indexed="8"/>
      <name val="ＭＳ Ｐゴシック"/>
      <family val="3"/>
      <charset val="128"/>
    </font>
    <font>
      <sz val="14"/>
      <color indexed="8"/>
      <name val="ＭＳ Ｐゴシック"/>
      <family val="3"/>
      <charset val="128"/>
    </font>
    <font>
      <b/>
      <sz val="14"/>
      <color rgb="FFFF0000"/>
      <name val="ＭＳ Ｐゴシック"/>
      <family val="3"/>
      <charset val="128"/>
    </font>
  </fonts>
  <fills count="11">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FF"/>
        <bgColor indexed="64"/>
      </patternFill>
    </fill>
    <fill>
      <patternFill patternType="solid">
        <fgColor rgb="FFCCFFCC"/>
        <bgColor indexed="64"/>
      </patternFill>
    </fill>
    <fill>
      <patternFill patternType="solid">
        <fgColor rgb="FFFFCC99"/>
        <bgColor indexed="64"/>
      </patternFill>
    </fill>
    <fill>
      <patternFill patternType="solid">
        <fgColor rgb="FFEAEAEA"/>
        <bgColor indexed="64"/>
      </patternFill>
    </fill>
    <fill>
      <patternFill patternType="solid">
        <fgColor rgb="FF66CCFF"/>
        <bgColor indexed="64"/>
      </patternFill>
    </fill>
    <fill>
      <patternFill patternType="solid">
        <fgColor rgb="FFFFCC66"/>
        <bgColor indexed="64"/>
      </patternFill>
    </fill>
    <fill>
      <patternFill patternType="solid">
        <fgColor theme="8"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4">
    <xf numFmtId="0" fontId="0" fillId="0" borderId="0">
      <alignment vertical="center"/>
    </xf>
    <xf numFmtId="9" fontId="3" fillId="0" borderId="0" applyFont="0" applyFill="0" applyBorder="0" applyAlignment="0" applyProtection="0">
      <alignment vertical="center"/>
    </xf>
    <xf numFmtId="0" fontId="13" fillId="0" borderId="0">
      <alignment vertical="center"/>
    </xf>
    <xf numFmtId="0" fontId="13" fillId="0" borderId="0">
      <alignment vertical="center"/>
    </xf>
  </cellStyleXfs>
  <cellXfs count="122">
    <xf numFmtId="0" fontId="0" fillId="0" borderId="0" xfId="0">
      <alignment vertical="center"/>
    </xf>
    <xf numFmtId="0" fontId="0" fillId="0" borderId="0" xfId="0" applyAlignment="1">
      <alignment horizontal="center" vertical="center"/>
    </xf>
    <xf numFmtId="178" fontId="4" fillId="0" borderId="1" xfId="0" applyNumberFormat="1" applyFont="1" applyFill="1" applyBorder="1" applyAlignment="1">
      <alignment horizontal="center" vertical="center"/>
    </xf>
    <xf numFmtId="0" fontId="0" fillId="0" borderId="0" xfId="0" applyAlignment="1">
      <alignment horizontal="left" vertical="center"/>
    </xf>
    <xf numFmtId="0" fontId="2" fillId="6" borderId="1" xfId="0" applyFont="1" applyFill="1" applyBorder="1" applyAlignment="1">
      <alignment horizontal="center" vertical="center" shrinkToFit="1"/>
    </xf>
    <xf numFmtId="0" fontId="4" fillId="0" borderId="1" xfId="0" applyFont="1" applyFill="1" applyBorder="1" applyAlignment="1">
      <alignment horizontal="center" vertical="center"/>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2" fillId="5"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4" fillId="0" borderId="1" xfId="0" applyFont="1" applyFill="1" applyBorder="1" applyAlignment="1">
      <alignment horizontal="center" vertical="center"/>
    </xf>
    <xf numFmtId="0" fontId="2" fillId="5" borderId="1" xfId="0" applyFont="1" applyFill="1" applyBorder="1" applyAlignment="1">
      <alignment horizontal="center" vertical="center" shrinkToFit="1"/>
    </xf>
    <xf numFmtId="0" fontId="0" fillId="0" borderId="0" xfId="0" applyFill="1">
      <alignment vertical="center"/>
    </xf>
    <xf numFmtId="181" fontId="0" fillId="8" borderId="1" xfId="1" applyNumberFormat="1" applyFont="1" applyFill="1" applyBorder="1" applyAlignment="1">
      <alignment horizontal="center" vertical="center"/>
    </xf>
    <xf numFmtId="0" fontId="0" fillId="8" borderId="10" xfId="0"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176" fontId="5" fillId="8" borderId="1" xfId="0" applyNumberFormat="1" applyFont="1" applyFill="1" applyBorder="1" applyAlignment="1">
      <alignment horizontal="center" vertical="center"/>
    </xf>
    <xf numFmtId="179" fontId="0" fillId="8" borderId="1" xfId="0" applyNumberFormat="1" applyFill="1" applyBorder="1" applyAlignment="1">
      <alignment vertical="center"/>
    </xf>
    <xf numFmtId="0" fontId="0" fillId="0" borderId="0" xfId="0" applyAlignment="1">
      <alignment vertical="center"/>
    </xf>
    <xf numFmtId="0" fontId="4" fillId="0" borderId="1" xfId="0" applyFont="1" applyFill="1" applyBorder="1" applyAlignment="1">
      <alignment horizontal="center" vertical="center"/>
    </xf>
    <xf numFmtId="0" fontId="14" fillId="0" borderId="0" xfId="2" applyFont="1">
      <alignment vertical="center"/>
    </xf>
    <xf numFmtId="0" fontId="13" fillId="0" borderId="0" xfId="2">
      <alignment vertical="center"/>
    </xf>
    <xf numFmtId="0" fontId="16" fillId="0" borderId="0" xfId="2" applyFont="1" applyAlignment="1">
      <alignment horizontal="left" vertical="center"/>
    </xf>
    <xf numFmtId="0" fontId="17" fillId="0" borderId="0" xfId="2" applyFont="1">
      <alignment vertical="center"/>
    </xf>
    <xf numFmtId="0" fontId="17" fillId="0" borderId="0" xfId="2" applyFont="1" applyAlignment="1">
      <alignment horizontal="center" vertical="center"/>
    </xf>
    <xf numFmtId="0" fontId="18" fillId="0" borderId="0" xfId="2" applyFont="1" applyAlignment="1">
      <alignment horizontal="center" vertical="center"/>
    </xf>
    <xf numFmtId="0" fontId="16" fillId="10" borderId="1" xfId="2" applyFont="1" applyFill="1" applyBorder="1" applyAlignment="1">
      <alignment horizontal="center" vertical="center"/>
    </xf>
    <xf numFmtId="0" fontId="18" fillId="10" borderId="1" xfId="2" applyFont="1" applyFill="1" applyBorder="1" applyAlignment="1">
      <alignment horizontal="center" vertical="center"/>
    </xf>
    <xf numFmtId="0" fontId="16" fillId="0" borderId="1" xfId="2" applyFont="1" applyBorder="1" applyAlignment="1">
      <alignment horizontal="center" vertical="center"/>
    </xf>
    <xf numFmtId="0" fontId="17" fillId="0" borderId="1" xfId="2" applyFont="1" applyBorder="1" applyAlignment="1">
      <alignment horizontal="center" vertical="center"/>
    </xf>
    <xf numFmtId="14" fontId="18" fillId="0" borderId="1" xfId="2" applyNumberFormat="1" applyFont="1" applyBorder="1" applyAlignment="1">
      <alignment horizontal="center" vertical="center"/>
    </xf>
    <xf numFmtId="0" fontId="18" fillId="0" borderId="1" xfId="2" applyFont="1" applyBorder="1" applyAlignment="1">
      <alignment horizontal="center" vertical="center"/>
    </xf>
    <xf numFmtId="0" fontId="16" fillId="0" borderId="0" xfId="2" applyFont="1" applyAlignment="1">
      <alignment horizontal="center" vertical="center"/>
    </xf>
    <xf numFmtId="0" fontId="2" fillId="0" borderId="0" xfId="0" applyFont="1">
      <alignment vertical="center"/>
    </xf>
    <xf numFmtId="0" fontId="2" fillId="5"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0" fillId="0" borderId="0" xfId="0" applyAlignment="1">
      <alignment horizontal="center" vertical="center"/>
    </xf>
    <xf numFmtId="0" fontId="2" fillId="3" borderId="1" xfId="0" applyFont="1" applyFill="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2" fillId="3" borderId="1" xfId="0" applyFont="1" applyFill="1" applyBorder="1" applyAlignment="1">
      <alignment horizontal="center" vertical="center" shrinkToFit="1"/>
    </xf>
    <xf numFmtId="179" fontId="0" fillId="8" borderId="1" xfId="0" applyNumberFormat="1" applyFill="1" applyBorder="1" applyAlignment="1">
      <alignment horizontal="center" vertical="center"/>
    </xf>
    <xf numFmtId="0" fontId="2" fillId="3" borderId="10" xfId="0" applyFont="1" applyFill="1" applyBorder="1" applyAlignment="1">
      <alignment horizontal="center" vertical="center"/>
    </xf>
    <xf numFmtId="0" fontId="0" fillId="0" borderId="10" xfId="0"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0" fontId="12" fillId="0" borderId="4" xfId="0" applyFont="1" applyBorder="1" applyAlignment="1">
      <alignment vertical="center" wrapText="1"/>
    </xf>
    <xf numFmtId="180" fontId="0" fillId="8" borderId="1" xfId="0" applyNumberFormat="1" applyFill="1" applyBorder="1" applyAlignment="1">
      <alignment horizontal="center" vertical="center"/>
    </xf>
    <xf numFmtId="0" fontId="0" fillId="8" borderId="1" xfId="0" applyFill="1" applyBorder="1" applyAlignment="1">
      <alignment horizontal="center" vertical="center"/>
    </xf>
    <xf numFmtId="177" fontId="0" fillId="8" borderId="1" xfId="0" applyNumberFormat="1" applyFill="1" applyBorder="1" applyAlignment="1">
      <alignment horizontal="center"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9" fillId="3" borderId="4"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2" fillId="6" borderId="2" xfId="0" applyFont="1" applyFill="1" applyBorder="1" applyAlignment="1">
      <alignment horizontal="center" vertical="center" shrinkToFit="1"/>
    </xf>
    <xf numFmtId="0" fontId="2" fillId="6" borderId="4"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177" fontId="6" fillId="0" borderId="14" xfId="0" applyNumberFormat="1" applyFont="1" applyBorder="1" applyAlignment="1">
      <alignment horizontal="center" vertical="center"/>
    </xf>
    <xf numFmtId="177" fontId="6" fillId="0" borderId="15" xfId="0" applyNumberFormat="1" applyFont="1" applyBorder="1" applyAlignment="1">
      <alignment horizontal="center" vertical="center"/>
    </xf>
    <xf numFmtId="0" fontId="7" fillId="0" borderId="9" xfId="0" applyFont="1" applyBorder="1" applyAlignment="1">
      <alignment horizontal="center" vertical="center"/>
    </xf>
    <xf numFmtId="177" fontId="6" fillId="8" borderId="16" xfId="0" applyNumberFormat="1" applyFont="1" applyFill="1" applyBorder="1" applyAlignment="1">
      <alignment horizontal="center" vertical="center"/>
    </xf>
    <xf numFmtId="177" fontId="6" fillId="8" borderId="12" xfId="0" applyNumberFormat="1" applyFont="1" applyFill="1" applyBorder="1" applyAlignment="1">
      <alignment horizontal="center" vertical="center"/>
    </xf>
    <xf numFmtId="177" fontId="6" fillId="8" borderId="17" xfId="0" applyNumberFormat="1" applyFont="1" applyFill="1" applyBorder="1" applyAlignment="1">
      <alignment horizontal="center" vertical="center"/>
    </xf>
    <xf numFmtId="0" fontId="2" fillId="4" borderId="1" xfId="0" applyFont="1" applyFill="1" applyBorder="1" applyAlignment="1">
      <alignment horizontal="center" vertical="center" shrinkToFit="1"/>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0" fontId="2" fillId="2" borderId="8"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180" fontId="5" fillId="8" borderId="1" xfId="0" applyNumberFormat="1" applyFont="1" applyFill="1" applyBorder="1" applyAlignment="1">
      <alignment horizontal="center" vertical="center"/>
    </xf>
    <xf numFmtId="177" fontId="4" fillId="8"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9" borderId="1" xfId="0" applyNumberFormat="1" applyFont="1" applyFill="1" applyBorder="1" applyAlignment="1">
      <alignment horizontal="center" vertical="center"/>
    </xf>
    <xf numFmtId="179" fontId="5" fillId="8" borderId="2" xfId="0" applyNumberFormat="1" applyFont="1" applyFill="1" applyBorder="1" applyAlignment="1">
      <alignment horizontal="center" vertical="center"/>
    </xf>
    <xf numFmtId="179" fontId="5" fillId="8" borderId="4" xfId="0" applyNumberFormat="1" applyFont="1" applyFill="1" applyBorder="1" applyAlignment="1">
      <alignment horizontal="center" vertical="center"/>
    </xf>
    <xf numFmtId="0" fontId="0" fillId="0" borderId="0" xfId="0" applyAlignment="1">
      <alignment horizontal="center" vertical="center"/>
    </xf>
    <xf numFmtId="0" fontId="13" fillId="0" borderId="5" xfId="2" applyBorder="1" applyAlignment="1">
      <alignment horizontal="left" vertical="top" wrapText="1"/>
    </xf>
    <xf numFmtId="0" fontId="13" fillId="0" borderId="9" xfId="2" applyBorder="1" applyAlignment="1">
      <alignment horizontal="left" vertical="top"/>
    </xf>
    <xf numFmtId="0" fontId="13" fillId="0" borderId="6" xfId="2" applyBorder="1" applyAlignment="1">
      <alignment horizontal="left" vertical="top"/>
    </xf>
    <xf numFmtId="0" fontId="13" fillId="0" borderId="20" xfId="2" applyBorder="1" applyAlignment="1">
      <alignment horizontal="left" vertical="top"/>
    </xf>
    <xf numFmtId="0" fontId="13" fillId="0" borderId="0" xfId="2" applyBorder="1" applyAlignment="1">
      <alignment horizontal="left" vertical="top"/>
    </xf>
    <xf numFmtId="0" fontId="13" fillId="0" borderId="21" xfId="2" applyBorder="1" applyAlignment="1">
      <alignment horizontal="left" vertical="top"/>
    </xf>
    <xf numFmtId="0" fontId="13" fillId="0" borderId="7" xfId="2" applyBorder="1" applyAlignment="1">
      <alignment horizontal="left" vertical="top"/>
    </xf>
    <xf numFmtId="0" fontId="13" fillId="0" borderId="22" xfId="2" applyBorder="1" applyAlignment="1">
      <alignment horizontal="left" vertical="top"/>
    </xf>
    <xf numFmtId="0" fontId="13" fillId="0" borderId="8" xfId="2" applyBorder="1" applyAlignment="1">
      <alignment horizontal="left" vertical="top"/>
    </xf>
    <xf numFmtId="0" fontId="13" fillId="0" borderId="5" xfId="2" applyFont="1" applyBorder="1" applyAlignment="1">
      <alignment vertical="top" wrapText="1"/>
    </xf>
    <xf numFmtId="0" fontId="13" fillId="0" borderId="9" xfId="2" applyBorder="1" applyAlignment="1">
      <alignment vertical="top"/>
    </xf>
    <xf numFmtId="0" fontId="13" fillId="0" borderId="6" xfId="2" applyBorder="1" applyAlignment="1">
      <alignment vertical="top"/>
    </xf>
    <xf numFmtId="0" fontId="13" fillId="0" borderId="20" xfId="2" applyBorder="1" applyAlignment="1">
      <alignment vertical="top"/>
    </xf>
    <xf numFmtId="0" fontId="13" fillId="0" borderId="0" xfId="2" applyBorder="1" applyAlignment="1">
      <alignment vertical="top"/>
    </xf>
    <xf numFmtId="0" fontId="13" fillId="0" borderId="21" xfId="2" applyBorder="1" applyAlignment="1">
      <alignment vertical="top"/>
    </xf>
    <xf numFmtId="0" fontId="13" fillId="0" borderId="7" xfId="2" applyBorder="1" applyAlignment="1">
      <alignment vertical="top"/>
    </xf>
    <xf numFmtId="0" fontId="13" fillId="0" borderId="22" xfId="2" applyBorder="1" applyAlignment="1">
      <alignment vertical="top"/>
    </xf>
    <xf numFmtId="0" fontId="13" fillId="0" borderId="8" xfId="2" applyBorder="1" applyAlignment="1">
      <alignment vertical="top"/>
    </xf>
    <xf numFmtId="0" fontId="13" fillId="0" borderId="5" xfId="2" applyBorder="1" applyAlignment="1">
      <alignment vertical="top" wrapText="1"/>
    </xf>
    <xf numFmtId="0" fontId="13" fillId="0" borderId="9" xfId="2" applyBorder="1" applyAlignment="1">
      <alignment vertical="top" wrapText="1"/>
    </xf>
    <xf numFmtId="0" fontId="13" fillId="0" borderId="6" xfId="2" applyBorder="1" applyAlignment="1">
      <alignment vertical="top" wrapText="1"/>
    </xf>
    <xf numFmtId="0" fontId="13" fillId="0" borderId="20" xfId="2" applyBorder="1" applyAlignment="1">
      <alignment vertical="top" wrapText="1"/>
    </xf>
    <xf numFmtId="0" fontId="13" fillId="0" borderId="0" xfId="2" applyBorder="1" applyAlignment="1">
      <alignment vertical="top" wrapText="1"/>
    </xf>
    <xf numFmtId="0" fontId="13" fillId="0" borderId="21" xfId="2" applyBorder="1" applyAlignment="1">
      <alignment vertical="top" wrapText="1"/>
    </xf>
    <xf numFmtId="0" fontId="13" fillId="0" borderId="7" xfId="2" applyBorder="1" applyAlignment="1">
      <alignment vertical="top" wrapText="1"/>
    </xf>
    <xf numFmtId="0" fontId="13" fillId="0" borderId="22" xfId="2" applyBorder="1" applyAlignment="1">
      <alignment vertical="top" wrapText="1"/>
    </xf>
    <xf numFmtId="0" fontId="13" fillId="0" borderId="8" xfId="2" applyBorder="1" applyAlignment="1">
      <alignment vertical="top" wrapText="1"/>
    </xf>
    <xf numFmtId="183" fontId="4" fillId="0" borderId="1" xfId="0" applyNumberFormat="1" applyFont="1" applyFill="1" applyBorder="1" applyAlignment="1">
      <alignment horizontal="center" vertical="center"/>
    </xf>
    <xf numFmtId="183" fontId="4" fillId="9" borderId="1" xfId="0" applyNumberFormat="1" applyFont="1" applyFill="1" applyBorder="1" applyAlignment="1">
      <alignment horizontal="center" vertical="center"/>
    </xf>
  </cellXfs>
  <cellStyles count="4">
    <cellStyle name="パーセント" xfId="1" builtinId="5"/>
    <cellStyle name="標準" xfId="0" builtinId="0"/>
    <cellStyle name="標準 2" xfId="2"/>
    <cellStyle name="標準 3" xfId="3"/>
  </cellStyles>
  <dxfs count="48">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CC66"/>
      <color rgb="FF66CCFF"/>
      <color rgb="FF3399FF"/>
      <color rgb="FFCCCCFF"/>
      <color rgb="FFCCFFCC"/>
      <color rgb="FF0000FF"/>
      <color rgb="FFFFCCFF"/>
      <color rgb="FFEAEAEA"/>
      <color rgb="FFFFFFCC"/>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42333</xdr:colOff>
      <xdr:row>0</xdr:row>
      <xdr:rowOff>105834</xdr:rowOff>
    </xdr:from>
    <xdr:to>
      <xdr:col>10</xdr:col>
      <xdr:colOff>582083</xdr:colOff>
      <xdr:row>0</xdr:row>
      <xdr:rowOff>3266225</xdr:rowOff>
    </xdr:to>
    <xdr:pic>
      <xdr:nvPicPr>
        <xdr:cNvPr id="2" name="図 1"/>
        <xdr:cNvPicPr>
          <a:picLocks noChangeAspect="1"/>
        </xdr:cNvPicPr>
      </xdr:nvPicPr>
      <xdr:blipFill>
        <a:blip xmlns:r="http://schemas.openxmlformats.org/officeDocument/2006/relationships" r:embed="rId1"/>
        <a:stretch>
          <a:fillRect/>
        </a:stretch>
      </xdr:blipFill>
      <xdr:spPr>
        <a:xfrm>
          <a:off x="42333" y="105834"/>
          <a:ext cx="7006167" cy="3160391"/>
        </a:xfrm>
        <a:prstGeom prst="rect">
          <a:avLst/>
        </a:prstGeom>
      </xdr:spPr>
    </xdr:pic>
    <xdr:clientData/>
  </xdr:twoCellAnchor>
  <xdr:twoCellAnchor editAs="oneCell">
    <xdr:from>
      <xdr:col>0</xdr:col>
      <xdr:colOff>190500</xdr:colOff>
      <xdr:row>1</xdr:row>
      <xdr:rowOff>78384</xdr:rowOff>
    </xdr:from>
    <xdr:to>
      <xdr:col>10</xdr:col>
      <xdr:colOff>465666</xdr:colOff>
      <xdr:row>1</xdr:row>
      <xdr:rowOff>3276195</xdr:rowOff>
    </xdr:to>
    <xdr:pic>
      <xdr:nvPicPr>
        <xdr:cNvPr id="3" name="図 2"/>
        <xdr:cNvPicPr>
          <a:picLocks noChangeAspect="1"/>
        </xdr:cNvPicPr>
      </xdr:nvPicPr>
      <xdr:blipFill>
        <a:blip xmlns:r="http://schemas.openxmlformats.org/officeDocument/2006/relationships" r:embed="rId2"/>
        <a:stretch>
          <a:fillRect/>
        </a:stretch>
      </xdr:blipFill>
      <xdr:spPr>
        <a:xfrm>
          <a:off x="190500" y="3465051"/>
          <a:ext cx="6741583" cy="3197811"/>
        </a:xfrm>
        <a:prstGeom prst="rect">
          <a:avLst/>
        </a:prstGeom>
      </xdr:spPr>
    </xdr:pic>
    <xdr:clientData/>
  </xdr:twoCellAnchor>
  <xdr:twoCellAnchor editAs="oneCell">
    <xdr:from>
      <xdr:col>1</xdr:col>
      <xdr:colOff>95249</xdr:colOff>
      <xdr:row>2</xdr:row>
      <xdr:rowOff>31751</xdr:rowOff>
    </xdr:from>
    <xdr:to>
      <xdr:col>10</xdr:col>
      <xdr:colOff>335493</xdr:colOff>
      <xdr:row>2</xdr:row>
      <xdr:rowOff>3321286</xdr:rowOff>
    </xdr:to>
    <xdr:pic>
      <xdr:nvPicPr>
        <xdr:cNvPr id="5" name="図 4"/>
        <xdr:cNvPicPr>
          <a:picLocks noChangeAspect="1"/>
        </xdr:cNvPicPr>
      </xdr:nvPicPr>
      <xdr:blipFill>
        <a:blip xmlns:r="http://schemas.openxmlformats.org/officeDocument/2006/relationships" r:embed="rId3"/>
        <a:stretch>
          <a:fillRect/>
        </a:stretch>
      </xdr:blipFill>
      <xdr:spPr>
        <a:xfrm>
          <a:off x="370416" y="6805084"/>
          <a:ext cx="6431494" cy="3289535"/>
        </a:xfrm>
        <a:prstGeom prst="rect">
          <a:avLst/>
        </a:prstGeom>
      </xdr:spPr>
    </xdr:pic>
    <xdr:clientData/>
  </xdr:twoCellAnchor>
  <xdr:twoCellAnchor editAs="oneCell">
    <xdr:from>
      <xdr:col>0</xdr:col>
      <xdr:colOff>127000</xdr:colOff>
      <xdr:row>3</xdr:row>
      <xdr:rowOff>95249</xdr:rowOff>
    </xdr:from>
    <xdr:to>
      <xdr:col>10</xdr:col>
      <xdr:colOff>602760</xdr:colOff>
      <xdr:row>3</xdr:row>
      <xdr:rowOff>3312582</xdr:rowOff>
    </xdr:to>
    <xdr:pic>
      <xdr:nvPicPr>
        <xdr:cNvPr id="6" name="図 5"/>
        <xdr:cNvPicPr>
          <a:picLocks noChangeAspect="1"/>
        </xdr:cNvPicPr>
      </xdr:nvPicPr>
      <xdr:blipFill>
        <a:blip xmlns:r="http://schemas.openxmlformats.org/officeDocument/2006/relationships" r:embed="rId4"/>
        <a:stretch>
          <a:fillRect/>
        </a:stretch>
      </xdr:blipFill>
      <xdr:spPr>
        <a:xfrm>
          <a:off x="127000" y="10255249"/>
          <a:ext cx="6942177" cy="3217333"/>
        </a:xfrm>
        <a:prstGeom prst="rect">
          <a:avLst/>
        </a:prstGeom>
      </xdr:spPr>
    </xdr:pic>
    <xdr:clientData/>
  </xdr:twoCellAnchor>
  <xdr:twoCellAnchor editAs="oneCell">
    <xdr:from>
      <xdr:col>0</xdr:col>
      <xdr:colOff>211665</xdr:colOff>
      <xdr:row>4</xdr:row>
      <xdr:rowOff>116416</xdr:rowOff>
    </xdr:from>
    <xdr:to>
      <xdr:col>10</xdr:col>
      <xdr:colOff>402473</xdr:colOff>
      <xdr:row>4</xdr:row>
      <xdr:rowOff>3329762</xdr:rowOff>
    </xdr:to>
    <xdr:pic>
      <xdr:nvPicPr>
        <xdr:cNvPr id="7" name="図 6"/>
        <xdr:cNvPicPr>
          <a:picLocks noChangeAspect="1"/>
        </xdr:cNvPicPr>
      </xdr:nvPicPr>
      <xdr:blipFill>
        <a:blip xmlns:r="http://schemas.openxmlformats.org/officeDocument/2006/relationships" r:embed="rId5"/>
        <a:stretch>
          <a:fillRect/>
        </a:stretch>
      </xdr:blipFill>
      <xdr:spPr>
        <a:xfrm>
          <a:off x="211665" y="13663083"/>
          <a:ext cx="6657225" cy="3213346"/>
        </a:xfrm>
        <a:prstGeom prst="rect">
          <a:avLst/>
        </a:prstGeom>
      </xdr:spPr>
    </xdr:pic>
    <xdr:clientData/>
  </xdr:twoCellAnchor>
  <xdr:twoCellAnchor editAs="oneCell">
    <xdr:from>
      <xdr:col>0</xdr:col>
      <xdr:colOff>190501</xdr:colOff>
      <xdr:row>5</xdr:row>
      <xdr:rowOff>105833</xdr:rowOff>
    </xdr:from>
    <xdr:to>
      <xdr:col>10</xdr:col>
      <xdr:colOff>550984</xdr:colOff>
      <xdr:row>5</xdr:row>
      <xdr:rowOff>3226047</xdr:rowOff>
    </xdr:to>
    <xdr:pic>
      <xdr:nvPicPr>
        <xdr:cNvPr id="9" name="図 8"/>
        <xdr:cNvPicPr>
          <a:picLocks noChangeAspect="1"/>
        </xdr:cNvPicPr>
      </xdr:nvPicPr>
      <xdr:blipFill>
        <a:blip xmlns:r="http://schemas.openxmlformats.org/officeDocument/2006/relationships" r:embed="rId6"/>
        <a:stretch>
          <a:fillRect/>
        </a:stretch>
      </xdr:blipFill>
      <xdr:spPr>
        <a:xfrm>
          <a:off x="190501" y="17039166"/>
          <a:ext cx="6826900" cy="3120214"/>
        </a:xfrm>
        <a:prstGeom prst="rect">
          <a:avLst/>
        </a:prstGeom>
      </xdr:spPr>
    </xdr:pic>
    <xdr:clientData/>
  </xdr:twoCellAnchor>
  <xdr:twoCellAnchor editAs="oneCell">
    <xdr:from>
      <xdr:col>1</xdr:col>
      <xdr:colOff>10584</xdr:colOff>
      <xdr:row>6</xdr:row>
      <xdr:rowOff>127000</xdr:rowOff>
    </xdr:from>
    <xdr:to>
      <xdr:col>10</xdr:col>
      <xdr:colOff>213946</xdr:colOff>
      <xdr:row>6</xdr:row>
      <xdr:rowOff>3253559</xdr:rowOff>
    </xdr:to>
    <xdr:pic>
      <xdr:nvPicPr>
        <xdr:cNvPr id="10" name="図 9"/>
        <xdr:cNvPicPr>
          <a:picLocks noChangeAspect="1"/>
        </xdr:cNvPicPr>
      </xdr:nvPicPr>
      <xdr:blipFill>
        <a:blip xmlns:r="http://schemas.openxmlformats.org/officeDocument/2006/relationships" r:embed="rId7"/>
        <a:stretch>
          <a:fillRect/>
        </a:stretch>
      </xdr:blipFill>
      <xdr:spPr>
        <a:xfrm>
          <a:off x="285751" y="20447000"/>
          <a:ext cx="6394612" cy="3126559"/>
        </a:xfrm>
        <a:prstGeom prst="rect">
          <a:avLst/>
        </a:prstGeom>
      </xdr:spPr>
    </xdr:pic>
    <xdr:clientData/>
  </xdr:twoCellAnchor>
  <xdr:twoCellAnchor editAs="oneCell">
    <xdr:from>
      <xdr:col>0</xdr:col>
      <xdr:colOff>137583</xdr:colOff>
      <xdr:row>7</xdr:row>
      <xdr:rowOff>105833</xdr:rowOff>
    </xdr:from>
    <xdr:to>
      <xdr:col>10</xdr:col>
      <xdr:colOff>492599</xdr:colOff>
      <xdr:row>7</xdr:row>
      <xdr:rowOff>3222881</xdr:rowOff>
    </xdr:to>
    <xdr:pic>
      <xdr:nvPicPr>
        <xdr:cNvPr id="11" name="図 10"/>
        <xdr:cNvPicPr>
          <a:picLocks noChangeAspect="1"/>
        </xdr:cNvPicPr>
      </xdr:nvPicPr>
      <xdr:blipFill>
        <a:blip xmlns:r="http://schemas.openxmlformats.org/officeDocument/2006/relationships" r:embed="rId8"/>
        <a:stretch>
          <a:fillRect/>
        </a:stretch>
      </xdr:blipFill>
      <xdr:spPr>
        <a:xfrm>
          <a:off x="137583" y="23812500"/>
          <a:ext cx="6821433" cy="3117048"/>
        </a:xfrm>
        <a:prstGeom prst="rect">
          <a:avLst/>
        </a:prstGeom>
      </xdr:spPr>
    </xdr:pic>
    <xdr:clientData/>
  </xdr:twoCellAnchor>
  <xdr:twoCellAnchor editAs="oneCell">
    <xdr:from>
      <xdr:col>0</xdr:col>
      <xdr:colOff>116416</xdr:colOff>
      <xdr:row>8</xdr:row>
      <xdr:rowOff>116417</xdr:rowOff>
    </xdr:from>
    <xdr:to>
      <xdr:col>10</xdr:col>
      <xdr:colOff>628169</xdr:colOff>
      <xdr:row>8</xdr:row>
      <xdr:rowOff>3302001</xdr:rowOff>
    </xdr:to>
    <xdr:pic>
      <xdr:nvPicPr>
        <xdr:cNvPr id="12" name="図 11"/>
        <xdr:cNvPicPr>
          <a:picLocks noChangeAspect="1"/>
        </xdr:cNvPicPr>
      </xdr:nvPicPr>
      <xdr:blipFill>
        <a:blip xmlns:r="http://schemas.openxmlformats.org/officeDocument/2006/relationships" r:embed="rId9"/>
        <a:stretch>
          <a:fillRect/>
        </a:stretch>
      </xdr:blipFill>
      <xdr:spPr>
        <a:xfrm>
          <a:off x="116416" y="27209750"/>
          <a:ext cx="6978170" cy="3185584"/>
        </a:xfrm>
        <a:prstGeom prst="rect">
          <a:avLst/>
        </a:prstGeom>
      </xdr:spPr>
    </xdr:pic>
    <xdr:clientData/>
  </xdr:twoCellAnchor>
  <xdr:twoCellAnchor editAs="oneCell">
    <xdr:from>
      <xdr:col>0</xdr:col>
      <xdr:colOff>222250</xdr:colOff>
      <xdr:row>9</xdr:row>
      <xdr:rowOff>96306</xdr:rowOff>
    </xdr:from>
    <xdr:to>
      <xdr:col>10</xdr:col>
      <xdr:colOff>575236</xdr:colOff>
      <xdr:row>9</xdr:row>
      <xdr:rowOff>3323165</xdr:rowOff>
    </xdr:to>
    <xdr:pic>
      <xdr:nvPicPr>
        <xdr:cNvPr id="13" name="図 12"/>
        <xdr:cNvPicPr>
          <a:picLocks noChangeAspect="1"/>
        </xdr:cNvPicPr>
      </xdr:nvPicPr>
      <xdr:blipFill>
        <a:blip xmlns:r="http://schemas.openxmlformats.org/officeDocument/2006/relationships" r:embed="rId10"/>
        <a:stretch>
          <a:fillRect/>
        </a:stretch>
      </xdr:blipFill>
      <xdr:spPr>
        <a:xfrm>
          <a:off x="222250" y="30576306"/>
          <a:ext cx="6819403" cy="3226859"/>
        </a:xfrm>
        <a:prstGeom prst="rect">
          <a:avLst/>
        </a:prstGeom>
      </xdr:spPr>
    </xdr:pic>
    <xdr:clientData/>
  </xdr:twoCellAnchor>
  <xdr:twoCellAnchor editAs="oneCell">
    <xdr:from>
      <xdr:col>0</xdr:col>
      <xdr:colOff>190500</xdr:colOff>
      <xdr:row>10</xdr:row>
      <xdr:rowOff>74084</xdr:rowOff>
    </xdr:from>
    <xdr:to>
      <xdr:col>10</xdr:col>
      <xdr:colOff>560917</xdr:colOff>
      <xdr:row>10</xdr:row>
      <xdr:rowOff>3340360</xdr:rowOff>
    </xdr:to>
    <xdr:pic>
      <xdr:nvPicPr>
        <xdr:cNvPr id="14" name="図 13"/>
        <xdr:cNvPicPr>
          <a:picLocks noChangeAspect="1"/>
        </xdr:cNvPicPr>
      </xdr:nvPicPr>
      <xdr:blipFill>
        <a:blip xmlns:r="http://schemas.openxmlformats.org/officeDocument/2006/relationships" r:embed="rId11"/>
        <a:stretch>
          <a:fillRect/>
        </a:stretch>
      </xdr:blipFill>
      <xdr:spPr>
        <a:xfrm>
          <a:off x="190500" y="33940751"/>
          <a:ext cx="6836834" cy="3266276"/>
        </a:xfrm>
        <a:prstGeom prst="rect">
          <a:avLst/>
        </a:prstGeom>
      </xdr:spPr>
    </xdr:pic>
    <xdr:clientData/>
  </xdr:twoCellAnchor>
  <xdr:twoCellAnchor editAs="oneCell">
    <xdr:from>
      <xdr:col>1</xdr:col>
      <xdr:colOff>21166</xdr:colOff>
      <xdr:row>11</xdr:row>
      <xdr:rowOff>63499</xdr:rowOff>
    </xdr:from>
    <xdr:to>
      <xdr:col>10</xdr:col>
      <xdr:colOff>443385</xdr:colOff>
      <xdr:row>11</xdr:row>
      <xdr:rowOff>3299070</xdr:rowOff>
    </xdr:to>
    <xdr:pic>
      <xdr:nvPicPr>
        <xdr:cNvPr id="15" name="図 14"/>
        <xdr:cNvPicPr>
          <a:picLocks noChangeAspect="1"/>
        </xdr:cNvPicPr>
      </xdr:nvPicPr>
      <xdr:blipFill>
        <a:blip xmlns:r="http://schemas.openxmlformats.org/officeDocument/2006/relationships" r:embed="rId12"/>
        <a:stretch>
          <a:fillRect/>
        </a:stretch>
      </xdr:blipFill>
      <xdr:spPr>
        <a:xfrm>
          <a:off x="296333" y="37316832"/>
          <a:ext cx="6613469" cy="3235571"/>
        </a:xfrm>
        <a:prstGeom prst="rect">
          <a:avLst/>
        </a:prstGeom>
      </xdr:spPr>
    </xdr:pic>
    <xdr:clientData/>
  </xdr:twoCellAnchor>
  <xdr:twoCellAnchor editAs="oneCell">
    <xdr:from>
      <xdr:col>0</xdr:col>
      <xdr:colOff>222250</xdr:colOff>
      <xdr:row>12</xdr:row>
      <xdr:rowOff>52101</xdr:rowOff>
    </xdr:from>
    <xdr:to>
      <xdr:col>10</xdr:col>
      <xdr:colOff>347752</xdr:colOff>
      <xdr:row>12</xdr:row>
      <xdr:rowOff>3333751</xdr:rowOff>
    </xdr:to>
    <xdr:pic>
      <xdr:nvPicPr>
        <xdr:cNvPr id="16" name="図 15"/>
        <xdr:cNvPicPr>
          <a:picLocks noChangeAspect="1"/>
        </xdr:cNvPicPr>
      </xdr:nvPicPr>
      <xdr:blipFill>
        <a:blip xmlns:r="http://schemas.openxmlformats.org/officeDocument/2006/relationships" r:embed="rId13"/>
        <a:stretch>
          <a:fillRect/>
        </a:stretch>
      </xdr:blipFill>
      <xdr:spPr>
        <a:xfrm>
          <a:off x="222250" y="40692101"/>
          <a:ext cx="6591919" cy="3281650"/>
        </a:xfrm>
        <a:prstGeom prst="rect">
          <a:avLst/>
        </a:prstGeom>
      </xdr:spPr>
    </xdr:pic>
    <xdr:clientData/>
  </xdr:twoCellAnchor>
  <xdr:twoCellAnchor editAs="oneCell">
    <xdr:from>
      <xdr:col>1</xdr:col>
      <xdr:colOff>10585</xdr:colOff>
      <xdr:row>13</xdr:row>
      <xdr:rowOff>105833</xdr:rowOff>
    </xdr:from>
    <xdr:to>
      <xdr:col>10</xdr:col>
      <xdr:colOff>411139</xdr:colOff>
      <xdr:row>13</xdr:row>
      <xdr:rowOff>3302000</xdr:rowOff>
    </xdr:to>
    <xdr:pic>
      <xdr:nvPicPr>
        <xdr:cNvPr id="17" name="図 16"/>
        <xdr:cNvPicPr>
          <a:picLocks noChangeAspect="1"/>
        </xdr:cNvPicPr>
      </xdr:nvPicPr>
      <xdr:blipFill>
        <a:blip xmlns:r="http://schemas.openxmlformats.org/officeDocument/2006/relationships" r:embed="rId14"/>
        <a:stretch>
          <a:fillRect/>
        </a:stretch>
      </xdr:blipFill>
      <xdr:spPr>
        <a:xfrm>
          <a:off x="285752" y="44132500"/>
          <a:ext cx="6591804" cy="3196167"/>
        </a:xfrm>
        <a:prstGeom prst="rect">
          <a:avLst/>
        </a:prstGeom>
      </xdr:spPr>
    </xdr:pic>
    <xdr:clientData/>
  </xdr:twoCellAnchor>
  <xdr:twoCellAnchor editAs="oneCell">
    <xdr:from>
      <xdr:col>1</xdr:col>
      <xdr:colOff>52917</xdr:colOff>
      <xdr:row>14</xdr:row>
      <xdr:rowOff>69076</xdr:rowOff>
    </xdr:from>
    <xdr:to>
      <xdr:col>10</xdr:col>
      <xdr:colOff>328083</xdr:colOff>
      <xdr:row>14</xdr:row>
      <xdr:rowOff>3309359</xdr:rowOff>
    </xdr:to>
    <xdr:pic>
      <xdr:nvPicPr>
        <xdr:cNvPr id="19" name="図 18"/>
        <xdr:cNvPicPr>
          <a:picLocks noChangeAspect="1"/>
        </xdr:cNvPicPr>
      </xdr:nvPicPr>
      <xdr:blipFill>
        <a:blip xmlns:r="http://schemas.openxmlformats.org/officeDocument/2006/relationships" r:embed="rId15"/>
        <a:stretch>
          <a:fillRect/>
        </a:stretch>
      </xdr:blipFill>
      <xdr:spPr>
        <a:xfrm>
          <a:off x="328084" y="47482409"/>
          <a:ext cx="6466416" cy="3240283"/>
        </a:xfrm>
        <a:prstGeom prst="rect">
          <a:avLst/>
        </a:prstGeom>
      </xdr:spPr>
    </xdr:pic>
    <xdr:clientData/>
  </xdr:twoCellAnchor>
  <xdr:twoCellAnchor editAs="oneCell">
    <xdr:from>
      <xdr:col>0</xdr:col>
      <xdr:colOff>275166</xdr:colOff>
      <xdr:row>15</xdr:row>
      <xdr:rowOff>52917</xdr:rowOff>
    </xdr:from>
    <xdr:to>
      <xdr:col>10</xdr:col>
      <xdr:colOff>338666</xdr:colOff>
      <xdr:row>15</xdr:row>
      <xdr:rowOff>3299003</xdr:rowOff>
    </xdr:to>
    <xdr:pic>
      <xdr:nvPicPr>
        <xdr:cNvPr id="20" name="図 19"/>
        <xdr:cNvPicPr>
          <a:picLocks noChangeAspect="1"/>
        </xdr:cNvPicPr>
      </xdr:nvPicPr>
      <xdr:blipFill>
        <a:blip xmlns:r="http://schemas.openxmlformats.org/officeDocument/2006/relationships" r:embed="rId16"/>
        <a:stretch>
          <a:fillRect/>
        </a:stretch>
      </xdr:blipFill>
      <xdr:spPr>
        <a:xfrm>
          <a:off x="275166" y="50852917"/>
          <a:ext cx="6529917" cy="3246086"/>
        </a:xfrm>
        <a:prstGeom prst="rect">
          <a:avLst/>
        </a:prstGeom>
      </xdr:spPr>
    </xdr:pic>
    <xdr:clientData/>
  </xdr:twoCellAnchor>
  <xdr:twoCellAnchor editAs="oneCell">
    <xdr:from>
      <xdr:col>0</xdr:col>
      <xdr:colOff>127001</xdr:colOff>
      <xdr:row>16</xdr:row>
      <xdr:rowOff>127000</xdr:rowOff>
    </xdr:from>
    <xdr:to>
      <xdr:col>10</xdr:col>
      <xdr:colOff>563849</xdr:colOff>
      <xdr:row>16</xdr:row>
      <xdr:rowOff>3280048</xdr:rowOff>
    </xdr:to>
    <xdr:pic>
      <xdr:nvPicPr>
        <xdr:cNvPr id="21" name="図 20"/>
        <xdr:cNvPicPr>
          <a:picLocks noChangeAspect="1"/>
        </xdr:cNvPicPr>
      </xdr:nvPicPr>
      <xdr:blipFill>
        <a:blip xmlns:r="http://schemas.openxmlformats.org/officeDocument/2006/relationships" r:embed="rId17"/>
        <a:stretch>
          <a:fillRect/>
        </a:stretch>
      </xdr:blipFill>
      <xdr:spPr>
        <a:xfrm>
          <a:off x="127001" y="54313667"/>
          <a:ext cx="6903265" cy="3153048"/>
        </a:xfrm>
        <a:prstGeom prst="rect">
          <a:avLst/>
        </a:prstGeom>
      </xdr:spPr>
    </xdr:pic>
    <xdr:clientData/>
  </xdr:twoCellAnchor>
  <xdr:twoCellAnchor editAs="oneCell">
    <xdr:from>
      <xdr:col>0</xdr:col>
      <xdr:colOff>127000</xdr:colOff>
      <xdr:row>17</xdr:row>
      <xdr:rowOff>84667</xdr:rowOff>
    </xdr:from>
    <xdr:to>
      <xdr:col>10</xdr:col>
      <xdr:colOff>465667</xdr:colOff>
      <xdr:row>17</xdr:row>
      <xdr:rowOff>3332883</xdr:rowOff>
    </xdr:to>
    <xdr:pic>
      <xdr:nvPicPr>
        <xdr:cNvPr id="22" name="図 21"/>
        <xdr:cNvPicPr>
          <a:picLocks noChangeAspect="1"/>
        </xdr:cNvPicPr>
      </xdr:nvPicPr>
      <xdr:blipFill>
        <a:blip xmlns:r="http://schemas.openxmlformats.org/officeDocument/2006/relationships" r:embed="rId18"/>
        <a:stretch>
          <a:fillRect/>
        </a:stretch>
      </xdr:blipFill>
      <xdr:spPr>
        <a:xfrm>
          <a:off x="127000" y="57658000"/>
          <a:ext cx="6805084" cy="3248216"/>
        </a:xfrm>
        <a:prstGeom prst="rect">
          <a:avLst/>
        </a:prstGeom>
      </xdr:spPr>
    </xdr:pic>
    <xdr:clientData/>
  </xdr:twoCellAnchor>
  <xdr:twoCellAnchor editAs="oneCell">
    <xdr:from>
      <xdr:col>0</xdr:col>
      <xdr:colOff>158750</xdr:colOff>
      <xdr:row>18</xdr:row>
      <xdr:rowOff>91529</xdr:rowOff>
    </xdr:from>
    <xdr:to>
      <xdr:col>10</xdr:col>
      <xdr:colOff>402166</xdr:colOff>
      <xdr:row>18</xdr:row>
      <xdr:rowOff>3263011</xdr:rowOff>
    </xdr:to>
    <xdr:pic>
      <xdr:nvPicPr>
        <xdr:cNvPr id="25" name="図 24"/>
        <xdr:cNvPicPr>
          <a:picLocks noChangeAspect="1"/>
        </xdr:cNvPicPr>
      </xdr:nvPicPr>
      <xdr:blipFill>
        <a:blip xmlns:r="http://schemas.openxmlformats.org/officeDocument/2006/relationships" r:embed="rId19"/>
        <a:stretch>
          <a:fillRect/>
        </a:stretch>
      </xdr:blipFill>
      <xdr:spPr>
        <a:xfrm>
          <a:off x="158750" y="61051529"/>
          <a:ext cx="6709833" cy="3171482"/>
        </a:xfrm>
        <a:prstGeom prst="rect">
          <a:avLst/>
        </a:prstGeom>
      </xdr:spPr>
    </xdr:pic>
    <xdr:clientData/>
  </xdr:twoCellAnchor>
  <xdr:twoCellAnchor editAs="oneCell">
    <xdr:from>
      <xdr:col>0</xdr:col>
      <xdr:colOff>158750</xdr:colOff>
      <xdr:row>19</xdr:row>
      <xdr:rowOff>105833</xdr:rowOff>
    </xdr:from>
    <xdr:to>
      <xdr:col>10</xdr:col>
      <xdr:colOff>545657</xdr:colOff>
      <xdr:row>19</xdr:row>
      <xdr:rowOff>3292750</xdr:rowOff>
    </xdr:to>
    <xdr:pic>
      <xdr:nvPicPr>
        <xdr:cNvPr id="26" name="図 25"/>
        <xdr:cNvPicPr>
          <a:picLocks noChangeAspect="1"/>
        </xdr:cNvPicPr>
      </xdr:nvPicPr>
      <xdr:blipFill>
        <a:blip xmlns:r="http://schemas.openxmlformats.org/officeDocument/2006/relationships" r:embed="rId20"/>
        <a:stretch>
          <a:fillRect/>
        </a:stretch>
      </xdr:blipFill>
      <xdr:spPr>
        <a:xfrm>
          <a:off x="158750" y="64452500"/>
          <a:ext cx="6853324" cy="3186917"/>
        </a:xfrm>
        <a:prstGeom prst="rect">
          <a:avLst/>
        </a:prstGeom>
      </xdr:spPr>
    </xdr:pic>
    <xdr:clientData/>
  </xdr:twoCellAnchor>
  <xdr:twoCellAnchor editAs="oneCell">
    <xdr:from>
      <xdr:col>0</xdr:col>
      <xdr:colOff>95250</xdr:colOff>
      <xdr:row>20</xdr:row>
      <xdr:rowOff>106012</xdr:rowOff>
    </xdr:from>
    <xdr:to>
      <xdr:col>10</xdr:col>
      <xdr:colOff>532060</xdr:colOff>
      <xdr:row>20</xdr:row>
      <xdr:rowOff>3333750</xdr:rowOff>
    </xdr:to>
    <xdr:pic>
      <xdr:nvPicPr>
        <xdr:cNvPr id="27" name="図 26"/>
        <xdr:cNvPicPr>
          <a:picLocks noChangeAspect="1"/>
        </xdr:cNvPicPr>
      </xdr:nvPicPr>
      <xdr:blipFill>
        <a:blip xmlns:r="http://schemas.openxmlformats.org/officeDocument/2006/relationships" r:embed="rId21"/>
        <a:stretch>
          <a:fillRect/>
        </a:stretch>
      </xdr:blipFill>
      <xdr:spPr>
        <a:xfrm>
          <a:off x="95250" y="67839345"/>
          <a:ext cx="6903227" cy="3227738"/>
        </a:xfrm>
        <a:prstGeom prst="rect">
          <a:avLst/>
        </a:prstGeom>
      </xdr:spPr>
    </xdr:pic>
    <xdr:clientData/>
  </xdr:twoCellAnchor>
  <xdr:twoCellAnchor editAs="oneCell">
    <xdr:from>
      <xdr:col>0</xdr:col>
      <xdr:colOff>95251</xdr:colOff>
      <xdr:row>21</xdr:row>
      <xdr:rowOff>84667</xdr:rowOff>
    </xdr:from>
    <xdr:to>
      <xdr:col>10</xdr:col>
      <xdr:colOff>609841</xdr:colOff>
      <xdr:row>21</xdr:row>
      <xdr:rowOff>3250417</xdr:rowOff>
    </xdr:to>
    <xdr:pic>
      <xdr:nvPicPr>
        <xdr:cNvPr id="28" name="図 27"/>
        <xdr:cNvPicPr>
          <a:picLocks noChangeAspect="1"/>
        </xdr:cNvPicPr>
      </xdr:nvPicPr>
      <xdr:blipFill>
        <a:blip xmlns:r="http://schemas.openxmlformats.org/officeDocument/2006/relationships" r:embed="rId22"/>
        <a:stretch>
          <a:fillRect/>
        </a:stretch>
      </xdr:blipFill>
      <xdr:spPr>
        <a:xfrm>
          <a:off x="95251" y="71204667"/>
          <a:ext cx="6981007" cy="3165750"/>
        </a:xfrm>
        <a:prstGeom prst="rect">
          <a:avLst/>
        </a:prstGeom>
      </xdr:spPr>
    </xdr:pic>
    <xdr:clientData/>
  </xdr:twoCellAnchor>
  <xdr:twoCellAnchor editAs="oneCell">
    <xdr:from>
      <xdr:col>0</xdr:col>
      <xdr:colOff>105832</xdr:colOff>
      <xdr:row>22</xdr:row>
      <xdr:rowOff>190499</xdr:rowOff>
    </xdr:from>
    <xdr:to>
      <xdr:col>10</xdr:col>
      <xdr:colOff>571500</xdr:colOff>
      <xdr:row>22</xdr:row>
      <xdr:rowOff>3311602</xdr:rowOff>
    </xdr:to>
    <xdr:pic>
      <xdr:nvPicPr>
        <xdr:cNvPr id="29" name="図 28"/>
        <xdr:cNvPicPr>
          <a:picLocks noChangeAspect="1"/>
        </xdr:cNvPicPr>
      </xdr:nvPicPr>
      <xdr:blipFill>
        <a:blip xmlns:r="http://schemas.openxmlformats.org/officeDocument/2006/relationships" r:embed="rId23"/>
        <a:stretch>
          <a:fillRect/>
        </a:stretch>
      </xdr:blipFill>
      <xdr:spPr>
        <a:xfrm>
          <a:off x="105832" y="74697166"/>
          <a:ext cx="6932085" cy="3121103"/>
        </a:xfrm>
        <a:prstGeom prst="rect">
          <a:avLst/>
        </a:prstGeom>
      </xdr:spPr>
    </xdr:pic>
    <xdr:clientData/>
  </xdr:twoCellAnchor>
  <xdr:twoCellAnchor editAs="oneCell">
    <xdr:from>
      <xdr:col>0</xdr:col>
      <xdr:colOff>169332</xdr:colOff>
      <xdr:row>23</xdr:row>
      <xdr:rowOff>211666</xdr:rowOff>
    </xdr:from>
    <xdr:to>
      <xdr:col>10</xdr:col>
      <xdr:colOff>611230</xdr:colOff>
      <xdr:row>23</xdr:row>
      <xdr:rowOff>3307547</xdr:rowOff>
    </xdr:to>
    <xdr:pic>
      <xdr:nvPicPr>
        <xdr:cNvPr id="30" name="図 29"/>
        <xdr:cNvPicPr>
          <a:picLocks noChangeAspect="1"/>
        </xdr:cNvPicPr>
      </xdr:nvPicPr>
      <xdr:blipFill>
        <a:blip xmlns:r="http://schemas.openxmlformats.org/officeDocument/2006/relationships" r:embed="rId24"/>
        <a:stretch>
          <a:fillRect/>
        </a:stretch>
      </xdr:blipFill>
      <xdr:spPr>
        <a:xfrm>
          <a:off x="169332" y="78104999"/>
          <a:ext cx="6908315" cy="3095881"/>
        </a:xfrm>
        <a:prstGeom prst="rect">
          <a:avLst/>
        </a:prstGeom>
      </xdr:spPr>
    </xdr:pic>
    <xdr:clientData/>
  </xdr:twoCellAnchor>
  <xdr:twoCellAnchor editAs="oneCell">
    <xdr:from>
      <xdr:col>0</xdr:col>
      <xdr:colOff>169334</xdr:colOff>
      <xdr:row>24</xdr:row>
      <xdr:rowOff>126999</xdr:rowOff>
    </xdr:from>
    <xdr:to>
      <xdr:col>10</xdr:col>
      <xdr:colOff>516810</xdr:colOff>
      <xdr:row>24</xdr:row>
      <xdr:rowOff>3291417</xdr:rowOff>
    </xdr:to>
    <xdr:pic>
      <xdr:nvPicPr>
        <xdr:cNvPr id="31" name="図 30"/>
        <xdr:cNvPicPr>
          <a:picLocks noChangeAspect="1"/>
        </xdr:cNvPicPr>
      </xdr:nvPicPr>
      <xdr:blipFill>
        <a:blip xmlns:r="http://schemas.openxmlformats.org/officeDocument/2006/relationships" r:embed="rId25"/>
        <a:stretch>
          <a:fillRect/>
        </a:stretch>
      </xdr:blipFill>
      <xdr:spPr>
        <a:xfrm>
          <a:off x="169334" y="81406999"/>
          <a:ext cx="6813893" cy="3164418"/>
        </a:xfrm>
        <a:prstGeom prst="rect">
          <a:avLst/>
        </a:prstGeom>
      </xdr:spPr>
    </xdr:pic>
    <xdr:clientData/>
  </xdr:twoCellAnchor>
  <xdr:twoCellAnchor editAs="oneCell">
    <xdr:from>
      <xdr:col>0</xdr:col>
      <xdr:colOff>201083</xdr:colOff>
      <xdr:row>25</xdr:row>
      <xdr:rowOff>74082</xdr:rowOff>
    </xdr:from>
    <xdr:to>
      <xdr:col>10</xdr:col>
      <xdr:colOff>455082</xdr:colOff>
      <xdr:row>25</xdr:row>
      <xdr:rowOff>3326051</xdr:rowOff>
    </xdr:to>
    <xdr:pic>
      <xdr:nvPicPr>
        <xdr:cNvPr id="33" name="図 32"/>
        <xdr:cNvPicPr>
          <a:picLocks noChangeAspect="1"/>
        </xdr:cNvPicPr>
      </xdr:nvPicPr>
      <xdr:blipFill>
        <a:blip xmlns:r="http://schemas.openxmlformats.org/officeDocument/2006/relationships" r:embed="rId26"/>
        <a:stretch>
          <a:fillRect/>
        </a:stretch>
      </xdr:blipFill>
      <xdr:spPr>
        <a:xfrm>
          <a:off x="201083" y="84740749"/>
          <a:ext cx="6720416" cy="3251969"/>
        </a:xfrm>
        <a:prstGeom prst="rect">
          <a:avLst/>
        </a:prstGeom>
      </xdr:spPr>
    </xdr:pic>
    <xdr:clientData/>
  </xdr:twoCellAnchor>
  <xdr:twoCellAnchor editAs="oneCell">
    <xdr:from>
      <xdr:col>0</xdr:col>
      <xdr:colOff>52917</xdr:colOff>
      <xdr:row>26</xdr:row>
      <xdr:rowOff>74084</xdr:rowOff>
    </xdr:from>
    <xdr:to>
      <xdr:col>10</xdr:col>
      <xdr:colOff>602935</xdr:colOff>
      <xdr:row>26</xdr:row>
      <xdr:rowOff>3270250</xdr:rowOff>
    </xdr:to>
    <xdr:pic>
      <xdr:nvPicPr>
        <xdr:cNvPr id="35" name="図 34"/>
        <xdr:cNvPicPr>
          <a:picLocks noChangeAspect="1"/>
        </xdr:cNvPicPr>
      </xdr:nvPicPr>
      <xdr:blipFill>
        <a:blip xmlns:r="http://schemas.openxmlformats.org/officeDocument/2006/relationships" r:embed="rId27"/>
        <a:stretch>
          <a:fillRect/>
        </a:stretch>
      </xdr:blipFill>
      <xdr:spPr>
        <a:xfrm>
          <a:off x="52917" y="88127417"/>
          <a:ext cx="7016435" cy="3196166"/>
        </a:xfrm>
        <a:prstGeom prst="rect">
          <a:avLst/>
        </a:prstGeom>
      </xdr:spPr>
    </xdr:pic>
    <xdr:clientData/>
  </xdr:twoCellAnchor>
  <xdr:twoCellAnchor editAs="oneCell">
    <xdr:from>
      <xdr:col>0</xdr:col>
      <xdr:colOff>105832</xdr:colOff>
      <xdr:row>27</xdr:row>
      <xdr:rowOff>95248</xdr:rowOff>
    </xdr:from>
    <xdr:to>
      <xdr:col>10</xdr:col>
      <xdr:colOff>497417</xdr:colOff>
      <xdr:row>27</xdr:row>
      <xdr:rowOff>3233579</xdr:rowOff>
    </xdr:to>
    <xdr:pic>
      <xdr:nvPicPr>
        <xdr:cNvPr id="36" name="図 35"/>
        <xdr:cNvPicPr>
          <a:picLocks noChangeAspect="1"/>
        </xdr:cNvPicPr>
      </xdr:nvPicPr>
      <xdr:blipFill>
        <a:blip xmlns:r="http://schemas.openxmlformats.org/officeDocument/2006/relationships" r:embed="rId28"/>
        <a:stretch>
          <a:fillRect/>
        </a:stretch>
      </xdr:blipFill>
      <xdr:spPr>
        <a:xfrm>
          <a:off x="105832" y="91535248"/>
          <a:ext cx="6858002" cy="3138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438980</xdr:colOff>
      <xdr:row>10</xdr:row>
      <xdr:rowOff>99392</xdr:rowOff>
    </xdr:from>
    <xdr:to>
      <xdr:col>5</xdr:col>
      <xdr:colOff>265044</xdr:colOff>
      <xdr:row>13</xdr:row>
      <xdr:rowOff>157370</xdr:rowOff>
    </xdr:to>
    <xdr:cxnSp macro="">
      <xdr:nvCxnSpPr>
        <xdr:cNvPr id="5" name="直線矢印コネクタ 4"/>
        <xdr:cNvCxnSpPr/>
      </xdr:nvCxnSpPr>
      <xdr:spPr>
        <a:xfrm flipH="1" flipV="1">
          <a:off x="2170045" y="2857501"/>
          <a:ext cx="331303" cy="579782"/>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66261</xdr:colOff>
      <xdr:row>14</xdr:row>
      <xdr:rowOff>57980</xdr:rowOff>
    </xdr:from>
    <xdr:to>
      <xdr:col>9</xdr:col>
      <xdr:colOff>331304</xdr:colOff>
      <xdr:row>18</xdr:row>
      <xdr:rowOff>82826</xdr:rowOff>
    </xdr:to>
    <xdr:sp macro="" textlink="">
      <xdr:nvSpPr>
        <xdr:cNvPr id="6" name="テキスト ボックス 5"/>
        <xdr:cNvSpPr txBox="1"/>
      </xdr:nvSpPr>
      <xdr:spPr>
        <a:xfrm>
          <a:off x="2302565" y="3511828"/>
          <a:ext cx="2286000" cy="72058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上のセルの年が入るようになっているので、年が変わったセルだけ手入力する</a:t>
          </a:r>
        </a:p>
      </xdr:txBody>
    </xdr:sp>
    <xdr:clientData/>
  </xdr:twoCellAnchor>
  <xdr:twoCellAnchor>
    <xdr:from>
      <xdr:col>15</xdr:col>
      <xdr:colOff>364434</xdr:colOff>
      <xdr:row>21</xdr:row>
      <xdr:rowOff>33131</xdr:rowOff>
    </xdr:from>
    <xdr:to>
      <xdr:col>20</xdr:col>
      <xdr:colOff>149088</xdr:colOff>
      <xdr:row>24</xdr:row>
      <xdr:rowOff>82826</xdr:rowOff>
    </xdr:to>
    <xdr:sp macro="" textlink="">
      <xdr:nvSpPr>
        <xdr:cNvPr id="8" name="テキスト ボックス 7"/>
        <xdr:cNvSpPr txBox="1"/>
      </xdr:nvSpPr>
      <xdr:spPr>
        <a:xfrm>
          <a:off x="7653130" y="4704522"/>
          <a:ext cx="2310849" cy="571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エントリーから決済までの間に年をまたいだ時だけ手入力する</a:t>
          </a:r>
          <a:endParaRPr lang="ja-JP" altLang="ja-JP">
            <a:effectLst/>
          </a:endParaRPr>
        </a:p>
        <a:p>
          <a:endParaRPr kumimoji="1" lang="ja-JP" altLang="en-US" sz="1100"/>
        </a:p>
      </xdr:txBody>
    </xdr:sp>
    <xdr:clientData/>
  </xdr:twoCellAnchor>
  <xdr:twoCellAnchor>
    <xdr:from>
      <xdr:col>15</xdr:col>
      <xdr:colOff>438978</xdr:colOff>
      <xdr:row>17</xdr:row>
      <xdr:rowOff>124239</xdr:rowOff>
    </xdr:from>
    <xdr:to>
      <xdr:col>16</xdr:col>
      <xdr:colOff>256761</xdr:colOff>
      <xdr:row>20</xdr:row>
      <xdr:rowOff>140803</xdr:rowOff>
    </xdr:to>
    <xdr:cxnSp macro="">
      <xdr:nvCxnSpPr>
        <xdr:cNvPr id="12" name="直線矢印コネクタ 11"/>
        <xdr:cNvCxnSpPr/>
      </xdr:nvCxnSpPr>
      <xdr:spPr>
        <a:xfrm flipH="1" flipV="1">
          <a:off x="7727674" y="4099891"/>
          <a:ext cx="323022" cy="538369"/>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132520</xdr:colOff>
      <xdr:row>14</xdr:row>
      <xdr:rowOff>49698</xdr:rowOff>
    </xdr:from>
    <xdr:to>
      <xdr:col>22</xdr:col>
      <xdr:colOff>422412</xdr:colOff>
      <xdr:row>19</xdr:row>
      <xdr:rowOff>91110</xdr:rowOff>
    </xdr:to>
    <xdr:sp macro="" textlink="">
      <xdr:nvSpPr>
        <xdr:cNvPr id="13" name="テキスト ボックス 12"/>
        <xdr:cNvSpPr txBox="1"/>
      </xdr:nvSpPr>
      <xdr:spPr>
        <a:xfrm>
          <a:off x="8936933" y="3503546"/>
          <a:ext cx="2310849" cy="91108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左の損切レートを入れた段階で、その損切レート＋（－）</a:t>
          </a:r>
          <a:r>
            <a:rPr kumimoji="1" lang="en-US" altLang="ja-JP" sz="1100">
              <a:solidFill>
                <a:schemeClr val="dk1"/>
              </a:solidFill>
              <a:effectLst/>
              <a:latin typeface="+mn-lt"/>
              <a:ea typeface="+mn-ea"/>
              <a:cs typeface="+mn-cs"/>
            </a:rPr>
            <a:t>5pips</a:t>
          </a:r>
          <a:r>
            <a:rPr kumimoji="1" lang="ja-JP" altLang="ja-JP" sz="1100">
              <a:solidFill>
                <a:schemeClr val="dk1"/>
              </a:solidFill>
              <a:effectLst/>
              <a:latin typeface="+mn-lt"/>
              <a:ea typeface="+mn-ea"/>
              <a:cs typeface="+mn-cs"/>
            </a:rPr>
            <a:t>が自動的に入るようになっている。他の決済レートの場合だけ手入力する</a:t>
          </a:r>
          <a:endParaRPr lang="ja-JP" altLang="ja-JP">
            <a:effectLst/>
          </a:endParaRPr>
        </a:p>
      </xdr:txBody>
    </xdr:sp>
    <xdr:clientData/>
  </xdr:twoCellAnchor>
  <xdr:twoCellAnchor>
    <xdr:from>
      <xdr:col>18</xdr:col>
      <xdr:colOff>281608</xdr:colOff>
      <xdr:row>11</xdr:row>
      <xdr:rowOff>16567</xdr:rowOff>
    </xdr:from>
    <xdr:to>
      <xdr:col>19</xdr:col>
      <xdr:colOff>231912</xdr:colOff>
      <xdr:row>13</xdr:row>
      <xdr:rowOff>124240</xdr:rowOff>
    </xdr:to>
    <xdr:cxnSp macro="">
      <xdr:nvCxnSpPr>
        <xdr:cNvPr id="14" name="直線矢印コネクタ 13"/>
        <xdr:cNvCxnSpPr/>
      </xdr:nvCxnSpPr>
      <xdr:spPr>
        <a:xfrm flipH="1" flipV="1">
          <a:off x="9086021" y="2948610"/>
          <a:ext cx="455543" cy="455543"/>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107673</xdr:colOff>
      <xdr:row>14</xdr:row>
      <xdr:rowOff>57977</xdr:rowOff>
    </xdr:from>
    <xdr:to>
      <xdr:col>14</xdr:col>
      <xdr:colOff>472107</xdr:colOff>
      <xdr:row>19</xdr:row>
      <xdr:rowOff>82826</xdr:rowOff>
    </xdr:to>
    <xdr:sp macro="" textlink="">
      <xdr:nvSpPr>
        <xdr:cNvPr id="17" name="テキスト ボックス 16"/>
        <xdr:cNvSpPr txBox="1"/>
      </xdr:nvSpPr>
      <xdr:spPr>
        <a:xfrm>
          <a:off x="4870173" y="3511825"/>
          <a:ext cx="2385391" cy="8945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デフォルトで損切ライン（</a:t>
          </a:r>
          <a:r>
            <a:rPr kumimoji="1" lang="en-US" altLang="ja-JP" sz="1100"/>
            <a:t>PB</a:t>
          </a:r>
          <a:r>
            <a:rPr kumimoji="1" lang="ja-JP" altLang="en-US" sz="1100"/>
            <a:t>の安値等）より</a:t>
          </a:r>
          <a:r>
            <a:rPr kumimoji="1" lang="en-US" altLang="ja-JP" sz="1100"/>
            <a:t>5pips</a:t>
          </a:r>
          <a:r>
            <a:rPr kumimoji="1" lang="ja-JP" altLang="en-US" sz="1100"/>
            <a:t>余裕を持たせた数値になる。変える場合は計算式最後の「</a:t>
          </a:r>
          <a:r>
            <a:rPr kumimoji="1" lang="en-US" altLang="ja-JP" sz="1100"/>
            <a:t>5</a:t>
          </a:r>
          <a:r>
            <a:rPr kumimoji="1" lang="ja-JP" altLang="en-US" sz="1100"/>
            <a:t>」を削除するか、他の数値に変更する</a:t>
          </a:r>
        </a:p>
      </xdr:txBody>
    </xdr:sp>
    <xdr:clientData/>
  </xdr:twoCellAnchor>
  <xdr:twoCellAnchor>
    <xdr:from>
      <xdr:col>11</xdr:col>
      <xdr:colOff>256761</xdr:colOff>
      <xdr:row>10</xdr:row>
      <xdr:rowOff>132521</xdr:rowOff>
    </xdr:from>
    <xdr:to>
      <xdr:col>12</xdr:col>
      <xdr:colOff>74544</xdr:colOff>
      <xdr:row>13</xdr:row>
      <xdr:rowOff>149086</xdr:rowOff>
    </xdr:to>
    <xdr:cxnSp macro="">
      <xdr:nvCxnSpPr>
        <xdr:cNvPr id="18" name="直線矢印コネクタ 17"/>
        <xdr:cNvCxnSpPr/>
      </xdr:nvCxnSpPr>
      <xdr:spPr>
        <a:xfrm flipH="1" flipV="1">
          <a:off x="5524500" y="2890630"/>
          <a:ext cx="323022" cy="538369"/>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438980</xdr:colOff>
      <xdr:row>10</xdr:row>
      <xdr:rowOff>99392</xdr:rowOff>
    </xdr:from>
    <xdr:to>
      <xdr:col>5</xdr:col>
      <xdr:colOff>265044</xdr:colOff>
      <xdr:row>13</xdr:row>
      <xdr:rowOff>157370</xdr:rowOff>
    </xdr:to>
    <xdr:cxnSp macro="">
      <xdr:nvCxnSpPr>
        <xdr:cNvPr id="2" name="直線矢印コネクタ 1"/>
        <xdr:cNvCxnSpPr/>
      </xdr:nvCxnSpPr>
      <xdr:spPr>
        <a:xfrm flipH="1" flipV="1">
          <a:off x="2172530" y="2842592"/>
          <a:ext cx="330889" cy="572328"/>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66261</xdr:colOff>
      <xdr:row>14</xdr:row>
      <xdr:rowOff>57980</xdr:rowOff>
    </xdr:from>
    <xdr:to>
      <xdr:col>9</xdr:col>
      <xdr:colOff>331304</xdr:colOff>
      <xdr:row>18</xdr:row>
      <xdr:rowOff>82826</xdr:rowOff>
    </xdr:to>
    <xdr:sp macro="" textlink="">
      <xdr:nvSpPr>
        <xdr:cNvPr id="3" name="テキスト ボックス 2"/>
        <xdr:cNvSpPr txBox="1"/>
      </xdr:nvSpPr>
      <xdr:spPr>
        <a:xfrm>
          <a:off x="2304636" y="3486980"/>
          <a:ext cx="2284343" cy="71064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上のセルの年が入るようになっているので、年が変わったセルだけ手入力する</a:t>
          </a:r>
        </a:p>
      </xdr:txBody>
    </xdr:sp>
    <xdr:clientData/>
  </xdr:twoCellAnchor>
  <xdr:twoCellAnchor>
    <xdr:from>
      <xdr:col>15</xdr:col>
      <xdr:colOff>364434</xdr:colOff>
      <xdr:row>21</xdr:row>
      <xdr:rowOff>33131</xdr:rowOff>
    </xdr:from>
    <xdr:to>
      <xdr:col>20</xdr:col>
      <xdr:colOff>149088</xdr:colOff>
      <xdr:row>24</xdr:row>
      <xdr:rowOff>82826</xdr:rowOff>
    </xdr:to>
    <xdr:sp macro="" textlink="">
      <xdr:nvSpPr>
        <xdr:cNvPr id="4" name="テキスト ボックス 3"/>
        <xdr:cNvSpPr txBox="1"/>
      </xdr:nvSpPr>
      <xdr:spPr>
        <a:xfrm>
          <a:off x="7651059" y="4662281"/>
          <a:ext cx="2308779" cy="56404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エントリーから決済までの間に年をまたいだ時だけ手入力する</a:t>
          </a:r>
          <a:endParaRPr lang="ja-JP" altLang="ja-JP">
            <a:effectLst/>
          </a:endParaRPr>
        </a:p>
        <a:p>
          <a:endParaRPr kumimoji="1" lang="ja-JP" altLang="en-US" sz="1100"/>
        </a:p>
      </xdr:txBody>
    </xdr:sp>
    <xdr:clientData/>
  </xdr:twoCellAnchor>
  <xdr:twoCellAnchor>
    <xdr:from>
      <xdr:col>15</xdr:col>
      <xdr:colOff>438978</xdr:colOff>
      <xdr:row>17</xdr:row>
      <xdr:rowOff>124239</xdr:rowOff>
    </xdr:from>
    <xdr:to>
      <xdr:col>16</xdr:col>
      <xdr:colOff>256761</xdr:colOff>
      <xdr:row>20</xdr:row>
      <xdr:rowOff>140803</xdr:rowOff>
    </xdr:to>
    <xdr:cxnSp macro="">
      <xdr:nvCxnSpPr>
        <xdr:cNvPr id="5" name="直線矢印コネクタ 4"/>
        <xdr:cNvCxnSpPr/>
      </xdr:nvCxnSpPr>
      <xdr:spPr>
        <a:xfrm flipH="1" flipV="1">
          <a:off x="7725603" y="4067589"/>
          <a:ext cx="322608" cy="530914"/>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132520</xdr:colOff>
      <xdr:row>14</xdr:row>
      <xdr:rowOff>49698</xdr:rowOff>
    </xdr:from>
    <xdr:to>
      <xdr:col>22</xdr:col>
      <xdr:colOff>422412</xdr:colOff>
      <xdr:row>19</xdr:row>
      <xdr:rowOff>91110</xdr:rowOff>
    </xdr:to>
    <xdr:sp macro="" textlink="">
      <xdr:nvSpPr>
        <xdr:cNvPr id="6" name="テキスト ボックス 5"/>
        <xdr:cNvSpPr txBox="1"/>
      </xdr:nvSpPr>
      <xdr:spPr>
        <a:xfrm>
          <a:off x="8933620" y="3478698"/>
          <a:ext cx="2309192" cy="89866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左の損切レートを入れた段階で、その損切レート＋（－）</a:t>
          </a:r>
          <a:r>
            <a:rPr kumimoji="1" lang="en-US" altLang="ja-JP" sz="1100"/>
            <a:t>5pips</a:t>
          </a:r>
          <a:r>
            <a:rPr kumimoji="1" lang="ja-JP" altLang="en-US" sz="1100"/>
            <a:t>が自動的に入るようになっている。他の決済レートの場合だけ手入力する</a:t>
          </a:r>
        </a:p>
      </xdr:txBody>
    </xdr:sp>
    <xdr:clientData/>
  </xdr:twoCellAnchor>
  <xdr:twoCellAnchor>
    <xdr:from>
      <xdr:col>18</xdr:col>
      <xdr:colOff>281608</xdr:colOff>
      <xdr:row>11</xdr:row>
      <xdr:rowOff>16567</xdr:rowOff>
    </xdr:from>
    <xdr:to>
      <xdr:col>19</xdr:col>
      <xdr:colOff>231912</xdr:colOff>
      <xdr:row>13</xdr:row>
      <xdr:rowOff>124240</xdr:rowOff>
    </xdr:to>
    <xdr:cxnSp macro="">
      <xdr:nvCxnSpPr>
        <xdr:cNvPr id="7" name="直線矢印コネクタ 6"/>
        <xdr:cNvCxnSpPr/>
      </xdr:nvCxnSpPr>
      <xdr:spPr>
        <a:xfrm flipH="1" flipV="1">
          <a:off x="9082708" y="2931217"/>
          <a:ext cx="455129" cy="450573"/>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107673</xdr:colOff>
      <xdr:row>14</xdr:row>
      <xdr:rowOff>57977</xdr:rowOff>
    </xdr:from>
    <xdr:to>
      <xdr:col>14</xdr:col>
      <xdr:colOff>472107</xdr:colOff>
      <xdr:row>19</xdr:row>
      <xdr:rowOff>82826</xdr:rowOff>
    </xdr:to>
    <xdr:sp macro="" textlink="">
      <xdr:nvSpPr>
        <xdr:cNvPr id="8" name="テキスト ボックス 7"/>
        <xdr:cNvSpPr txBox="1"/>
      </xdr:nvSpPr>
      <xdr:spPr>
        <a:xfrm>
          <a:off x="4870173" y="3486977"/>
          <a:ext cx="2383734" cy="882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デフォルトで損切ライン（</a:t>
          </a:r>
          <a:r>
            <a:rPr kumimoji="1" lang="en-US" altLang="ja-JP" sz="1100">
              <a:solidFill>
                <a:schemeClr val="dk1"/>
              </a:solidFill>
              <a:effectLst/>
              <a:latin typeface="+mn-lt"/>
              <a:ea typeface="+mn-ea"/>
              <a:cs typeface="+mn-cs"/>
            </a:rPr>
            <a:t>PB</a:t>
          </a:r>
          <a:r>
            <a:rPr kumimoji="1" lang="ja-JP" altLang="ja-JP" sz="1100">
              <a:solidFill>
                <a:schemeClr val="dk1"/>
              </a:solidFill>
              <a:effectLst/>
              <a:latin typeface="+mn-lt"/>
              <a:ea typeface="+mn-ea"/>
              <a:cs typeface="+mn-cs"/>
            </a:rPr>
            <a:t>の安値等）より</a:t>
          </a:r>
          <a:r>
            <a:rPr kumimoji="1" lang="en-US" altLang="ja-JP" sz="1100">
              <a:solidFill>
                <a:schemeClr val="dk1"/>
              </a:solidFill>
              <a:effectLst/>
              <a:latin typeface="+mn-lt"/>
              <a:ea typeface="+mn-ea"/>
              <a:cs typeface="+mn-cs"/>
            </a:rPr>
            <a:t>5pips</a:t>
          </a:r>
          <a:r>
            <a:rPr kumimoji="1" lang="ja-JP" altLang="ja-JP" sz="1100">
              <a:solidFill>
                <a:schemeClr val="dk1"/>
              </a:solidFill>
              <a:effectLst/>
              <a:latin typeface="+mn-lt"/>
              <a:ea typeface="+mn-ea"/>
              <a:cs typeface="+mn-cs"/>
            </a:rPr>
            <a:t>余裕を持たせた数値になる。変える場合は計算式最後の「</a:t>
          </a:r>
          <a:r>
            <a:rPr kumimoji="1" lang="en-US" altLang="ja-JP" sz="1100">
              <a:solidFill>
                <a:schemeClr val="dk1"/>
              </a:solidFill>
              <a:effectLst/>
              <a:latin typeface="+mn-lt"/>
              <a:ea typeface="+mn-ea"/>
              <a:cs typeface="+mn-cs"/>
            </a:rPr>
            <a:t>5</a:t>
          </a:r>
          <a:r>
            <a:rPr kumimoji="1" lang="ja-JP" altLang="ja-JP" sz="1100">
              <a:solidFill>
                <a:schemeClr val="dk1"/>
              </a:solidFill>
              <a:effectLst/>
              <a:latin typeface="+mn-lt"/>
              <a:ea typeface="+mn-ea"/>
              <a:cs typeface="+mn-cs"/>
            </a:rPr>
            <a:t>」を削除するか、他の数値に変更する</a:t>
          </a:r>
          <a:endParaRPr lang="ja-JP" altLang="ja-JP">
            <a:effectLst/>
          </a:endParaRPr>
        </a:p>
      </xdr:txBody>
    </xdr:sp>
    <xdr:clientData/>
  </xdr:twoCellAnchor>
  <xdr:twoCellAnchor>
    <xdr:from>
      <xdr:col>11</xdr:col>
      <xdr:colOff>256761</xdr:colOff>
      <xdr:row>10</xdr:row>
      <xdr:rowOff>132521</xdr:rowOff>
    </xdr:from>
    <xdr:to>
      <xdr:col>12</xdr:col>
      <xdr:colOff>74544</xdr:colOff>
      <xdr:row>13</xdr:row>
      <xdr:rowOff>149086</xdr:rowOff>
    </xdr:to>
    <xdr:cxnSp macro="">
      <xdr:nvCxnSpPr>
        <xdr:cNvPr id="9" name="直線矢印コネクタ 8"/>
        <xdr:cNvCxnSpPr/>
      </xdr:nvCxnSpPr>
      <xdr:spPr>
        <a:xfrm flipH="1" flipV="1">
          <a:off x="5524086" y="2875721"/>
          <a:ext cx="322608" cy="530915"/>
        </a:xfrm>
        <a:prstGeom prst="straightConnector1">
          <a:avLst/>
        </a:prstGeom>
        <a:ln w="412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41275">
          <a:solidFill>
            <a:srgbClr val="FF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12700" cmpd="sng">
          <a:solidFill>
            <a:schemeClr val="tx1"/>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09"/>
  <sheetViews>
    <sheetView zoomScale="115" zoomScaleNormal="115" workbookViewId="0">
      <pane ySplit="9" topLeftCell="A22" activePane="bottomLeft" state="frozen"/>
      <selection activeCell="B1" sqref="B1"/>
      <selection pane="bottomLeft" activeCell="Y44" sqref="Y44"/>
    </sheetView>
  </sheetViews>
  <sheetFormatPr defaultRowHeight="13.5" x14ac:dyDescent="0.15"/>
  <cols>
    <col min="1" max="1" width="2.875" customWidth="1"/>
    <col min="2" max="23" width="6.625" style="39" customWidth="1"/>
    <col min="24" max="24" width="9" style="35"/>
  </cols>
  <sheetData>
    <row r="2" spans="2:24" x14ac:dyDescent="0.15">
      <c r="B2" s="40" t="s">
        <v>21</v>
      </c>
      <c r="C2" s="40"/>
      <c r="D2" s="40"/>
      <c r="E2" s="41" t="s">
        <v>33</v>
      </c>
      <c r="F2" s="41"/>
      <c r="G2" s="41"/>
      <c r="H2" s="40" t="s">
        <v>22</v>
      </c>
      <c r="I2" s="40"/>
      <c r="J2" s="40"/>
      <c r="K2" s="41" t="s">
        <v>29</v>
      </c>
      <c r="L2" s="41"/>
      <c r="M2" s="41"/>
      <c r="N2" s="40" t="s">
        <v>30</v>
      </c>
      <c r="O2" s="40"/>
      <c r="P2" s="42">
        <v>0.03</v>
      </c>
      <c r="Q2" s="41"/>
    </row>
    <row r="3" spans="2:24" ht="85.5" customHeight="1" x14ac:dyDescent="0.15">
      <c r="B3" s="40" t="s">
        <v>17</v>
      </c>
      <c r="C3" s="40"/>
      <c r="D3" s="49" t="s">
        <v>51</v>
      </c>
      <c r="E3" s="50"/>
      <c r="F3" s="50"/>
      <c r="G3" s="50"/>
      <c r="H3" s="50"/>
      <c r="I3" s="50"/>
      <c r="J3" s="40" t="s">
        <v>18</v>
      </c>
      <c r="K3" s="40"/>
      <c r="L3" s="51" t="s">
        <v>52</v>
      </c>
      <c r="M3" s="52"/>
      <c r="N3" s="52"/>
      <c r="O3" s="52"/>
      <c r="P3" s="52"/>
      <c r="Q3" s="53"/>
    </row>
    <row r="4" spans="2:24" x14ac:dyDescent="0.15">
      <c r="B4" s="40" t="s">
        <v>15</v>
      </c>
      <c r="C4" s="40"/>
      <c r="D4" s="44">
        <f>SUM($T$10:$U$947)</f>
        <v>737135.80246913724</v>
      </c>
      <c r="E4" s="44"/>
      <c r="F4" s="40" t="s">
        <v>14</v>
      </c>
      <c r="G4" s="40"/>
      <c r="H4" s="54">
        <f>SUM($V$10:$W$71)</f>
        <v>2132.3000000000056</v>
      </c>
      <c r="I4" s="55"/>
      <c r="J4" s="43" t="s">
        <v>25</v>
      </c>
      <c r="K4" s="43"/>
      <c r="L4" s="56">
        <f>MAX($C$10:$D$944)-E6</f>
        <v>737135.80246913759</v>
      </c>
      <c r="M4" s="56"/>
      <c r="N4" s="43" t="s">
        <v>19</v>
      </c>
      <c r="O4" s="43"/>
      <c r="P4" s="44">
        <f>MIN($C$10:$D$944)-E6</f>
        <v>-12333.333333332441</v>
      </c>
      <c r="Q4" s="44"/>
      <c r="S4"/>
      <c r="T4"/>
      <c r="U4"/>
      <c r="V4"/>
      <c r="W4"/>
    </row>
    <row r="5" spans="2:24" ht="14.25" thickBot="1" x14ac:dyDescent="0.2">
      <c r="B5" s="38" t="s">
        <v>23</v>
      </c>
      <c r="C5" s="15">
        <f>COUNTIF($T$10:$T$944,"&gt;0")</f>
        <v>13</v>
      </c>
      <c r="D5" s="38" t="s">
        <v>24</v>
      </c>
      <c r="E5" s="15">
        <f>COUNTIF($T$10:$T$944,"&lt;0")</f>
        <v>5</v>
      </c>
      <c r="F5" s="38" t="s">
        <v>26</v>
      </c>
      <c r="G5" s="15">
        <f>COUNTIF($T$10:$T$944,"=0")</f>
        <v>32</v>
      </c>
      <c r="H5" s="38" t="s">
        <v>12</v>
      </c>
      <c r="I5" s="14">
        <f>IF(C5=0,"0",C5/SUM(C5,E5))</f>
        <v>0.72222222222222221</v>
      </c>
      <c r="J5" s="40" t="s">
        <v>27</v>
      </c>
      <c r="K5" s="45"/>
      <c r="L5" s="46"/>
      <c r="M5" s="46"/>
      <c r="N5" s="47" t="s">
        <v>28</v>
      </c>
      <c r="O5" s="48"/>
      <c r="P5" s="46"/>
      <c r="Q5" s="46"/>
      <c r="S5"/>
      <c r="T5"/>
      <c r="U5"/>
      <c r="V5"/>
      <c r="W5"/>
    </row>
    <row r="6" spans="2:24" ht="21.75" thickBot="1" x14ac:dyDescent="0.2">
      <c r="B6" s="67" t="s">
        <v>16</v>
      </c>
      <c r="C6" s="68"/>
      <c r="D6" s="69"/>
      <c r="E6" s="70">
        <v>1000000</v>
      </c>
      <c r="F6" s="70"/>
      <c r="G6" s="70"/>
      <c r="H6" s="71"/>
      <c r="I6" s="72" t="s">
        <v>31</v>
      </c>
      <c r="J6" s="72"/>
      <c r="K6" s="67" t="s">
        <v>13</v>
      </c>
      <c r="L6" s="68"/>
      <c r="M6" s="69"/>
      <c r="N6" s="73">
        <f>E6+D4</f>
        <v>1737135.8024691371</v>
      </c>
      <c r="O6" s="74"/>
      <c r="P6" s="74"/>
      <c r="Q6" s="75"/>
    </row>
    <row r="7" spans="2:24" x14ac:dyDescent="0.15">
      <c r="P7" s="3"/>
    </row>
    <row r="8" spans="2:24" x14ac:dyDescent="0.15">
      <c r="B8" s="76" t="s">
        <v>20</v>
      </c>
      <c r="C8" s="77" t="s">
        <v>6</v>
      </c>
      <c r="D8" s="78"/>
      <c r="E8" s="81" t="s">
        <v>2</v>
      </c>
      <c r="F8" s="82"/>
      <c r="G8" s="82"/>
      <c r="H8" s="82"/>
      <c r="I8" s="82"/>
      <c r="J8" s="82"/>
      <c r="K8" s="83"/>
      <c r="L8" s="64" t="s">
        <v>8</v>
      </c>
      <c r="M8" s="84"/>
      <c r="N8" s="65"/>
      <c r="O8" s="85" t="s">
        <v>9</v>
      </c>
      <c r="P8" s="57" t="s">
        <v>5</v>
      </c>
      <c r="Q8" s="58"/>
      <c r="R8" s="58"/>
      <c r="S8" s="58"/>
      <c r="T8" s="58"/>
      <c r="U8" s="58"/>
      <c r="V8" s="58"/>
      <c r="W8" s="59"/>
    </row>
    <row r="9" spans="2:24" x14ac:dyDescent="0.15">
      <c r="B9" s="76"/>
      <c r="C9" s="79"/>
      <c r="D9" s="80"/>
      <c r="E9" s="37" t="s">
        <v>1</v>
      </c>
      <c r="F9" s="37" t="s">
        <v>0</v>
      </c>
      <c r="G9" s="37" t="s">
        <v>3</v>
      </c>
      <c r="H9" s="60" t="s">
        <v>35</v>
      </c>
      <c r="I9" s="61"/>
      <c r="J9" s="62" t="s">
        <v>34</v>
      </c>
      <c r="K9" s="63"/>
      <c r="L9" s="4" t="s">
        <v>7</v>
      </c>
      <c r="M9" s="64" t="s">
        <v>11</v>
      </c>
      <c r="N9" s="65"/>
      <c r="O9" s="85"/>
      <c r="P9" s="36" t="s">
        <v>1</v>
      </c>
      <c r="Q9" s="36" t="s">
        <v>0</v>
      </c>
      <c r="R9" s="57" t="s">
        <v>4</v>
      </c>
      <c r="S9" s="59"/>
      <c r="T9" s="66" t="s">
        <v>15</v>
      </c>
      <c r="U9" s="66"/>
      <c r="V9" s="66" t="s">
        <v>14</v>
      </c>
      <c r="W9" s="66"/>
    </row>
    <row r="10" spans="2:24" x14ac:dyDescent="0.15">
      <c r="B10" s="21">
        <v>1</v>
      </c>
      <c r="C10" s="87">
        <f>E6</f>
        <v>1000000</v>
      </c>
      <c r="D10" s="87"/>
      <c r="E10" s="17">
        <v>2004</v>
      </c>
      <c r="F10" s="2">
        <v>42034</v>
      </c>
      <c r="G10" s="21" t="s">
        <v>53</v>
      </c>
      <c r="H10" s="88">
        <v>1.22709</v>
      </c>
      <c r="I10" s="88"/>
      <c r="J10" s="88">
        <v>1.2463900000000001</v>
      </c>
      <c r="K10" s="88"/>
      <c r="L10" s="16">
        <f>IF(J10="","",ROUNDUP(IF(G10="買",H10-J10,J10-H10)*10000,0)+5)</f>
        <v>199</v>
      </c>
      <c r="M10" s="87">
        <f t="shared" ref="M10:M73" si="0">IF(F10="","",C10*$P$2)</f>
        <v>30000</v>
      </c>
      <c r="N10" s="87"/>
      <c r="O10" s="18">
        <f t="shared" ref="O10:O73" si="1">IF(L10="","",ROUNDDOWN(M10/(L10/81)/100000,2))</f>
        <v>0.12</v>
      </c>
      <c r="P10" s="17">
        <f t="shared" ref="P10:P73" si="2">E10</f>
        <v>2004</v>
      </c>
      <c r="Q10" s="2">
        <v>42074</v>
      </c>
      <c r="R10" s="89">
        <v>1.22709</v>
      </c>
      <c r="S10" s="89"/>
      <c r="T10" s="90">
        <f>IF(Q10="","",V10*O10*100000/81)</f>
        <v>0</v>
      </c>
      <c r="U10" s="91"/>
      <c r="V10" s="86">
        <f>IF(Q10="","",IF(G10="買",R10-H10,H10-R10)*10000)</f>
        <v>0</v>
      </c>
      <c r="W10" s="86"/>
      <c r="X10" s="35" t="s">
        <v>33</v>
      </c>
    </row>
    <row r="11" spans="2:24" x14ac:dyDescent="0.15">
      <c r="B11" s="21">
        <v>2</v>
      </c>
      <c r="C11" s="87">
        <f t="shared" ref="C11:C74" si="3">IF(T10="","",C10+T10)</f>
        <v>1000000</v>
      </c>
      <c r="D11" s="87"/>
      <c r="E11" s="17">
        <f>E10</f>
        <v>2004</v>
      </c>
      <c r="F11" s="2">
        <v>42088</v>
      </c>
      <c r="G11" s="21" t="s">
        <v>53</v>
      </c>
      <c r="H11" s="88">
        <v>1.2111400000000001</v>
      </c>
      <c r="I11" s="88"/>
      <c r="J11" s="88">
        <v>1.23716</v>
      </c>
      <c r="K11" s="88"/>
      <c r="L11" s="16">
        <f t="shared" ref="L11:L74" si="4">IF(J11="","",ROUNDUP(IF(G11="買",H11-J11,J11-H11)*10000,0)+5)</f>
        <v>266</v>
      </c>
      <c r="M11" s="87">
        <f t="shared" si="0"/>
        <v>30000</v>
      </c>
      <c r="N11" s="87"/>
      <c r="O11" s="18">
        <f t="shared" si="1"/>
        <v>0.09</v>
      </c>
      <c r="P11" s="17">
        <f t="shared" si="2"/>
        <v>2004</v>
      </c>
      <c r="Q11" s="2">
        <v>42089</v>
      </c>
      <c r="R11" s="89">
        <v>1.2111400000000001</v>
      </c>
      <c r="S11" s="89"/>
      <c r="T11" s="90">
        <f t="shared" ref="T11:T74" si="5">IF(Q11="","",V11*O11*100000/81)</f>
        <v>0</v>
      </c>
      <c r="U11" s="91"/>
      <c r="V11" s="86">
        <f t="shared" ref="V11:V74" si="6">IF(Q11="","",IF(G11="買",R11-H11,H11-R11)*10000)</f>
        <v>0</v>
      </c>
      <c r="W11" s="86"/>
      <c r="X11" s="35" t="s">
        <v>33</v>
      </c>
    </row>
    <row r="12" spans="2:24" x14ac:dyDescent="0.15">
      <c r="B12" s="21">
        <v>3</v>
      </c>
      <c r="C12" s="87">
        <f t="shared" si="3"/>
        <v>1000000</v>
      </c>
      <c r="D12" s="87"/>
      <c r="E12" s="17">
        <f t="shared" ref="E12:E75" si="7">E11</f>
        <v>2004</v>
      </c>
      <c r="F12" s="2">
        <v>42099</v>
      </c>
      <c r="G12" s="21" t="s">
        <v>53</v>
      </c>
      <c r="H12" s="88">
        <v>1.2102999999999999</v>
      </c>
      <c r="I12" s="88"/>
      <c r="J12" s="88">
        <v>1.2377199999999999</v>
      </c>
      <c r="K12" s="88"/>
      <c r="L12" s="16">
        <f t="shared" si="4"/>
        <v>280</v>
      </c>
      <c r="M12" s="87">
        <f t="shared" si="0"/>
        <v>30000</v>
      </c>
      <c r="N12" s="87"/>
      <c r="O12" s="18">
        <f t="shared" si="1"/>
        <v>0.08</v>
      </c>
      <c r="P12" s="17">
        <f t="shared" si="2"/>
        <v>2004</v>
      </c>
      <c r="Q12" s="2">
        <v>42100</v>
      </c>
      <c r="R12" s="89">
        <v>1.2102999999999999</v>
      </c>
      <c r="S12" s="89"/>
      <c r="T12" s="90">
        <f t="shared" si="5"/>
        <v>0</v>
      </c>
      <c r="U12" s="91"/>
      <c r="V12" s="86">
        <f t="shared" si="6"/>
        <v>0</v>
      </c>
      <c r="W12" s="86"/>
      <c r="X12" s="35" t="s">
        <v>33</v>
      </c>
    </row>
    <row r="13" spans="2:24" x14ac:dyDescent="0.15">
      <c r="B13" s="21">
        <v>4</v>
      </c>
      <c r="C13" s="87">
        <f t="shared" si="3"/>
        <v>1000000</v>
      </c>
      <c r="D13" s="87"/>
      <c r="E13" s="17">
        <f t="shared" si="7"/>
        <v>2004</v>
      </c>
      <c r="F13" s="2">
        <v>42107</v>
      </c>
      <c r="G13" s="21" t="s">
        <v>53</v>
      </c>
      <c r="H13" s="88">
        <v>1.2058199999999999</v>
      </c>
      <c r="I13" s="88"/>
      <c r="J13" s="88">
        <v>1.2223299999999999</v>
      </c>
      <c r="K13" s="88"/>
      <c r="L13" s="16">
        <f t="shared" si="4"/>
        <v>171</v>
      </c>
      <c r="M13" s="87">
        <f t="shared" si="0"/>
        <v>30000</v>
      </c>
      <c r="N13" s="87"/>
      <c r="O13" s="18">
        <f t="shared" si="1"/>
        <v>0.14000000000000001</v>
      </c>
      <c r="P13" s="17">
        <f t="shared" si="2"/>
        <v>2004</v>
      </c>
      <c r="Q13" s="2">
        <v>42113</v>
      </c>
      <c r="R13" s="89">
        <v>1.2058199999999999</v>
      </c>
      <c r="S13" s="89"/>
      <c r="T13" s="90">
        <f t="shared" si="5"/>
        <v>0</v>
      </c>
      <c r="U13" s="91"/>
      <c r="V13" s="86">
        <f t="shared" si="6"/>
        <v>0</v>
      </c>
      <c r="W13" s="86"/>
      <c r="X13" s="35" t="s">
        <v>33</v>
      </c>
    </row>
    <row r="14" spans="2:24" x14ac:dyDescent="0.15">
      <c r="B14" s="21">
        <v>5</v>
      </c>
      <c r="C14" s="87">
        <f t="shared" si="3"/>
        <v>1000000</v>
      </c>
      <c r="D14" s="87"/>
      <c r="E14" s="17">
        <f t="shared" si="7"/>
        <v>2004</v>
      </c>
      <c r="F14" s="2">
        <v>42162</v>
      </c>
      <c r="G14" s="21" t="s">
        <v>10</v>
      </c>
      <c r="H14" s="88">
        <v>1.2301200000000001</v>
      </c>
      <c r="I14" s="88"/>
      <c r="J14" s="88">
        <v>1.2136</v>
      </c>
      <c r="K14" s="88"/>
      <c r="L14" s="16">
        <f t="shared" si="4"/>
        <v>171</v>
      </c>
      <c r="M14" s="87">
        <f t="shared" si="0"/>
        <v>30000</v>
      </c>
      <c r="N14" s="87"/>
      <c r="O14" s="18">
        <f t="shared" si="1"/>
        <v>0.14000000000000001</v>
      </c>
      <c r="P14" s="17">
        <f t="shared" si="2"/>
        <v>2004</v>
      </c>
      <c r="Q14" s="2">
        <v>42163</v>
      </c>
      <c r="R14" s="89">
        <v>1.2301200000000001</v>
      </c>
      <c r="S14" s="89"/>
      <c r="T14" s="90">
        <f t="shared" si="5"/>
        <v>0</v>
      </c>
      <c r="U14" s="91"/>
      <c r="V14" s="86">
        <f t="shared" si="6"/>
        <v>0</v>
      </c>
      <c r="W14" s="86"/>
      <c r="X14" s="35" t="s">
        <v>33</v>
      </c>
    </row>
    <row r="15" spans="2:24" x14ac:dyDescent="0.15">
      <c r="B15" s="21">
        <v>6</v>
      </c>
      <c r="C15" s="87">
        <f t="shared" si="3"/>
        <v>1000000</v>
      </c>
      <c r="D15" s="87"/>
      <c r="E15" s="17">
        <v>2005</v>
      </c>
      <c r="F15" s="2">
        <v>42151</v>
      </c>
      <c r="G15" s="21" t="s">
        <v>53</v>
      </c>
      <c r="H15" s="88">
        <v>1.2493399999999999</v>
      </c>
      <c r="I15" s="88"/>
      <c r="J15" s="88">
        <v>1.26136</v>
      </c>
      <c r="K15" s="88"/>
      <c r="L15" s="16">
        <f t="shared" si="4"/>
        <v>126</v>
      </c>
      <c r="M15" s="87">
        <f t="shared" si="0"/>
        <v>30000</v>
      </c>
      <c r="N15" s="87"/>
      <c r="O15" s="18">
        <f t="shared" si="1"/>
        <v>0.19</v>
      </c>
      <c r="P15" s="17">
        <f t="shared" si="2"/>
        <v>2005</v>
      </c>
      <c r="Q15" s="2">
        <v>42171</v>
      </c>
      <c r="R15" s="89">
        <v>1.2154</v>
      </c>
      <c r="S15" s="89"/>
      <c r="T15" s="90">
        <f t="shared" si="5"/>
        <v>79612.345679012011</v>
      </c>
      <c r="U15" s="91"/>
      <c r="V15" s="86">
        <f t="shared" si="6"/>
        <v>339.39999999999861</v>
      </c>
      <c r="W15" s="86"/>
      <c r="X15" s="35" t="s">
        <v>33</v>
      </c>
    </row>
    <row r="16" spans="2:24" x14ac:dyDescent="0.15">
      <c r="B16" s="21">
        <v>7</v>
      </c>
      <c r="C16" s="87">
        <f t="shared" si="3"/>
        <v>1079612.3456790121</v>
      </c>
      <c r="D16" s="87"/>
      <c r="E16" s="17">
        <f t="shared" si="7"/>
        <v>2005</v>
      </c>
      <c r="F16" s="2">
        <v>42295</v>
      </c>
      <c r="G16" s="21" t="s">
        <v>53</v>
      </c>
      <c r="H16" s="88">
        <v>1.20096</v>
      </c>
      <c r="I16" s="88"/>
      <c r="J16" s="88">
        <v>1.21214</v>
      </c>
      <c r="K16" s="88"/>
      <c r="L16" s="16">
        <f t="shared" si="4"/>
        <v>117</v>
      </c>
      <c r="M16" s="87">
        <f t="shared" si="0"/>
        <v>32388.370370370361</v>
      </c>
      <c r="N16" s="87"/>
      <c r="O16" s="18">
        <f t="shared" si="1"/>
        <v>0.22</v>
      </c>
      <c r="P16" s="17">
        <f t="shared" si="2"/>
        <v>2005</v>
      </c>
      <c r="Q16" s="2">
        <v>42297</v>
      </c>
      <c r="R16" s="89">
        <v>1.20096</v>
      </c>
      <c r="S16" s="89"/>
      <c r="T16" s="90">
        <f t="shared" si="5"/>
        <v>0</v>
      </c>
      <c r="U16" s="91"/>
      <c r="V16" s="86">
        <f t="shared" si="6"/>
        <v>0</v>
      </c>
      <c r="W16" s="86"/>
      <c r="X16" s="35" t="s">
        <v>33</v>
      </c>
    </row>
    <row r="17" spans="2:24" x14ac:dyDescent="0.15">
      <c r="B17" s="21">
        <v>8</v>
      </c>
      <c r="C17" s="87">
        <f t="shared" si="3"/>
        <v>1079612.3456790121</v>
      </c>
      <c r="D17" s="87"/>
      <c r="E17" s="17">
        <f t="shared" si="7"/>
        <v>2005</v>
      </c>
      <c r="F17" s="2">
        <v>42301</v>
      </c>
      <c r="G17" s="21" t="s">
        <v>53</v>
      </c>
      <c r="H17" s="88">
        <v>1.19262</v>
      </c>
      <c r="I17" s="88"/>
      <c r="J17" s="88">
        <v>1.20807</v>
      </c>
      <c r="K17" s="88"/>
      <c r="L17" s="16">
        <f t="shared" si="4"/>
        <v>160</v>
      </c>
      <c r="M17" s="87">
        <f t="shared" si="0"/>
        <v>32388.370370370361</v>
      </c>
      <c r="N17" s="87"/>
      <c r="O17" s="18">
        <f t="shared" si="1"/>
        <v>0.16</v>
      </c>
      <c r="P17" s="17">
        <f t="shared" si="2"/>
        <v>2005</v>
      </c>
      <c r="Q17" s="2">
        <v>42302</v>
      </c>
      <c r="R17" s="89">
        <v>1.20807</v>
      </c>
      <c r="S17" s="89"/>
      <c r="T17" s="90">
        <f t="shared" si="5"/>
        <v>-30518.518518518449</v>
      </c>
      <c r="U17" s="91"/>
      <c r="V17" s="86">
        <f t="shared" si="6"/>
        <v>-154.49999999999963</v>
      </c>
      <c r="W17" s="86"/>
      <c r="X17" s="35" t="s">
        <v>33</v>
      </c>
    </row>
    <row r="18" spans="2:24" x14ac:dyDescent="0.15">
      <c r="B18" s="21">
        <v>9</v>
      </c>
      <c r="C18" s="87">
        <f t="shared" si="3"/>
        <v>1049093.8271604937</v>
      </c>
      <c r="D18" s="87"/>
      <c r="E18" s="17">
        <f t="shared" si="7"/>
        <v>2005</v>
      </c>
      <c r="F18" s="2">
        <v>42312</v>
      </c>
      <c r="G18" s="21" t="s">
        <v>53</v>
      </c>
      <c r="H18" s="88">
        <v>1.1934400000000001</v>
      </c>
      <c r="I18" s="88"/>
      <c r="J18" s="88">
        <v>1.2082900000000001</v>
      </c>
      <c r="K18" s="88"/>
      <c r="L18" s="16">
        <f t="shared" si="4"/>
        <v>154</v>
      </c>
      <c r="M18" s="87">
        <f t="shared" si="0"/>
        <v>31472.81481481481</v>
      </c>
      <c r="N18" s="87"/>
      <c r="O18" s="18">
        <f t="shared" si="1"/>
        <v>0.16</v>
      </c>
      <c r="P18" s="17">
        <f t="shared" si="2"/>
        <v>2005</v>
      </c>
      <c r="Q18" s="2">
        <v>42325</v>
      </c>
      <c r="R18" s="89">
        <v>1.1737200000000001</v>
      </c>
      <c r="S18" s="89"/>
      <c r="T18" s="90">
        <f t="shared" si="5"/>
        <v>38953.086419753003</v>
      </c>
      <c r="U18" s="91"/>
      <c r="V18" s="86">
        <f t="shared" si="6"/>
        <v>197.19999999999959</v>
      </c>
      <c r="W18" s="86"/>
      <c r="X18" s="35" t="s">
        <v>33</v>
      </c>
    </row>
    <row r="19" spans="2:24" x14ac:dyDescent="0.15">
      <c r="B19" s="21">
        <v>10</v>
      </c>
      <c r="C19" s="87">
        <f t="shared" si="3"/>
        <v>1088046.9135802467</v>
      </c>
      <c r="D19" s="87"/>
      <c r="E19" s="17">
        <v>2006</v>
      </c>
      <c r="F19" s="2">
        <v>42175</v>
      </c>
      <c r="G19" s="21" t="s">
        <v>53</v>
      </c>
      <c r="H19" s="88">
        <v>1.2551399999999999</v>
      </c>
      <c r="I19" s="88"/>
      <c r="J19" s="88">
        <v>1.2655650000000001</v>
      </c>
      <c r="K19" s="88"/>
      <c r="L19" s="16">
        <f t="shared" si="4"/>
        <v>110</v>
      </c>
      <c r="M19" s="87">
        <f t="shared" si="0"/>
        <v>32641.407407407401</v>
      </c>
      <c r="N19" s="87"/>
      <c r="O19" s="18">
        <f t="shared" si="1"/>
        <v>0.24</v>
      </c>
      <c r="P19" s="17">
        <f t="shared" si="2"/>
        <v>2006</v>
      </c>
      <c r="Q19" s="2">
        <v>42176</v>
      </c>
      <c r="R19" s="89">
        <f t="shared" ref="R19:R77" si="8">IF(J19="","",IF(G19="買",H19-(L19*0.0001),H19+(L19*0.0001)))</f>
        <v>1.2661399999999998</v>
      </c>
      <c r="S19" s="89"/>
      <c r="T19" s="90">
        <f t="shared" si="5"/>
        <v>-32592.592592592293</v>
      </c>
      <c r="U19" s="91"/>
      <c r="V19" s="86">
        <f t="shared" si="6"/>
        <v>-109.99999999999899</v>
      </c>
      <c r="W19" s="86"/>
      <c r="X19" s="35" t="s">
        <v>33</v>
      </c>
    </row>
    <row r="20" spans="2:24" x14ac:dyDescent="0.15">
      <c r="B20" s="21">
        <v>11</v>
      </c>
      <c r="C20" s="87">
        <f t="shared" si="3"/>
        <v>1055454.3209876544</v>
      </c>
      <c r="D20" s="87"/>
      <c r="E20" s="17">
        <f t="shared" si="7"/>
        <v>2006</v>
      </c>
      <c r="F20" s="2">
        <v>42178</v>
      </c>
      <c r="G20" s="21" t="s">
        <v>53</v>
      </c>
      <c r="H20" s="88">
        <v>1.25499</v>
      </c>
      <c r="I20" s="88"/>
      <c r="J20" s="88">
        <v>1.2680199999999999</v>
      </c>
      <c r="K20" s="88"/>
      <c r="L20" s="16">
        <f t="shared" si="4"/>
        <v>136</v>
      </c>
      <c r="M20" s="87">
        <f t="shared" si="0"/>
        <v>31663.629629629631</v>
      </c>
      <c r="N20" s="87"/>
      <c r="O20" s="18">
        <f t="shared" si="1"/>
        <v>0.18</v>
      </c>
      <c r="P20" s="17">
        <f t="shared" si="2"/>
        <v>2006</v>
      </c>
      <c r="Q20" s="2">
        <v>42181</v>
      </c>
      <c r="R20" s="89">
        <v>1.25499</v>
      </c>
      <c r="S20" s="89"/>
      <c r="T20" s="90">
        <f t="shared" si="5"/>
        <v>0</v>
      </c>
      <c r="U20" s="91"/>
      <c r="V20" s="86">
        <f t="shared" si="6"/>
        <v>0</v>
      </c>
      <c r="W20" s="86"/>
      <c r="X20" s="35" t="s">
        <v>33</v>
      </c>
    </row>
    <row r="21" spans="2:24" x14ac:dyDescent="0.15">
      <c r="B21" s="21">
        <v>12</v>
      </c>
      <c r="C21" s="87">
        <f t="shared" si="3"/>
        <v>1055454.3209876544</v>
      </c>
      <c r="D21" s="87"/>
      <c r="E21" s="17">
        <v>2009</v>
      </c>
      <c r="F21" s="2">
        <v>42100</v>
      </c>
      <c r="G21" s="21" t="s">
        <v>10</v>
      </c>
      <c r="H21" s="88">
        <v>1.3516999999999999</v>
      </c>
      <c r="I21" s="88"/>
      <c r="J21" s="88">
        <v>1.3219000000000001</v>
      </c>
      <c r="K21" s="88"/>
      <c r="L21" s="16">
        <f t="shared" si="4"/>
        <v>303</v>
      </c>
      <c r="M21" s="87">
        <f t="shared" si="0"/>
        <v>31663.629629629631</v>
      </c>
      <c r="N21" s="87"/>
      <c r="O21" s="18">
        <f t="shared" si="1"/>
        <v>0.08</v>
      </c>
      <c r="P21" s="17">
        <f t="shared" si="2"/>
        <v>2009</v>
      </c>
      <c r="Q21" s="2">
        <v>42100</v>
      </c>
      <c r="R21" s="89">
        <v>1.3516999999999999</v>
      </c>
      <c r="S21" s="89"/>
      <c r="T21" s="90">
        <f t="shared" si="5"/>
        <v>0</v>
      </c>
      <c r="U21" s="91"/>
      <c r="V21" s="86">
        <f t="shared" si="6"/>
        <v>0</v>
      </c>
      <c r="W21" s="86"/>
      <c r="X21" s="35" t="s">
        <v>33</v>
      </c>
    </row>
    <row r="22" spans="2:24" x14ac:dyDescent="0.15">
      <c r="B22" s="21">
        <v>13</v>
      </c>
      <c r="C22" s="87">
        <f t="shared" si="3"/>
        <v>1055454.3209876544</v>
      </c>
      <c r="D22" s="87"/>
      <c r="E22" s="17">
        <f t="shared" si="7"/>
        <v>2009</v>
      </c>
      <c r="F22" s="2">
        <v>42132</v>
      </c>
      <c r="G22" s="21" t="s">
        <v>10</v>
      </c>
      <c r="H22" s="88">
        <v>1.3470800000000001</v>
      </c>
      <c r="I22" s="88"/>
      <c r="J22" s="88">
        <v>1.3245400000000001</v>
      </c>
      <c r="K22" s="88"/>
      <c r="L22" s="16">
        <f t="shared" si="4"/>
        <v>231</v>
      </c>
      <c r="M22" s="87">
        <f t="shared" si="0"/>
        <v>31663.629629629631</v>
      </c>
      <c r="N22" s="87"/>
      <c r="O22" s="18">
        <f t="shared" si="1"/>
        <v>0.11</v>
      </c>
      <c r="P22" s="17">
        <f t="shared" si="2"/>
        <v>2009</v>
      </c>
      <c r="Q22" s="2">
        <v>42139</v>
      </c>
      <c r="R22" s="89">
        <v>1.3470800000000001</v>
      </c>
      <c r="S22" s="89"/>
      <c r="T22" s="90">
        <f t="shared" si="5"/>
        <v>0</v>
      </c>
      <c r="U22" s="91"/>
      <c r="V22" s="86">
        <f t="shared" si="6"/>
        <v>0</v>
      </c>
      <c r="W22" s="86"/>
      <c r="X22" s="35" t="s">
        <v>33</v>
      </c>
    </row>
    <row r="23" spans="2:24" x14ac:dyDescent="0.15">
      <c r="B23" s="21">
        <v>14</v>
      </c>
      <c r="C23" s="87">
        <f t="shared" si="3"/>
        <v>1055454.3209876544</v>
      </c>
      <c r="D23" s="87"/>
      <c r="E23" s="17">
        <v>2010</v>
      </c>
      <c r="F23" s="2">
        <v>42331</v>
      </c>
      <c r="G23" s="21" t="s">
        <v>53</v>
      </c>
      <c r="H23" s="88">
        <v>1.3577900000000001</v>
      </c>
      <c r="I23" s="88"/>
      <c r="J23" s="88">
        <v>1.3785799999999999</v>
      </c>
      <c r="K23" s="88"/>
      <c r="L23" s="16">
        <f t="shared" si="4"/>
        <v>213</v>
      </c>
      <c r="M23" s="87">
        <f t="shared" si="0"/>
        <v>31663.629629629631</v>
      </c>
      <c r="N23" s="87"/>
      <c r="O23" s="18">
        <f t="shared" si="1"/>
        <v>0.12</v>
      </c>
      <c r="P23" s="17">
        <f t="shared" si="2"/>
        <v>2010</v>
      </c>
      <c r="Q23" s="2">
        <v>42341</v>
      </c>
      <c r="R23" s="89">
        <v>1.34093</v>
      </c>
      <c r="S23" s="89"/>
      <c r="T23" s="90">
        <f t="shared" si="5"/>
        <v>24977.777777777919</v>
      </c>
      <c r="U23" s="91"/>
      <c r="V23" s="86">
        <f t="shared" si="6"/>
        <v>168.60000000000096</v>
      </c>
      <c r="W23" s="86"/>
      <c r="X23" s="35" t="s">
        <v>33</v>
      </c>
    </row>
    <row r="24" spans="2:24" x14ac:dyDescent="0.15">
      <c r="B24" s="21">
        <v>15</v>
      </c>
      <c r="C24" s="87">
        <f t="shared" si="3"/>
        <v>1080432.0987654324</v>
      </c>
      <c r="D24" s="87"/>
      <c r="E24" s="17">
        <v>2011</v>
      </c>
      <c r="F24" s="2">
        <v>42057</v>
      </c>
      <c r="G24" s="21" t="s">
        <v>10</v>
      </c>
      <c r="H24" s="88">
        <v>1.37025</v>
      </c>
      <c r="I24" s="88"/>
      <c r="J24" s="88">
        <v>1.3526</v>
      </c>
      <c r="K24" s="88"/>
      <c r="L24" s="16">
        <f t="shared" si="4"/>
        <v>182</v>
      </c>
      <c r="M24" s="87">
        <f t="shared" si="0"/>
        <v>32412.962962962971</v>
      </c>
      <c r="N24" s="87"/>
      <c r="O24" s="18">
        <f t="shared" si="1"/>
        <v>0.14000000000000001</v>
      </c>
      <c r="P24" s="17">
        <f t="shared" si="2"/>
        <v>2011</v>
      </c>
      <c r="Q24" s="2">
        <v>42058</v>
      </c>
      <c r="R24" s="89">
        <v>1.37025</v>
      </c>
      <c r="S24" s="89"/>
      <c r="T24" s="90">
        <f t="shared" si="5"/>
        <v>0</v>
      </c>
      <c r="U24" s="91"/>
      <c r="V24" s="86">
        <f t="shared" si="6"/>
        <v>0</v>
      </c>
      <c r="W24" s="86"/>
      <c r="X24" s="35" t="s">
        <v>33</v>
      </c>
    </row>
    <row r="25" spans="2:24" x14ac:dyDescent="0.15">
      <c r="B25" s="21">
        <v>16</v>
      </c>
      <c r="C25" s="87">
        <f t="shared" si="3"/>
        <v>1080432.0987654324</v>
      </c>
      <c r="D25" s="87"/>
      <c r="E25" s="17">
        <f t="shared" si="7"/>
        <v>2011</v>
      </c>
      <c r="F25" s="2">
        <v>42059</v>
      </c>
      <c r="G25" s="21" t="s">
        <v>10</v>
      </c>
      <c r="H25" s="88">
        <v>1.37876</v>
      </c>
      <c r="I25" s="88"/>
      <c r="J25" s="88">
        <v>1.3648800000000001</v>
      </c>
      <c r="K25" s="88"/>
      <c r="L25" s="16">
        <f t="shared" si="4"/>
        <v>144</v>
      </c>
      <c r="M25" s="87">
        <f t="shared" si="0"/>
        <v>32412.962962962971</v>
      </c>
      <c r="N25" s="87"/>
      <c r="O25" s="18">
        <f t="shared" si="1"/>
        <v>0.18</v>
      </c>
      <c r="P25" s="17">
        <f t="shared" si="2"/>
        <v>2011</v>
      </c>
      <c r="Q25" s="2">
        <v>42060</v>
      </c>
      <c r="R25" s="89">
        <v>1.37876</v>
      </c>
      <c r="S25" s="89"/>
      <c r="T25" s="90">
        <f t="shared" si="5"/>
        <v>0</v>
      </c>
      <c r="U25" s="91"/>
      <c r="V25" s="86">
        <f t="shared" si="6"/>
        <v>0</v>
      </c>
      <c r="W25" s="86"/>
      <c r="X25" s="35" t="s">
        <v>33</v>
      </c>
    </row>
    <row r="26" spans="2:24" x14ac:dyDescent="0.15">
      <c r="B26" s="21">
        <v>17</v>
      </c>
      <c r="C26" s="87">
        <f t="shared" si="3"/>
        <v>1080432.0987654324</v>
      </c>
      <c r="D26" s="87"/>
      <c r="E26" s="17">
        <v>2013</v>
      </c>
      <c r="F26" s="2">
        <v>42147</v>
      </c>
      <c r="G26" s="21" t="s">
        <v>53</v>
      </c>
      <c r="H26" s="88">
        <v>1.2832300000000001</v>
      </c>
      <c r="I26" s="88"/>
      <c r="J26" s="88">
        <v>1.29972</v>
      </c>
      <c r="K26" s="88"/>
      <c r="L26" s="16">
        <f t="shared" si="4"/>
        <v>170</v>
      </c>
      <c r="M26" s="87">
        <f t="shared" si="0"/>
        <v>32412.962962962971</v>
      </c>
      <c r="N26" s="87"/>
      <c r="O26" s="18">
        <f t="shared" si="1"/>
        <v>0.15</v>
      </c>
      <c r="P26" s="17">
        <f t="shared" si="2"/>
        <v>2013</v>
      </c>
      <c r="Q26" s="2">
        <v>42148</v>
      </c>
      <c r="R26" s="89">
        <f t="shared" si="8"/>
        <v>1.30023</v>
      </c>
      <c r="S26" s="89"/>
      <c r="T26" s="90">
        <f t="shared" si="5"/>
        <v>-31481.481481481303</v>
      </c>
      <c r="U26" s="91"/>
      <c r="V26" s="86">
        <f t="shared" si="6"/>
        <v>-169.99999999999903</v>
      </c>
      <c r="W26" s="86"/>
      <c r="X26" s="35" t="s">
        <v>33</v>
      </c>
    </row>
    <row r="27" spans="2:24" x14ac:dyDescent="0.15">
      <c r="B27" s="21">
        <v>18</v>
      </c>
      <c r="C27" s="87">
        <f t="shared" si="3"/>
        <v>1048950.617283951</v>
      </c>
      <c r="D27" s="87"/>
      <c r="E27" s="17">
        <f t="shared" si="7"/>
        <v>2013</v>
      </c>
      <c r="F27" s="2">
        <v>42153</v>
      </c>
      <c r="G27" s="21" t="s">
        <v>53</v>
      </c>
      <c r="H27" s="88">
        <v>1.28495</v>
      </c>
      <c r="I27" s="88"/>
      <c r="J27" s="88">
        <v>1.2949900000000001</v>
      </c>
      <c r="K27" s="88"/>
      <c r="L27" s="16">
        <f t="shared" si="4"/>
        <v>106</v>
      </c>
      <c r="M27" s="87">
        <f t="shared" si="0"/>
        <v>31468.518518518529</v>
      </c>
      <c r="N27" s="87"/>
      <c r="O27" s="18">
        <f t="shared" si="1"/>
        <v>0.24</v>
      </c>
      <c r="P27" s="17">
        <f t="shared" si="2"/>
        <v>2013</v>
      </c>
      <c r="Q27" s="2">
        <v>42153</v>
      </c>
      <c r="R27" s="89">
        <f t="shared" si="8"/>
        <v>1.29555</v>
      </c>
      <c r="S27" s="89"/>
      <c r="T27" s="90">
        <f t="shared" si="5"/>
        <v>-31407.407407407241</v>
      </c>
      <c r="U27" s="91"/>
      <c r="V27" s="86">
        <f t="shared" si="6"/>
        <v>-105.99999999999943</v>
      </c>
      <c r="W27" s="86"/>
      <c r="X27" s="35" t="s">
        <v>33</v>
      </c>
    </row>
    <row r="28" spans="2:24" x14ac:dyDescent="0.15">
      <c r="B28" s="21">
        <v>19</v>
      </c>
      <c r="C28" s="87">
        <f t="shared" si="3"/>
        <v>1017543.2098765438</v>
      </c>
      <c r="D28" s="87"/>
      <c r="E28" s="17">
        <v>2014</v>
      </c>
      <c r="F28" s="2">
        <v>42020</v>
      </c>
      <c r="G28" s="21" t="s">
        <v>53</v>
      </c>
      <c r="H28" s="88">
        <v>1.3580099999999999</v>
      </c>
      <c r="I28" s="88"/>
      <c r="J28" s="88">
        <v>1.3679699999999999</v>
      </c>
      <c r="K28" s="88"/>
      <c r="L28" s="16">
        <f t="shared" si="4"/>
        <v>105</v>
      </c>
      <c r="M28" s="87">
        <f t="shared" si="0"/>
        <v>30526.296296296314</v>
      </c>
      <c r="N28" s="87"/>
      <c r="O28" s="18">
        <f t="shared" si="1"/>
        <v>0.23</v>
      </c>
      <c r="P28" s="17">
        <f t="shared" si="2"/>
        <v>2014</v>
      </c>
      <c r="Q28" s="2">
        <v>42026</v>
      </c>
      <c r="R28" s="89">
        <v>1.3580099999999999</v>
      </c>
      <c r="S28" s="89"/>
      <c r="T28" s="90">
        <f t="shared" si="5"/>
        <v>0</v>
      </c>
      <c r="U28" s="91"/>
      <c r="V28" s="86">
        <f t="shared" si="6"/>
        <v>0</v>
      </c>
      <c r="W28" s="86"/>
      <c r="X28" s="35" t="s">
        <v>33</v>
      </c>
    </row>
    <row r="29" spans="2:24" x14ac:dyDescent="0.15">
      <c r="B29" s="21">
        <v>20</v>
      </c>
      <c r="C29" s="87">
        <f t="shared" si="3"/>
        <v>1017543.2098765438</v>
      </c>
      <c r="D29" s="87"/>
      <c r="E29" s="17">
        <f t="shared" si="7"/>
        <v>2014</v>
      </c>
      <c r="F29" s="2">
        <v>42024</v>
      </c>
      <c r="G29" s="21" t="s">
        <v>53</v>
      </c>
      <c r="H29" s="88">
        <v>1.35158</v>
      </c>
      <c r="I29" s="88"/>
      <c r="J29" s="88">
        <v>1.3620300000000001</v>
      </c>
      <c r="K29" s="88"/>
      <c r="L29" s="16">
        <f t="shared" si="4"/>
        <v>110</v>
      </c>
      <c r="M29" s="87">
        <f t="shared" si="0"/>
        <v>30526.296296296314</v>
      </c>
      <c r="N29" s="87"/>
      <c r="O29" s="18">
        <f t="shared" si="1"/>
        <v>0.22</v>
      </c>
      <c r="P29" s="17">
        <f t="shared" si="2"/>
        <v>2014</v>
      </c>
      <c r="Q29" s="2">
        <v>42027</v>
      </c>
      <c r="R29" s="89">
        <f t="shared" si="8"/>
        <v>1.3625799999999999</v>
      </c>
      <c r="S29" s="89"/>
      <c r="T29" s="90">
        <f t="shared" si="5"/>
        <v>-29876.543209876272</v>
      </c>
      <c r="U29" s="91"/>
      <c r="V29" s="86">
        <f t="shared" si="6"/>
        <v>-109.99999999999899</v>
      </c>
      <c r="W29" s="86"/>
      <c r="X29" s="35" t="s">
        <v>33</v>
      </c>
    </row>
    <row r="30" spans="2:24" x14ac:dyDescent="0.15">
      <c r="B30" s="21">
        <v>21</v>
      </c>
      <c r="C30" s="87">
        <f t="shared" si="3"/>
        <v>987666.66666666756</v>
      </c>
      <c r="D30" s="87"/>
      <c r="E30" s="17">
        <f t="shared" si="7"/>
        <v>2014</v>
      </c>
      <c r="F30" s="2">
        <v>42165</v>
      </c>
      <c r="G30" s="21" t="s">
        <v>53</v>
      </c>
      <c r="H30" s="88">
        <v>1.3579399999999999</v>
      </c>
      <c r="I30" s="88"/>
      <c r="J30" s="88">
        <v>1.3668800000000001</v>
      </c>
      <c r="K30" s="88"/>
      <c r="L30" s="16">
        <f t="shared" si="4"/>
        <v>95</v>
      </c>
      <c r="M30" s="87">
        <f t="shared" si="0"/>
        <v>29630.000000000025</v>
      </c>
      <c r="N30" s="87"/>
      <c r="O30" s="18">
        <f t="shared" si="1"/>
        <v>0.25</v>
      </c>
      <c r="P30" s="17">
        <f t="shared" si="2"/>
        <v>2014</v>
      </c>
      <c r="Q30" s="2">
        <v>42172</v>
      </c>
      <c r="R30" s="89">
        <v>1.3579399999999999</v>
      </c>
      <c r="S30" s="89"/>
      <c r="T30" s="90">
        <f t="shared" si="5"/>
        <v>0</v>
      </c>
      <c r="U30" s="91"/>
      <c r="V30" s="86">
        <f t="shared" si="6"/>
        <v>0</v>
      </c>
      <c r="W30" s="86"/>
      <c r="X30" s="35" t="s">
        <v>33</v>
      </c>
    </row>
    <row r="31" spans="2:24" x14ac:dyDescent="0.15">
      <c r="B31" s="21">
        <v>22</v>
      </c>
      <c r="C31" s="87">
        <f t="shared" si="3"/>
        <v>987666.66666666756</v>
      </c>
      <c r="D31" s="87"/>
      <c r="E31" s="17">
        <f t="shared" si="7"/>
        <v>2014</v>
      </c>
      <c r="F31" s="2">
        <v>42200</v>
      </c>
      <c r="G31" s="21" t="s">
        <v>53</v>
      </c>
      <c r="H31" s="88">
        <v>1.35884</v>
      </c>
      <c r="I31" s="88"/>
      <c r="J31" s="88">
        <v>1.3649500000000001</v>
      </c>
      <c r="K31" s="88"/>
      <c r="L31" s="16">
        <f t="shared" si="4"/>
        <v>67</v>
      </c>
      <c r="M31" s="87">
        <f t="shared" si="0"/>
        <v>29630.000000000025</v>
      </c>
      <c r="N31" s="87"/>
      <c r="O31" s="18">
        <f t="shared" si="1"/>
        <v>0.35</v>
      </c>
      <c r="P31" s="17">
        <f t="shared" si="2"/>
        <v>2014</v>
      </c>
      <c r="Q31" s="2">
        <v>42257</v>
      </c>
      <c r="R31" s="89">
        <v>1.2960199999999999</v>
      </c>
      <c r="S31" s="89"/>
      <c r="T31" s="90">
        <f t="shared" si="5"/>
        <v>271444.44444444485</v>
      </c>
      <c r="U31" s="91"/>
      <c r="V31" s="86">
        <f t="shared" si="6"/>
        <v>628.20000000000095</v>
      </c>
      <c r="W31" s="86"/>
      <c r="X31" s="35" t="s">
        <v>33</v>
      </c>
    </row>
    <row r="32" spans="2:24" x14ac:dyDescent="0.15">
      <c r="B32" s="21">
        <v>23</v>
      </c>
      <c r="C32" s="87">
        <f t="shared" si="3"/>
        <v>1259111.1111111124</v>
      </c>
      <c r="D32" s="87"/>
      <c r="E32" s="17">
        <f t="shared" si="7"/>
        <v>2014</v>
      </c>
      <c r="F32" s="2">
        <v>42187</v>
      </c>
      <c r="G32" s="21" t="s">
        <v>53</v>
      </c>
      <c r="H32" s="88">
        <v>1.7207600000000001</v>
      </c>
      <c r="I32" s="88"/>
      <c r="J32" s="88">
        <v>1.7509399999999999</v>
      </c>
      <c r="K32" s="88"/>
      <c r="L32" s="16">
        <f t="shared" si="4"/>
        <v>307</v>
      </c>
      <c r="M32" s="87">
        <f t="shared" si="0"/>
        <v>37773.333333333372</v>
      </c>
      <c r="N32" s="87"/>
      <c r="O32" s="18">
        <f t="shared" si="1"/>
        <v>0.09</v>
      </c>
      <c r="P32" s="17">
        <f t="shared" si="2"/>
        <v>2014</v>
      </c>
      <c r="Q32" s="2">
        <v>1.7207600000000001</v>
      </c>
      <c r="R32" s="89">
        <v>1.7207600000000001</v>
      </c>
      <c r="S32" s="89"/>
      <c r="T32" s="90">
        <f t="shared" si="5"/>
        <v>0</v>
      </c>
      <c r="U32" s="91"/>
      <c r="V32" s="86">
        <f t="shared" si="6"/>
        <v>0</v>
      </c>
      <c r="W32" s="86"/>
      <c r="X32" s="35" t="s">
        <v>54</v>
      </c>
    </row>
    <row r="33" spans="2:24" x14ac:dyDescent="0.15">
      <c r="B33" s="21">
        <v>24</v>
      </c>
      <c r="C33" s="87">
        <f t="shared" si="3"/>
        <v>1259111.1111111124</v>
      </c>
      <c r="D33" s="87"/>
      <c r="E33" s="17">
        <v>2004</v>
      </c>
      <c r="F33" s="2">
        <v>42218</v>
      </c>
      <c r="G33" s="21" t="s">
        <v>53</v>
      </c>
      <c r="H33" s="88">
        <v>1.70756</v>
      </c>
      <c r="I33" s="88"/>
      <c r="J33" s="88">
        <v>1.73051</v>
      </c>
      <c r="K33" s="88"/>
      <c r="L33" s="16">
        <f t="shared" si="4"/>
        <v>235</v>
      </c>
      <c r="M33" s="87">
        <f t="shared" si="0"/>
        <v>37773.333333333372</v>
      </c>
      <c r="N33" s="87"/>
      <c r="O33" s="18">
        <f t="shared" si="1"/>
        <v>0.13</v>
      </c>
      <c r="P33" s="17">
        <f t="shared" si="2"/>
        <v>2004</v>
      </c>
      <c r="Q33" s="2">
        <v>42218</v>
      </c>
      <c r="R33" s="89">
        <v>1.70756</v>
      </c>
      <c r="S33" s="89"/>
      <c r="T33" s="90">
        <f t="shared" si="5"/>
        <v>0</v>
      </c>
      <c r="U33" s="91"/>
      <c r="V33" s="86">
        <f t="shared" si="6"/>
        <v>0</v>
      </c>
      <c r="W33" s="86"/>
      <c r="X33" s="35" t="s">
        <v>54</v>
      </c>
    </row>
    <row r="34" spans="2:24" x14ac:dyDescent="0.15">
      <c r="B34" s="21">
        <v>25</v>
      </c>
      <c r="C34" s="87">
        <f t="shared" si="3"/>
        <v>1259111.1111111124</v>
      </c>
      <c r="D34" s="87"/>
      <c r="E34" s="17">
        <v>2005</v>
      </c>
      <c r="F34" s="2">
        <v>42023</v>
      </c>
      <c r="G34" s="21" t="s">
        <v>53</v>
      </c>
      <c r="H34" s="88">
        <v>1.7183900000000001</v>
      </c>
      <c r="I34" s="88"/>
      <c r="J34" s="88">
        <v>1.73489</v>
      </c>
      <c r="K34" s="88"/>
      <c r="L34" s="16">
        <f t="shared" si="4"/>
        <v>170</v>
      </c>
      <c r="M34" s="87">
        <f t="shared" si="0"/>
        <v>37773.333333333372</v>
      </c>
      <c r="N34" s="87"/>
      <c r="O34" s="18">
        <f t="shared" si="1"/>
        <v>0.17</v>
      </c>
      <c r="P34" s="17">
        <f t="shared" si="2"/>
        <v>2005</v>
      </c>
      <c r="Q34" s="2">
        <v>42057</v>
      </c>
      <c r="R34" s="89">
        <v>1.66991</v>
      </c>
      <c r="S34" s="89"/>
      <c r="T34" s="90">
        <f t="shared" si="5"/>
        <v>101748.14814814832</v>
      </c>
      <c r="U34" s="91"/>
      <c r="V34" s="86">
        <f t="shared" si="6"/>
        <v>484.80000000000081</v>
      </c>
      <c r="W34" s="86"/>
      <c r="X34" s="35" t="s">
        <v>54</v>
      </c>
    </row>
    <row r="35" spans="2:24" x14ac:dyDescent="0.15">
      <c r="B35" s="21">
        <v>26</v>
      </c>
      <c r="C35" s="87">
        <f t="shared" si="3"/>
        <v>1360859.2592592607</v>
      </c>
      <c r="D35" s="87"/>
      <c r="E35" s="17">
        <v>2011</v>
      </c>
      <c r="F35" s="2">
        <v>42058</v>
      </c>
      <c r="G35" s="21" t="s">
        <v>10</v>
      </c>
      <c r="H35" s="88">
        <v>1.36948</v>
      </c>
      <c r="I35" s="88"/>
      <c r="J35" s="88">
        <v>1.3511299999999999</v>
      </c>
      <c r="K35" s="88"/>
      <c r="L35" s="16">
        <f t="shared" si="4"/>
        <v>189</v>
      </c>
      <c r="M35" s="87">
        <f t="shared" si="0"/>
        <v>40825.777777777817</v>
      </c>
      <c r="N35" s="87"/>
      <c r="O35" s="18">
        <f t="shared" si="1"/>
        <v>0.17</v>
      </c>
      <c r="P35" s="17">
        <f t="shared" si="2"/>
        <v>2011</v>
      </c>
      <c r="Q35" s="2">
        <v>42059</v>
      </c>
      <c r="R35" s="89">
        <v>1.36948</v>
      </c>
      <c r="S35" s="89"/>
      <c r="T35" s="90">
        <f t="shared" si="5"/>
        <v>0</v>
      </c>
      <c r="U35" s="91"/>
      <c r="V35" s="86">
        <f t="shared" si="6"/>
        <v>0</v>
      </c>
      <c r="W35" s="86"/>
      <c r="X35" s="35" t="s">
        <v>54</v>
      </c>
    </row>
    <row r="36" spans="2:24" x14ac:dyDescent="0.15">
      <c r="B36" s="21">
        <v>27</v>
      </c>
      <c r="C36" s="87">
        <f t="shared" si="3"/>
        <v>1360859.2592592607</v>
      </c>
      <c r="D36" s="87"/>
      <c r="E36" s="17">
        <v>2012</v>
      </c>
      <c r="F36" s="2">
        <v>42083</v>
      </c>
      <c r="G36" s="21" t="s">
        <v>10</v>
      </c>
      <c r="H36" s="88">
        <v>1.24939</v>
      </c>
      <c r="I36" s="88"/>
      <c r="J36" s="88">
        <v>1.24004</v>
      </c>
      <c r="K36" s="88"/>
      <c r="L36" s="16">
        <f t="shared" si="4"/>
        <v>99</v>
      </c>
      <c r="M36" s="87">
        <f t="shared" si="0"/>
        <v>40825.777777777817</v>
      </c>
      <c r="N36" s="87"/>
      <c r="O36" s="18">
        <f t="shared" si="1"/>
        <v>0.33</v>
      </c>
      <c r="P36" s="17">
        <f t="shared" si="2"/>
        <v>2012</v>
      </c>
      <c r="Q36" s="2">
        <v>42100</v>
      </c>
      <c r="R36" s="89">
        <v>1.2653799999999999</v>
      </c>
      <c r="S36" s="89"/>
      <c r="T36" s="90">
        <f t="shared" si="5"/>
        <v>65144.444444444234</v>
      </c>
      <c r="U36" s="91"/>
      <c r="V36" s="86">
        <f t="shared" si="6"/>
        <v>159.89999999999949</v>
      </c>
      <c r="W36" s="86"/>
      <c r="X36" s="35" t="s">
        <v>54</v>
      </c>
    </row>
    <row r="37" spans="2:24" x14ac:dyDescent="0.15">
      <c r="B37" s="21">
        <v>28</v>
      </c>
      <c r="C37" s="87">
        <f t="shared" si="3"/>
        <v>1426003.703703705</v>
      </c>
      <c r="D37" s="87"/>
      <c r="E37" s="17">
        <v>2013</v>
      </c>
      <c r="F37" s="2">
        <v>42265</v>
      </c>
      <c r="G37" s="21" t="s">
        <v>53</v>
      </c>
      <c r="H37" s="88">
        <v>1.4258299999999999</v>
      </c>
      <c r="I37" s="88"/>
      <c r="J37" s="88">
        <v>1.4355500000000001</v>
      </c>
      <c r="K37" s="88"/>
      <c r="L37" s="16">
        <f t="shared" si="4"/>
        <v>103</v>
      </c>
      <c r="M37" s="87">
        <f t="shared" si="0"/>
        <v>42780.111111111146</v>
      </c>
      <c r="N37" s="87"/>
      <c r="O37" s="18">
        <f t="shared" si="1"/>
        <v>0.33</v>
      </c>
      <c r="P37" s="17">
        <f t="shared" si="2"/>
        <v>2013</v>
      </c>
      <c r="Q37" s="2">
        <v>42266</v>
      </c>
      <c r="R37" s="89">
        <v>1.4258299999999999</v>
      </c>
      <c r="S37" s="89"/>
      <c r="T37" s="90">
        <f t="shared" si="5"/>
        <v>0</v>
      </c>
      <c r="U37" s="91"/>
      <c r="V37" s="86">
        <f t="shared" si="6"/>
        <v>0</v>
      </c>
      <c r="W37" s="86"/>
      <c r="X37" s="35" t="s">
        <v>54</v>
      </c>
    </row>
    <row r="38" spans="2:24" s="13" customFormat="1" x14ac:dyDescent="0.15">
      <c r="B38" s="21">
        <v>29</v>
      </c>
      <c r="C38" s="87">
        <f t="shared" si="3"/>
        <v>1426003.703703705</v>
      </c>
      <c r="D38" s="87"/>
      <c r="E38" s="17">
        <f t="shared" si="7"/>
        <v>2013</v>
      </c>
      <c r="F38" s="2">
        <v>42287</v>
      </c>
      <c r="G38" s="21" t="s">
        <v>53</v>
      </c>
      <c r="H38" s="88">
        <v>1.42737</v>
      </c>
      <c r="I38" s="88"/>
      <c r="J38" s="88">
        <v>1.4411799999999999</v>
      </c>
      <c r="K38" s="88"/>
      <c r="L38" s="16">
        <f t="shared" si="4"/>
        <v>144</v>
      </c>
      <c r="M38" s="87">
        <f t="shared" si="0"/>
        <v>42780.111111111146</v>
      </c>
      <c r="N38" s="87"/>
      <c r="O38" s="18">
        <f t="shared" si="1"/>
        <v>0.24</v>
      </c>
      <c r="P38" s="17">
        <f t="shared" si="2"/>
        <v>2013</v>
      </c>
      <c r="Q38" s="2">
        <v>42300</v>
      </c>
      <c r="R38" s="89">
        <v>1.42228</v>
      </c>
      <c r="S38" s="89"/>
      <c r="T38" s="90">
        <f t="shared" si="5"/>
        <v>15081.481481481596</v>
      </c>
      <c r="U38" s="91"/>
      <c r="V38" s="86">
        <f t="shared" si="6"/>
        <v>50.900000000000389</v>
      </c>
      <c r="W38" s="86"/>
      <c r="X38" s="35" t="s">
        <v>54</v>
      </c>
    </row>
    <row r="39" spans="2:24" x14ac:dyDescent="0.15">
      <c r="B39" s="21">
        <v>30</v>
      </c>
      <c r="C39" s="87">
        <f t="shared" si="3"/>
        <v>1441085.1851851866</v>
      </c>
      <c r="D39" s="87"/>
      <c r="E39" s="17">
        <f t="shared" si="7"/>
        <v>2013</v>
      </c>
      <c r="F39" s="2">
        <v>42292</v>
      </c>
      <c r="G39" s="21" t="s">
        <v>53</v>
      </c>
      <c r="H39" s="88">
        <v>1.42737</v>
      </c>
      <c r="I39" s="88"/>
      <c r="J39" s="88">
        <v>1.43858</v>
      </c>
      <c r="K39" s="88"/>
      <c r="L39" s="16">
        <f t="shared" si="4"/>
        <v>118</v>
      </c>
      <c r="M39" s="87">
        <f t="shared" si="0"/>
        <v>43232.555555555598</v>
      </c>
      <c r="N39" s="87"/>
      <c r="O39" s="18">
        <f t="shared" si="1"/>
        <v>0.28999999999999998</v>
      </c>
      <c r="P39" s="17">
        <f t="shared" si="2"/>
        <v>2013</v>
      </c>
      <c r="Q39" s="2">
        <v>42300</v>
      </c>
      <c r="R39" s="89">
        <v>1.42228</v>
      </c>
      <c r="S39" s="89"/>
      <c r="T39" s="90">
        <f t="shared" si="5"/>
        <v>18223.456790123593</v>
      </c>
      <c r="U39" s="91"/>
      <c r="V39" s="86">
        <f t="shared" si="6"/>
        <v>50.900000000000389</v>
      </c>
      <c r="W39" s="86"/>
      <c r="X39" s="35" t="s">
        <v>54</v>
      </c>
    </row>
    <row r="40" spans="2:24" x14ac:dyDescent="0.15">
      <c r="B40" s="21">
        <v>31</v>
      </c>
      <c r="C40" s="87">
        <f t="shared" si="3"/>
        <v>1459308.6419753102</v>
      </c>
      <c r="D40" s="87"/>
      <c r="E40" s="17">
        <v>2015</v>
      </c>
      <c r="F40" s="2">
        <v>42173</v>
      </c>
      <c r="G40" s="21" t="s">
        <v>10</v>
      </c>
      <c r="H40" s="88">
        <v>1.4699</v>
      </c>
      <c r="I40" s="88"/>
      <c r="J40" s="88">
        <v>1.44909</v>
      </c>
      <c r="K40" s="88"/>
      <c r="L40" s="16">
        <f t="shared" si="4"/>
        <v>214</v>
      </c>
      <c r="M40" s="87">
        <f t="shared" si="0"/>
        <v>43779.259259259306</v>
      </c>
      <c r="N40" s="87"/>
      <c r="O40" s="18">
        <f t="shared" si="1"/>
        <v>0.16</v>
      </c>
      <c r="P40" s="17">
        <f t="shared" si="2"/>
        <v>2015</v>
      </c>
      <c r="Q40" s="2">
        <v>42173</v>
      </c>
      <c r="R40" s="89">
        <v>1.4699</v>
      </c>
      <c r="S40" s="89"/>
      <c r="T40" s="90">
        <f t="shared" si="5"/>
        <v>0</v>
      </c>
      <c r="U40" s="91"/>
      <c r="V40" s="86">
        <f t="shared" si="6"/>
        <v>0</v>
      </c>
      <c r="W40" s="86"/>
      <c r="X40" s="35" t="s">
        <v>54</v>
      </c>
    </row>
    <row r="41" spans="2:24" x14ac:dyDescent="0.15">
      <c r="B41" s="21">
        <v>32</v>
      </c>
      <c r="C41" s="87">
        <f t="shared" si="3"/>
        <v>1459308.6419753102</v>
      </c>
      <c r="D41" s="87"/>
      <c r="E41" s="17">
        <f t="shared" si="7"/>
        <v>2015</v>
      </c>
      <c r="F41" s="2">
        <v>42188</v>
      </c>
      <c r="G41" s="21" t="s">
        <v>10</v>
      </c>
      <c r="H41" s="88">
        <v>1.4644999999999999</v>
      </c>
      <c r="I41" s="88"/>
      <c r="J41" s="88">
        <v>1.43136</v>
      </c>
      <c r="K41" s="88"/>
      <c r="L41" s="16">
        <f t="shared" si="4"/>
        <v>337</v>
      </c>
      <c r="M41" s="87">
        <f t="shared" si="0"/>
        <v>43779.259259259306</v>
      </c>
      <c r="N41" s="87"/>
      <c r="O41" s="18">
        <f t="shared" si="1"/>
        <v>0.1</v>
      </c>
      <c r="P41" s="17">
        <f t="shared" si="2"/>
        <v>2015</v>
      </c>
      <c r="Q41" s="2">
        <v>42201</v>
      </c>
      <c r="R41" s="89">
        <v>1.4644999999999999</v>
      </c>
      <c r="S41" s="89"/>
      <c r="T41" s="90">
        <f t="shared" si="5"/>
        <v>0</v>
      </c>
      <c r="U41" s="91"/>
      <c r="V41" s="86">
        <f t="shared" si="6"/>
        <v>0</v>
      </c>
      <c r="W41" s="86"/>
      <c r="X41" s="35" t="s">
        <v>54</v>
      </c>
    </row>
    <row r="42" spans="2:24" x14ac:dyDescent="0.15">
      <c r="B42" s="21">
        <v>33</v>
      </c>
      <c r="C42" s="87">
        <f t="shared" si="3"/>
        <v>1459308.6419753102</v>
      </c>
      <c r="D42" s="87"/>
      <c r="E42" s="17">
        <v>2000</v>
      </c>
      <c r="F42" s="2">
        <v>42197</v>
      </c>
      <c r="G42" s="21" t="s">
        <v>53</v>
      </c>
      <c r="H42" s="88">
        <v>0.58692999999999995</v>
      </c>
      <c r="I42" s="88"/>
      <c r="J42" s="88">
        <v>0.59309999999999996</v>
      </c>
      <c r="K42" s="88"/>
      <c r="L42" s="16">
        <f t="shared" si="4"/>
        <v>67</v>
      </c>
      <c r="M42" s="87">
        <f t="shared" si="0"/>
        <v>43779.259259259306</v>
      </c>
      <c r="N42" s="87"/>
      <c r="O42" s="18">
        <f t="shared" si="1"/>
        <v>0.52</v>
      </c>
      <c r="P42" s="17">
        <f t="shared" si="2"/>
        <v>2000</v>
      </c>
      <c r="Q42" s="2">
        <v>42199</v>
      </c>
      <c r="R42" s="89">
        <v>0.58692999999999995</v>
      </c>
      <c r="S42" s="89"/>
      <c r="T42" s="90">
        <f t="shared" si="5"/>
        <v>0</v>
      </c>
      <c r="U42" s="91"/>
      <c r="V42" s="86">
        <f t="shared" si="6"/>
        <v>0</v>
      </c>
      <c r="W42" s="86"/>
      <c r="X42" s="35" t="s">
        <v>55</v>
      </c>
    </row>
    <row r="43" spans="2:24" x14ac:dyDescent="0.15">
      <c r="B43" s="21">
        <v>34</v>
      </c>
      <c r="C43" s="87">
        <f t="shared" si="3"/>
        <v>1459308.6419753102</v>
      </c>
      <c r="D43" s="87"/>
      <c r="E43" s="17">
        <f t="shared" si="7"/>
        <v>2000</v>
      </c>
      <c r="F43" s="2">
        <v>42202</v>
      </c>
      <c r="G43" s="21" t="s">
        <v>53</v>
      </c>
      <c r="H43" s="88">
        <v>0.58198000000000005</v>
      </c>
      <c r="I43" s="88"/>
      <c r="J43" s="88">
        <v>0.59199000000000002</v>
      </c>
      <c r="K43" s="88"/>
      <c r="L43" s="16">
        <f t="shared" si="4"/>
        <v>106</v>
      </c>
      <c r="M43" s="87">
        <f t="shared" si="0"/>
        <v>43779.259259259306</v>
      </c>
      <c r="N43" s="87"/>
      <c r="O43" s="18">
        <f t="shared" si="1"/>
        <v>0.33</v>
      </c>
      <c r="P43" s="17">
        <f t="shared" si="2"/>
        <v>2000</v>
      </c>
      <c r="Q43" s="2">
        <v>42205</v>
      </c>
      <c r="R43" s="89">
        <v>0.58198000000000005</v>
      </c>
      <c r="S43" s="89"/>
      <c r="T43" s="90">
        <f t="shared" si="5"/>
        <v>0</v>
      </c>
      <c r="U43" s="91"/>
      <c r="V43" s="86">
        <f t="shared" si="6"/>
        <v>0</v>
      </c>
      <c r="W43" s="86"/>
      <c r="X43" s="35" t="s">
        <v>55</v>
      </c>
    </row>
    <row r="44" spans="2:24" x14ac:dyDescent="0.15">
      <c r="B44" s="21">
        <v>35</v>
      </c>
      <c r="C44" s="87">
        <f t="shared" si="3"/>
        <v>1459308.6419753102</v>
      </c>
      <c r="D44" s="87"/>
      <c r="E44" s="17">
        <f t="shared" si="7"/>
        <v>2000</v>
      </c>
      <c r="F44" s="2">
        <v>42204</v>
      </c>
      <c r="G44" s="21" t="s">
        <v>53</v>
      </c>
      <c r="H44" s="88">
        <v>0.58067999999999997</v>
      </c>
      <c r="I44" s="88"/>
      <c r="J44" s="88">
        <v>0.58850999999999998</v>
      </c>
      <c r="K44" s="88"/>
      <c r="L44" s="16">
        <f t="shared" si="4"/>
        <v>84</v>
      </c>
      <c r="M44" s="87">
        <f t="shared" si="0"/>
        <v>43779.259259259306</v>
      </c>
      <c r="N44" s="87"/>
      <c r="O44" s="18">
        <f t="shared" si="1"/>
        <v>0.42</v>
      </c>
      <c r="P44" s="17">
        <f t="shared" si="2"/>
        <v>2000</v>
      </c>
      <c r="Q44" s="2">
        <v>42205</v>
      </c>
      <c r="R44" s="89">
        <v>0.58067999999999997</v>
      </c>
      <c r="S44" s="89"/>
      <c r="T44" s="90">
        <f t="shared" si="5"/>
        <v>0</v>
      </c>
      <c r="U44" s="91"/>
      <c r="V44" s="86">
        <f t="shared" si="6"/>
        <v>0</v>
      </c>
      <c r="W44" s="86"/>
      <c r="X44" s="35" t="s">
        <v>55</v>
      </c>
    </row>
    <row r="45" spans="2:24" x14ac:dyDescent="0.15">
      <c r="B45" s="21">
        <v>36</v>
      </c>
      <c r="C45" s="87">
        <f t="shared" si="3"/>
        <v>1459308.6419753102</v>
      </c>
      <c r="D45" s="87"/>
      <c r="E45" s="17">
        <f t="shared" si="7"/>
        <v>2000</v>
      </c>
      <c r="F45" s="2">
        <v>42225</v>
      </c>
      <c r="G45" s="21" t="s">
        <v>53</v>
      </c>
      <c r="H45" s="88">
        <v>0.58186000000000004</v>
      </c>
      <c r="I45" s="88"/>
      <c r="J45" s="88">
        <v>0.58942000000000005</v>
      </c>
      <c r="K45" s="88"/>
      <c r="L45" s="16">
        <f t="shared" si="4"/>
        <v>81</v>
      </c>
      <c r="M45" s="87">
        <f t="shared" si="0"/>
        <v>43779.259259259306</v>
      </c>
      <c r="N45" s="87"/>
      <c r="O45" s="18">
        <f t="shared" si="1"/>
        <v>0.43</v>
      </c>
      <c r="P45" s="17">
        <f t="shared" si="2"/>
        <v>2000</v>
      </c>
      <c r="Q45" s="2">
        <v>42226</v>
      </c>
      <c r="R45" s="89">
        <v>0.58186000000000004</v>
      </c>
      <c r="S45" s="89"/>
      <c r="T45" s="90">
        <f t="shared" si="5"/>
        <v>0</v>
      </c>
      <c r="U45" s="91"/>
      <c r="V45" s="86">
        <f t="shared" si="6"/>
        <v>0</v>
      </c>
      <c r="W45" s="86"/>
      <c r="X45" s="35" t="s">
        <v>55</v>
      </c>
    </row>
    <row r="46" spans="2:24" x14ac:dyDescent="0.15">
      <c r="B46" s="21">
        <v>37</v>
      </c>
      <c r="C46" s="87">
        <f t="shared" si="3"/>
        <v>1459308.6419753102</v>
      </c>
      <c r="D46" s="87"/>
      <c r="E46" s="17">
        <f t="shared" si="7"/>
        <v>2000</v>
      </c>
      <c r="F46" s="2">
        <v>42239</v>
      </c>
      <c r="G46" s="21" t="s">
        <v>53</v>
      </c>
      <c r="H46" s="88">
        <v>0.57811999999999997</v>
      </c>
      <c r="I46" s="88"/>
      <c r="J46" s="88">
        <v>0.59101000000000004</v>
      </c>
      <c r="K46" s="88"/>
      <c r="L46" s="16">
        <f t="shared" si="4"/>
        <v>134</v>
      </c>
      <c r="M46" s="87">
        <f t="shared" si="0"/>
        <v>43779.259259259306</v>
      </c>
      <c r="N46" s="87"/>
      <c r="O46" s="18">
        <f t="shared" si="1"/>
        <v>0.26</v>
      </c>
      <c r="P46" s="17">
        <f t="shared" si="2"/>
        <v>2000</v>
      </c>
      <c r="Q46" s="2">
        <v>42247</v>
      </c>
      <c r="R46" s="89">
        <v>0.57811999999999997</v>
      </c>
      <c r="S46" s="89"/>
      <c r="T46" s="90">
        <f t="shared" si="5"/>
        <v>0</v>
      </c>
      <c r="U46" s="91"/>
      <c r="V46" s="86">
        <f t="shared" si="6"/>
        <v>0</v>
      </c>
      <c r="W46" s="86"/>
      <c r="X46" s="35" t="s">
        <v>55</v>
      </c>
    </row>
    <row r="47" spans="2:24" x14ac:dyDescent="0.15">
      <c r="B47" s="21">
        <v>38</v>
      </c>
      <c r="C47" s="87">
        <f t="shared" si="3"/>
        <v>1459308.6419753102</v>
      </c>
      <c r="D47" s="87"/>
      <c r="E47" s="17">
        <f t="shared" si="7"/>
        <v>2000</v>
      </c>
      <c r="F47" s="2">
        <v>42253</v>
      </c>
      <c r="G47" s="21" t="s">
        <v>53</v>
      </c>
      <c r="H47" s="88">
        <v>0.56796000000000002</v>
      </c>
      <c r="I47" s="88"/>
      <c r="J47" s="88">
        <v>0.57616999999999996</v>
      </c>
      <c r="K47" s="88"/>
      <c r="L47" s="16">
        <f t="shared" si="4"/>
        <v>88</v>
      </c>
      <c r="M47" s="87">
        <f t="shared" si="0"/>
        <v>43779.259259259306</v>
      </c>
      <c r="N47" s="87"/>
      <c r="O47" s="18">
        <f t="shared" si="1"/>
        <v>0.4</v>
      </c>
      <c r="P47" s="17">
        <f t="shared" si="2"/>
        <v>2000</v>
      </c>
      <c r="Q47" s="2">
        <v>42269</v>
      </c>
      <c r="R47" s="89">
        <v>0.55923999999999996</v>
      </c>
      <c r="S47" s="89"/>
      <c r="T47" s="90">
        <f t="shared" si="5"/>
        <v>43061.728395062026</v>
      </c>
      <c r="U47" s="91"/>
      <c r="V47" s="86">
        <f t="shared" si="6"/>
        <v>87.200000000000614</v>
      </c>
      <c r="W47" s="86"/>
      <c r="X47" s="35" t="s">
        <v>55</v>
      </c>
    </row>
    <row r="48" spans="2:24" x14ac:dyDescent="0.15">
      <c r="B48" s="21">
        <v>39</v>
      </c>
      <c r="C48" s="87">
        <f t="shared" si="3"/>
        <v>1502370.3703703722</v>
      </c>
      <c r="D48" s="87"/>
      <c r="E48" s="17">
        <f t="shared" si="7"/>
        <v>2000</v>
      </c>
      <c r="F48" s="2">
        <v>42353</v>
      </c>
      <c r="G48" s="21" t="s">
        <v>10</v>
      </c>
      <c r="H48" s="88">
        <v>0.54556000000000004</v>
      </c>
      <c r="I48" s="88"/>
      <c r="J48" s="88">
        <v>0.53915000000000002</v>
      </c>
      <c r="K48" s="88"/>
      <c r="L48" s="16">
        <f t="shared" si="4"/>
        <v>70</v>
      </c>
      <c r="M48" s="87">
        <f t="shared" si="0"/>
        <v>45071.111111111168</v>
      </c>
      <c r="N48" s="87"/>
      <c r="O48" s="18">
        <f t="shared" si="1"/>
        <v>0.52</v>
      </c>
      <c r="P48" s="17">
        <f t="shared" si="2"/>
        <v>2000</v>
      </c>
      <c r="Q48" s="2">
        <v>42353</v>
      </c>
      <c r="R48" s="89">
        <v>0.54556000000000004</v>
      </c>
      <c r="S48" s="89"/>
      <c r="T48" s="90">
        <f t="shared" si="5"/>
        <v>0</v>
      </c>
      <c r="U48" s="91"/>
      <c r="V48" s="86">
        <f t="shared" si="6"/>
        <v>0</v>
      </c>
      <c r="W48" s="86"/>
      <c r="X48" s="35" t="s">
        <v>55</v>
      </c>
    </row>
    <row r="49" spans="2:24" x14ac:dyDescent="0.15">
      <c r="B49" s="21">
        <v>40</v>
      </c>
      <c r="C49" s="87">
        <f t="shared" si="3"/>
        <v>1502370.3703703722</v>
      </c>
      <c r="D49" s="87"/>
      <c r="E49" s="17">
        <f t="shared" si="7"/>
        <v>2000</v>
      </c>
      <c r="F49" s="2">
        <v>42358</v>
      </c>
      <c r="G49" s="21" t="s">
        <v>10</v>
      </c>
      <c r="H49" s="88">
        <v>0.54615999999999998</v>
      </c>
      <c r="I49" s="88"/>
      <c r="J49" s="88">
        <v>0.53954999999999997</v>
      </c>
      <c r="K49" s="88"/>
      <c r="L49" s="16">
        <f t="shared" si="4"/>
        <v>72</v>
      </c>
      <c r="M49" s="87">
        <f t="shared" si="0"/>
        <v>45071.111111111168</v>
      </c>
      <c r="N49" s="87"/>
      <c r="O49" s="18">
        <f t="shared" si="1"/>
        <v>0.5</v>
      </c>
      <c r="P49" s="17">
        <f t="shared" si="2"/>
        <v>2000</v>
      </c>
      <c r="Q49" s="2">
        <v>42366</v>
      </c>
      <c r="R49" s="89">
        <v>0.55496999999999996</v>
      </c>
      <c r="S49" s="89"/>
      <c r="T49" s="90">
        <f t="shared" si="5"/>
        <v>54382.716049382623</v>
      </c>
      <c r="U49" s="91"/>
      <c r="V49" s="86">
        <f t="shared" si="6"/>
        <v>88.099999999999852</v>
      </c>
      <c r="W49" s="86"/>
      <c r="X49" s="35" t="s">
        <v>55</v>
      </c>
    </row>
    <row r="50" spans="2:24" x14ac:dyDescent="0.15">
      <c r="B50" s="21">
        <v>41</v>
      </c>
      <c r="C50" s="87">
        <f t="shared" si="3"/>
        <v>1556753.0864197549</v>
      </c>
      <c r="D50" s="87"/>
      <c r="E50" s="17">
        <v>2001</v>
      </c>
      <c r="F50" s="2">
        <v>42289</v>
      </c>
      <c r="G50" s="21" t="s">
        <v>10</v>
      </c>
      <c r="H50" s="88">
        <v>0.50307999999999997</v>
      </c>
      <c r="I50" s="88"/>
      <c r="J50" s="88">
        <v>0.496</v>
      </c>
      <c r="K50" s="88"/>
      <c r="L50" s="16">
        <f t="shared" si="4"/>
        <v>76</v>
      </c>
      <c r="M50" s="87">
        <f t="shared" si="0"/>
        <v>46702.592592592642</v>
      </c>
      <c r="N50" s="87"/>
      <c r="O50" s="18">
        <f t="shared" si="1"/>
        <v>0.49</v>
      </c>
      <c r="P50" s="17">
        <f t="shared" si="2"/>
        <v>2001</v>
      </c>
      <c r="Q50" s="2">
        <v>42302</v>
      </c>
      <c r="R50" s="89">
        <v>0.50307999999999997</v>
      </c>
      <c r="S50" s="89"/>
      <c r="T50" s="90">
        <f t="shared" si="5"/>
        <v>0</v>
      </c>
      <c r="U50" s="91"/>
      <c r="V50" s="86">
        <f t="shared" si="6"/>
        <v>0</v>
      </c>
      <c r="W50" s="86"/>
      <c r="X50" s="35" t="s">
        <v>55</v>
      </c>
    </row>
    <row r="51" spans="2:24" x14ac:dyDescent="0.15">
      <c r="B51" s="21">
        <v>42</v>
      </c>
      <c r="C51" s="87">
        <f t="shared" si="3"/>
        <v>1556753.0864197549</v>
      </c>
      <c r="D51" s="87"/>
      <c r="E51" s="17">
        <f t="shared" si="7"/>
        <v>2001</v>
      </c>
      <c r="F51" s="2">
        <v>42292</v>
      </c>
      <c r="G51" s="21" t="s">
        <v>10</v>
      </c>
      <c r="H51" s="88">
        <v>0.50765000000000005</v>
      </c>
      <c r="I51" s="88"/>
      <c r="J51" s="88">
        <v>0.49758999999999998</v>
      </c>
      <c r="K51" s="88"/>
      <c r="L51" s="16">
        <f t="shared" si="4"/>
        <v>106</v>
      </c>
      <c r="M51" s="87">
        <f t="shared" si="0"/>
        <v>46702.592592592642</v>
      </c>
      <c r="N51" s="87"/>
      <c r="O51" s="18">
        <f t="shared" si="1"/>
        <v>0.35</v>
      </c>
      <c r="P51" s="17">
        <f t="shared" si="2"/>
        <v>2001</v>
      </c>
      <c r="Q51" s="2">
        <v>42295</v>
      </c>
      <c r="R51" s="89">
        <v>0.50765000000000005</v>
      </c>
      <c r="S51" s="89"/>
      <c r="T51" s="90">
        <f t="shared" si="5"/>
        <v>0</v>
      </c>
      <c r="U51" s="91"/>
      <c r="V51" s="86">
        <f t="shared" si="6"/>
        <v>0</v>
      </c>
      <c r="W51" s="86"/>
      <c r="X51" s="35" t="s">
        <v>55</v>
      </c>
    </row>
    <row r="52" spans="2:24" x14ac:dyDescent="0.15">
      <c r="B52" s="21">
        <v>43</v>
      </c>
      <c r="C52" s="87">
        <f t="shared" si="3"/>
        <v>1556753.0864197549</v>
      </c>
      <c r="D52" s="87"/>
      <c r="E52" s="17">
        <v>2004</v>
      </c>
      <c r="F52" s="2">
        <v>42204</v>
      </c>
      <c r="G52" s="21" t="s">
        <v>10</v>
      </c>
      <c r="H52" s="88">
        <v>0.73226999999999998</v>
      </c>
      <c r="I52" s="88"/>
      <c r="J52" s="88">
        <v>0.71943000000000001</v>
      </c>
      <c r="K52" s="88"/>
      <c r="L52" s="16">
        <f t="shared" si="4"/>
        <v>134</v>
      </c>
      <c r="M52" s="87">
        <f t="shared" si="0"/>
        <v>46702.592592592642</v>
      </c>
      <c r="N52" s="87"/>
      <c r="O52" s="18">
        <f t="shared" si="1"/>
        <v>0.28000000000000003</v>
      </c>
      <c r="P52" s="17">
        <f t="shared" si="2"/>
        <v>2004</v>
      </c>
      <c r="Q52" s="2">
        <v>42205</v>
      </c>
      <c r="R52" s="89">
        <v>0.73226999999999998</v>
      </c>
      <c r="S52" s="89"/>
      <c r="T52" s="90">
        <f t="shared" si="5"/>
        <v>0</v>
      </c>
      <c r="U52" s="91"/>
      <c r="V52" s="86">
        <f t="shared" si="6"/>
        <v>0</v>
      </c>
      <c r="W52" s="86"/>
      <c r="X52" s="35" t="s">
        <v>55</v>
      </c>
    </row>
    <row r="53" spans="2:24" x14ac:dyDescent="0.15">
      <c r="B53" s="21">
        <v>44</v>
      </c>
      <c r="C53" s="87">
        <f t="shared" si="3"/>
        <v>1556753.0864197549</v>
      </c>
      <c r="D53" s="87"/>
      <c r="E53" s="17">
        <v>2005</v>
      </c>
      <c r="F53" s="2">
        <v>42109</v>
      </c>
      <c r="G53" s="21" t="s">
        <v>53</v>
      </c>
      <c r="H53" s="88">
        <v>0.76895999999999998</v>
      </c>
      <c r="I53" s="88"/>
      <c r="J53" s="88">
        <v>0.77871999999999997</v>
      </c>
      <c r="K53" s="88"/>
      <c r="L53" s="16">
        <f t="shared" si="4"/>
        <v>103</v>
      </c>
      <c r="M53" s="87">
        <f t="shared" si="0"/>
        <v>46702.592592592642</v>
      </c>
      <c r="N53" s="87"/>
      <c r="O53" s="18">
        <f t="shared" si="1"/>
        <v>0.36</v>
      </c>
      <c r="P53" s="17">
        <f t="shared" si="2"/>
        <v>2005</v>
      </c>
      <c r="Q53" s="2">
        <v>42113</v>
      </c>
      <c r="R53" s="89">
        <v>0.76895999999999998</v>
      </c>
      <c r="S53" s="89"/>
      <c r="T53" s="90">
        <f t="shared" si="5"/>
        <v>0</v>
      </c>
      <c r="U53" s="91"/>
      <c r="V53" s="86">
        <f t="shared" si="6"/>
        <v>0</v>
      </c>
      <c r="W53" s="86"/>
      <c r="X53" s="35" t="s">
        <v>55</v>
      </c>
    </row>
    <row r="54" spans="2:24" x14ac:dyDescent="0.15">
      <c r="B54" s="21">
        <v>45</v>
      </c>
      <c r="C54" s="87">
        <f t="shared" si="3"/>
        <v>1556753.0864197549</v>
      </c>
      <c r="D54" s="87"/>
      <c r="E54" s="17">
        <f t="shared" si="7"/>
        <v>2005</v>
      </c>
      <c r="F54" s="2">
        <v>42133</v>
      </c>
      <c r="G54" s="21" t="s">
        <v>53</v>
      </c>
      <c r="H54" s="88">
        <v>0.77424000000000004</v>
      </c>
      <c r="I54" s="88"/>
      <c r="J54" s="88">
        <v>0.78186</v>
      </c>
      <c r="K54" s="88"/>
      <c r="L54" s="16">
        <f t="shared" si="4"/>
        <v>82</v>
      </c>
      <c r="M54" s="87">
        <f t="shared" si="0"/>
        <v>46702.592592592642</v>
      </c>
      <c r="N54" s="87"/>
      <c r="O54" s="18">
        <f t="shared" si="1"/>
        <v>0.46</v>
      </c>
      <c r="P54" s="17">
        <f t="shared" si="2"/>
        <v>2005</v>
      </c>
      <c r="Q54" s="2">
        <v>42134</v>
      </c>
      <c r="R54" s="89">
        <v>0.77424000000000004</v>
      </c>
      <c r="S54" s="89"/>
      <c r="T54" s="90">
        <f t="shared" si="5"/>
        <v>0</v>
      </c>
      <c r="U54" s="91"/>
      <c r="V54" s="86">
        <f t="shared" si="6"/>
        <v>0</v>
      </c>
      <c r="W54" s="86"/>
      <c r="X54" s="35" t="s">
        <v>55</v>
      </c>
    </row>
    <row r="55" spans="2:24" x14ac:dyDescent="0.15">
      <c r="B55" s="21">
        <v>46</v>
      </c>
      <c r="C55" s="87">
        <f t="shared" si="3"/>
        <v>1556753.0864197549</v>
      </c>
      <c r="D55" s="87"/>
      <c r="E55" s="17">
        <v>2010</v>
      </c>
      <c r="F55" s="2">
        <v>42206</v>
      </c>
      <c r="G55" s="21" t="s">
        <v>10</v>
      </c>
      <c r="H55" s="88">
        <v>0.88476999999999995</v>
      </c>
      <c r="I55" s="88"/>
      <c r="J55" s="88">
        <v>0.86651</v>
      </c>
      <c r="K55" s="88"/>
      <c r="L55" s="16">
        <f t="shared" si="4"/>
        <v>188</v>
      </c>
      <c r="M55" s="87">
        <f t="shared" si="0"/>
        <v>46702.592592592642</v>
      </c>
      <c r="N55" s="87"/>
      <c r="O55" s="18">
        <f t="shared" si="1"/>
        <v>0.2</v>
      </c>
      <c r="P55" s="17">
        <f t="shared" si="2"/>
        <v>2010</v>
      </c>
      <c r="Q55" s="2">
        <v>42226</v>
      </c>
      <c r="R55" s="89">
        <v>0.90893000000000002</v>
      </c>
      <c r="S55" s="89"/>
      <c r="T55" s="90">
        <f t="shared" si="5"/>
        <v>59654.320987654493</v>
      </c>
      <c r="U55" s="91"/>
      <c r="V55" s="86">
        <f t="shared" si="6"/>
        <v>241.6000000000007</v>
      </c>
      <c r="W55" s="86"/>
      <c r="X55" s="35" t="s">
        <v>55</v>
      </c>
    </row>
    <row r="56" spans="2:24" x14ac:dyDescent="0.15">
      <c r="B56" s="21">
        <v>47</v>
      </c>
      <c r="C56" s="87">
        <f t="shared" si="3"/>
        <v>1616407.4074074093</v>
      </c>
      <c r="D56" s="87"/>
      <c r="E56" s="17">
        <v>2013</v>
      </c>
      <c r="F56" s="2">
        <v>42281</v>
      </c>
      <c r="G56" s="21" t="s">
        <v>10</v>
      </c>
      <c r="H56" s="88">
        <v>0.94350000000000001</v>
      </c>
      <c r="I56" s="88"/>
      <c r="J56" s="88">
        <v>0.92867</v>
      </c>
      <c r="K56" s="88"/>
      <c r="L56" s="16">
        <f t="shared" si="4"/>
        <v>154</v>
      </c>
      <c r="M56" s="87">
        <f t="shared" si="0"/>
        <v>48492.222222222277</v>
      </c>
      <c r="N56" s="87"/>
      <c r="O56" s="18">
        <f t="shared" si="1"/>
        <v>0.25</v>
      </c>
      <c r="P56" s="17">
        <f t="shared" si="2"/>
        <v>2013</v>
      </c>
      <c r="Q56" s="2">
        <v>42285</v>
      </c>
      <c r="R56" s="89">
        <v>0.94350000000000001</v>
      </c>
      <c r="S56" s="89"/>
      <c r="T56" s="90">
        <f t="shared" si="5"/>
        <v>0</v>
      </c>
      <c r="U56" s="91"/>
      <c r="V56" s="86">
        <f t="shared" si="6"/>
        <v>0</v>
      </c>
      <c r="W56" s="86"/>
      <c r="X56" s="35" t="s">
        <v>55</v>
      </c>
    </row>
    <row r="57" spans="2:24" x14ac:dyDescent="0.15">
      <c r="B57" s="21">
        <v>48</v>
      </c>
      <c r="C57" s="87">
        <f t="shared" si="3"/>
        <v>1616407.4074074093</v>
      </c>
      <c r="D57" s="87"/>
      <c r="E57" s="17">
        <v>2015</v>
      </c>
      <c r="F57" s="2">
        <v>42132</v>
      </c>
      <c r="G57" s="21" t="s">
        <v>10</v>
      </c>
      <c r="H57" s="88">
        <v>1.52756</v>
      </c>
      <c r="I57" s="88"/>
      <c r="J57" s="88">
        <v>1.5160499999999999</v>
      </c>
      <c r="K57" s="88"/>
      <c r="L57" s="16">
        <f t="shared" si="4"/>
        <v>121</v>
      </c>
      <c r="M57" s="87">
        <f t="shared" si="0"/>
        <v>48492.222222222277</v>
      </c>
      <c r="N57" s="87"/>
      <c r="O57" s="18">
        <f t="shared" si="1"/>
        <v>0.32</v>
      </c>
      <c r="P57" s="17">
        <f t="shared" si="2"/>
        <v>2015</v>
      </c>
      <c r="Q57" s="2">
        <v>42150</v>
      </c>
      <c r="R57" s="89">
        <v>1.54362</v>
      </c>
      <c r="S57" s="89"/>
      <c r="T57" s="90">
        <f t="shared" si="5"/>
        <v>63446.913580246764</v>
      </c>
      <c r="U57" s="91"/>
      <c r="V57" s="86">
        <f t="shared" si="6"/>
        <v>160.59999999999962</v>
      </c>
      <c r="W57" s="86"/>
      <c r="X57" s="35" t="s">
        <v>56</v>
      </c>
    </row>
    <row r="58" spans="2:24" x14ac:dyDescent="0.15">
      <c r="B58" s="21">
        <v>49</v>
      </c>
      <c r="C58" s="87">
        <f t="shared" si="3"/>
        <v>1679854.320987656</v>
      </c>
      <c r="D58" s="87"/>
      <c r="E58" s="17">
        <v>2013</v>
      </c>
      <c r="F58" s="2">
        <v>42021</v>
      </c>
      <c r="G58" s="21" t="s">
        <v>53</v>
      </c>
      <c r="H58" s="88">
        <v>1.5974200000000001</v>
      </c>
      <c r="I58" s="88"/>
      <c r="J58" s="88">
        <v>1.6077600000000001</v>
      </c>
      <c r="K58" s="88"/>
      <c r="L58" s="16">
        <f t="shared" si="4"/>
        <v>109</v>
      </c>
      <c r="M58" s="87">
        <f t="shared" si="0"/>
        <v>50395.629629629679</v>
      </c>
      <c r="N58" s="87"/>
      <c r="O58" s="18">
        <f t="shared" si="1"/>
        <v>0.37</v>
      </c>
      <c r="P58" s="17">
        <f t="shared" si="2"/>
        <v>2013</v>
      </c>
      <c r="Q58" s="2">
        <v>42035</v>
      </c>
      <c r="R58" s="89">
        <v>1.5848800000000001</v>
      </c>
      <c r="S58" s="89"/>
      <c r="T58" s="90">
        <f t="shared" si="5"/>
        <v>57281.48148148146</v>
      </c>
      <c r="U58" s="91"/>
      <c r="V58" s="86">
        <f t="shared" si="6"/>
        <v>125.39999999999995</v>
      </c>
      <c r="W58" s="86"/>
      <c r="X58" s="35" t="s">
        <v>56</v>
      </c>
    </row>
    <row r="59" spans="2:24" x14ac:dyDescent="0.15">
      <c r="B59" s="21">
        <v>50</v>
      </c>
      <c r="C59" s="87">
        <f t="shared" si="3"/>
        <v>1737135.8024691376</v>
      </c>
      <c r="D59" s="87"/>
      <c r="E59" s="17">
        <f t="shared" si="7"/>
        <v>2013</v>
      </c>
      <c r="F59" s="2">
        <v>42039</v>
      </c>
      <c r="G59" s="21" t="s">
        <v>53</v>
      </c>
      <c r="H59" s="88">
        <v>1.5694399999999999</v>
      </c>
      <c r="I59" s="88"/>
      <c r="J59" s="88">
        <v>1.5873200000000001</v>
      </c>
      <c r="K59" s="88"/>
      <c r="L59" s="16">
        <f t="shared" si="4"/>
        <v>184</v>
      </c>
      <c r="M59" s="87">
        <f t="shared" si="0"/>
        <v>52114.074074074124</v>
      </c>
      <c r="N59" s="87"/>
      <c r="O59" s="18">
        <f t="shared" si="1"/>
        <v>0.22</v>
      </c>
      <c r="P59" s="17">
        <f t="shared" si="2"/>
        <v>2013</v>
      </c>
      <c r="Q59" s="2">
        <v>42040</v>
      </c>
      <c r="R59" s="89">
        <v>1.5694399999999999</v>
      </c>
      <c r="S59" s="89"/>
      <c r="T59" s="90">
        <f t="shared" si="5"/>
        <v>0</v>
      </c>
      <c r="U59" s="91"/>
      <c r="V59" s="86">
        <f t="shared" si="6"/>
        <v>0</v>
      </c>
      <c r="W59" s="86"/>
      <c r="X59" s="35" t="s">
        <v>56</v>
      </c>
    </row>
    <row r="60" spans="2:24" x14ac:dyDescent="0.15">
      <c r="B60" s="21">
        <v>51</v>
      </c>
      <c r="C60" s="87">
        <f t="shared" si="3"/>
        <v>1737135.8024691376</v>
      </c>
      <c r="D60" s="87"/>
      <c r="E60" s="17">
        <f t="shared" si="7"/>
        <v>2013</v>
      </c>
      <c r="F60" s="2"/>
      <c r="G60" s="21"/>
      <c r="H60" s="88"/>
      <c r="I60" s="88"/>
      <c r="J60" s="88"/>
      <c r="K60" s="88"/>
      <c r="L60" s="16" t="str">
        <f t="shared" si="4"/>
        <v/>
      </c>
      <c r="M60" s="87" t="str">
        <f t="shared" si="0"/>
        <v/>
      </c>
      <c r="N60" s="87"/>
      <c r="O60" s="18" t="str">
        <f t="shared" si="1"/>
        <v/>
      </c>
      <c r="P60" s="17">
        <f t="shared" si="2"/>
        <v>2013</v>
      </c>
      <c r="Q60" s="2"/>
      <c r="R60" s="89" t="str">
        <f t="shared" si="8"/>
        <v/>
      </c>
      <c r="S60" s="89"/>
      <c r="T60" s="90" t="str">
        <f t="shared" si="5"/>
        <v/>
      </c>
      <c r="U60" s="91"/>
      <c r="V60" s="86" t="str">
        <f t="shared" si="6"/>
        <v/>
      </c>
      <c r="W60" s="86"/>
    </row>
    <row r="61" spans="2:24" x14ac:dyDescent="0.15">
      <c r="B61" s="21">
        <v>52</v>
      </c>
      <c r="C61" s="87" t="str">
        <f t="shared" si="3"/>
        <v/>
      </c>
      <c r="D61" s="87"/>
      <c r="E61" s="17">
        <f t="shared" si="7"/>
        <v>2013</v>
      </c>
      <c r="F61" s="2"/>
      <c r="G61" s="21"/>
      <c r="H61" s="88"/>
      <c r="I61" s="88"/>
      <c r="J61" s="88"/>
      <c r="K61" s="88"/>
      <c r="L61" s="16" t="str">
        <f t="shared" si="4"/>
        <v/>
      </c>
      <c r="M61" s="87" t="str">
        <f t="shared" si="0"/>
        <v/>
      </c>
      <c r="N61" s="87"/>
      <c r="O61" s="18" t="str">
        <f t="shared" si="1"/>
        <v/>
      </c>
      <c r="P61" s="17">
        <f t="shared" si="2"/>
        <v>2013</v>
      </c>
      <c r="Q61" s="2"/>
      <c r="R61" s="89" t="str">
        <f t="shared" si="8"/>
        <v/>
      </c>
      <c r="S61" s="89"/>
      <c r="T61" s="90" t="str">
        <f t="shared" si="5"/>
        <v/>
      </c>
      <c r="U61" s="91"/>
      <c r="V61" s="86" t="str">
        <f t="shared" si="6"/>
        <v/>
      </c>
      <c r="W61" s="86"/>
    </row>
    <row r="62" spans="2:24" x14ac:dyDescent="0.15">
      <c r="B62" s="21">
        <v>53</v>
      </c>
      <c r="C62" s="87" t="str">
        <f t="shared" si="3"/>
        <v/>
      </c>
      <c r="D62" s="87"/>
      <c r="E62" s="17">
        <f t="shared" si="7"/>
        <v>2013</v>
      </c>
      <c r="F62" s="2"/>
      <c r="G62" s="21"/>
      <c r="H62" s="88"/>
      <c r="I62" s="88"/>
      <c r="J62" s="88"/>
      <c r="K62" s="88"/>
      <c r="L62" s="16" t="str">
        <f t="shared" si="4"/>
        <v/>
      </c>
      <c r="M62" s="87" t="str">
        <f t="shared" si="0"/>
        <v/>
      </c>
      <c r="N62" s="87"/>
      <c r="O62" s="18" t="str">
        <f t="shared" si="1"/>
        <v/>
      </c>
      <c r="P62" s="17">
        <f t="shared" si="2"/>
        <v>2013</v>
      </c>
      <c r="Q62" s="2"/>
      <c r="R62" s="89" t="str">
        <f t="shared" si="8"/>
        <v/>
      </c>
      <c r="S62" s="89"/>
      <c r="T62" s="90" t="str">
        <f t="shared" si="5"/>
        <v/>
      </c>
      <c r="U62" s="91"/>
      <c r="V62" s="86" t="str">
        <f t="shared" si="6"/>
        <v/>
      </c>
      <c r="W62" s="86"/>
    </row>
    <row r="63" spans="2:24" x14ac:dyDescent="0.15">
      <c r="B63" s="21">
        <v>54</v>
      </c>
      <c r="C63" s="87" t="str">
        <f t="shared" si="3"/>
        <v/>
      </c>
      <c r="D63" s="87"/>
      <c r="E63" s="17">
        <f t="shared" si="7"/>
        <v>2013</v>
      </c>
      <c r="F63" s="2"/>
      <c r="G63" s="21"/>
      <c r="H63" s="88"/>
      <c r="I63" s="88"/>
      <c r="J63" s="88"/>
      <c r="K63" s="88"/>
      <c r="L63" s="16" t="str">
        <f t="shared" si="4"/>
        <v/>
      </c>
      <c r="M63" s="87" t="str">
        <f t="shared" si="0"/>
        <v/>
      </c>
      <c r="N63" s="87"/>
      <c r="O63" s="18" t="str">
        <f t="shared" si="1"/>
        <v/>
      </c>
      <c r="P63" s="17">
        <f t="shared" si="2"/>
        <v>2013</v>
      </c>
      <c r="Q63" s="2"/>
      <c r="R63" s="89" t="str">
        <f t="shared" si="8"/>
        <v/>
      </c>
      <c r="S63" s="89"/>
      <c r="T63" s="90" t="str">
        <f t="shared" si="5"/>
        <v/>
      </c>
      <c r="U63" s="91"/>
      <c r="V63" s="86" t="str">
        <f t="shared" si="6"/>
        <v/>
      </c>
      <c r="W63" s="86"/>
    </row>
    <row r="64" spans="2:24" x14ac:dyDescent="0.15">
      <c r="B64" s="21">
        <v>55</v>
      </c>
      <c r="C64" s="87" t="str">
        <f t="shared" si="3"/>
        <v/>
      </c>
      <c r="D64" s="87"/>
      <c r="E64" s="17">
        <f t="shared" si="7"/>
        <v>2013</v>
      </c>
      <c r="F64" s="2"/>
      <c r="G64" s="21"/>
      <c r="H64" s="88"/>
      <c r="I64" s="88"/>
      <c r="J64" s="88"/>
      <c r="K64" s="88"/>
      <c r="L64" s="16" t="str">
        <f t="shared" si="4"/>
        <v/>
      </c>
      <c r="M64" s="87" t="str">
        <f t="shared" si="0"/>
        <v/>
      </c>
      <c r="N64" s="87"/>
      <c r="O64" s="18" t="str">
        <f t="shared" si="1"/>
        <v/>
      </c>
      <c r="P64" s="17">
        <f t="shared" si="2"/>
        <v>2013</v>
      </c>
      <c r="Q64" s="2"/>
      <c r="R64" s="89" t="str">
        <f t="shared" si="8"/>
        <v/>
      </c>
      <c r="S64" s="89"/>
      <c r="T64" s="90" t="str">
        <f t="shared" si="5"/>
        <v/>
      </c>
      <c r="U64" s="91"/>
      <c r="V64" s="86" t="str">
        <f t="shared" si="6"/>
        <v/>
      </c>
      <c r="W64" s="86"/>
    </row>
    <row r="65" spans="2:23" x14ac:dyDescent="0.15">
      <c r="B65" s="21">
        <v>56</v>
      </c>
      <c r="C65" s="87" t="str">
        <f t="shared" si="3"/>
        <v/>
      </c>
      <c r="D65" s="87"/>
      <c r="E65" s="17">
        <f t="shared" si="7"/>
        <v>2013</v>
      </c>
      <c r="F65" s="2"/>
      <c r="G65" s="21"/>
      <c r="H65" s="88"/>
      <c r="I65" s="88"/>
      <c r="J65" s="88"/>
      <c r="K65" s="88"/>
      <c r="L65" s="16" t="str">
        <f t="shared" si="4"/>
        <v/>
      </c>
      <c r="M65" s="87" t="str">
        <f t="shared" si="0"/>
        <v/>
      </c>
      <c r="N65" s="87"/>
      <c r="O65" s="18" t="str">
        <f t="shared" si="1"/>
        <v/>
      </c>
      <c r="P65" s="17">
        <f t="shared" si="2"/>
        <v>2013</v>
      </c>
      <c r="Q65" s="2"/>
      <c r="R65" s="89" t="str">
        <f t="shared" si="8"/>
        <v/>
      </c>
      <c r="S65" s="89"/>
      <c r="T65" s="90" t="str">
        <f t="shared" si="5"/>
        <v/>
      </c>
      <c r="U65" s="91"/>
      <c r="V65" s="86" t="str">
        <f t="shared" si="6"/>
        <v/>
      </c>
      <c r="W65" s="86"/>
    </row>
    <row r="66" spans="2:23" x14ac:dyDescent="0.15">
      <c r="B66" s="21">
        <v>57</v>
      </c>
      <c r="C66" s="87" t="str">
        <f t="shared" si="3"/>
        <v/>
      </c>
      <c r="D66" s="87"/>
      <c r="E66" s="17">
        <f t="shared" si="7"/>
        <v>2013</v>
      </c>
      <c r="F66" s="2"/>
      <c r="G66" s="21"/>
      <c r="H66" s="88"/>
      <c r="I66" s="88"/>
      <c r="J66" s="88"/>
      <c r="K66" s="88"/>
      <c r="L66" s="16" t="str">
        <f t="shared" si="4"/>
        <v/>
      </c>
      <c r="M66" s="87" t="str">
        <f t="shared" si="0"/>
        <v/>
      </c>
      <c r="N66" s="87"/>
      <c r="O66" s="18" t="str">
        <f t="shared" si="1"/>
        <v/>
      </c>
      <c r="P66" s="17">
        <f t="shared" si="2"/>
        <v>2013</v>
      </c>
      <c r="Q66" s="2"/>
      <c r="R66" s="89" t="str">
        <f t="shared" si="8"/>
        <v/>
      </c>
      <c r="S66" s="89"/>
      <c r="T66" s="90" t="str">
        <f t="shared" si="5"/>
        <v/>
      </c>
      <c r="U66" s="91"/>
      <c r="V66" s="86" t="str">
        <f t="shared" si="6"/>
        <v/>
      </c>
      <c r="W66" s="86"/>
    </row>
    <row r="67" spans="2:23" x14ac:dyDescent="0.15">
      <c r="B67" s="21">
        <v>58</v>
      </c>
      <c r="C67" s="87" t="str">
        <f t="shared" si="3"/>
        <v/>
      </c>
      <c r="D67" s="87"/>
      <c r="E67" s="17">
        <f t="shared" si="7"/>
        <v>2013</v>
      </c>
      <c r="F67" s="2"/>
      <c r="G67" s="21"/>
      <c r="H67" s="88"/>
      <c r="I67" s="88"/>
      <c r="J67" s="88"/>
      <c r="K67" s="88"/>
      <c r="L67" s="16" t="str">
        <f t="shared" si="4"/>
        <v/>
      </c>
      <c r="M67" s="87" t="str">
        <f t="shared" si="0"/>
        <v/>
      </c>
      <c r="N67" s="87"/>
      <c r="O67" s="18" t="str">
        <f t="shared" si="1"/>
        <v/>
      </c>
      <c r="P67" s="17">
        <f t="shared" si="2"/>
        <v>2013</v>
      </c>
      <c r="Q67" s="2"/>
      <c r="R67" s="89" t="str">
        <f t="shared" si="8"/>
        <v/>
      </c>
      <c r="S67" s="89"/>
      <c r="T67" s="90" t="str">
        <f t="shared" si="5"/>
        <v/>
      </c>
      <c r="U67" s="91"/>
      <c r="V67" s="86" t="str">
        <f t="shared" si="6"/>
        <v/>
      </c>
      <c r="W67" s="86"/>
    </row>
    <row r="68" spans="2:23" x14ac:dyDescent="0.15">
      <c r="B68" s="21">
        <v>59</v>
      </c>
      <c r="C68" s="87" t="str">
        <f t="shared" si="3"/>
        <v/>
      </c>
      <c r="D68" s="87"/>
      <c r="E68" s="17">
        <f t="shared" si="7"/>
        <v>2013</v>
      </c>
      <c r="F68" s="2"/>
      <c r="G68" s="21"/>
      <c r="H68" s="88"/>
      <c r="I68" s="88"/>
      <c r="J68" s="88"/>
      <c r="K68" s="88"/>
      <c r="L68" s="16" t="str">
        <f t="shared" si="4"/>
        <v/>
      </c>
      <c r="M68" s="87" t="str">
        <f t="shared" si="0"/>
        <v/>
      </c>
      <c r="N68" s="87"/>
      <c r="O68" s="18" t="str">
        <f t="shared" si="1"/>
        <v/>
      </c>
      <c r="P68" s="17">
        <f t="shared" si="2"/>
        <v>2013</v>
      </c>
      <c r="Q68" s="2"/>
      <c r="R68" s="89" t="str">
        <f t="shared" si="8"/>
        <v/>
      </c>
      <c r="S68" s="89"/>
      <c r="T68" s="90" t="str">
        <f t="shared" si="5"/>
        <v/>
      </c>
      <c r="U68" s="91"/>
      <c r="V68" s="86" t="str">
        <f t="shared" si="6"/>
        <v/>
      </c>
      <c r="W68" s="86"/>
    </row>
    <row r="69" spans="2:23" x14ac:dyDescent="0.15">
      <c r="B69" s="21">
        <v>60</v>
      </c>
      <c r="C69" s="87" t="str">
        <f t="shared" si="3"/>
        <v/>
      </c>
      <c r="D69" s="87"/>
      <c r="E69" s="17">
        <f t="shared" si="7"/>
        <v>2013</v>
      </c>
      <c r="F69" s="2"/>
      <c r="G69" s="21"/>
      <c r="H69" s="88"/>
      <c r="I69" s="88"/>
      <c r="J69" s="88"/>
      <c r="K69" s="88"/>
      <c r="L69" s="16" t="str">
        <f t="shared" si="4"/>
        <v/>
      </c>
      <c r="M69" s="87" t="str">
        <f t="shared" si="0"/>
        <v/>
      </c>
      <c r="N69" s="87"/>
      <c r="O69" s="18" t="str">
        <f t="shared" si="1"/>
        <v/>
      </c>
      <c r="P69" s="17">
        <f t="shared" si="2"/>
        <v>2013</v>
      </c>
      <c r="Q69" s="2"/>
      <c r="R69" s="89" t="str">
        <f t="shared" si="8"/>
        <v/>
      </c>
      <c r="S69" s="89"/>
      <c r="T69" s="90" t="str">
        <f t="shared" si="5"/>
        <v/>
      </c>
      <c r="U69" s="91"/>
      <c r="V69" s="86" t="str">
        <f t="shared" si="6"/>
        <v/>
      </c>
      <c r="W69" s="86"/>
    </row>
    <row r="70" spans="2:23" x14ac:dyDescent="0.15">
      <c r="B70" s="21">
        <v>61</v>
      </c>
      <c r="C70" s="87" t="str">
        <f t="shared" si="3"/>
        <v/>
      </c>
      <c r="D70" s="87"/>
      <c r="E70" s="17">
        <f t="shared" si="7"/>
        <v>2013</v>
      </c>
      <c r="F70" s="2"/>
      <c r="G70" s="21"/>
      <c r="H70" s="88"/>
      <c r="I70" s="88"/>
      <c r="J70" s="88"/>
      <c r="K70" s="88"/>
      <c r="L70" s="16" t="str">
        <f t="shared" si="4"/>
        <v/>
      </c>
      <c r="M70" s="87" t="str">
        <f t="shared" si="0"/>
        <v/>
      </c>
      <c r="N70" s="87"/>
      <c r="O70" s="18" t="str">
        <f t="shared" si="1"/>
        <v/>
      </c>
      <c r="P70" s="17">
        <f t="shared" si="2"/>
        <v>2013</v>
      </c>
      <c r="Q70" s="2"/>
      <c r="R70" s="89" t="str">
        <f t="shared" si="8"/>
        <v/>
      </c>
      <c r="S70" s="89"/>
      <c r="T70" s="90" t="str">
        <f t="shared" si="5"/>
        <v/>
      </c>
      <c r="U70" s="91"/>
      <c r="V70" s="86" t="str">
        <f t="shared" si="6"/>
        <v/>
      </c>
      <c r="W70" s="86"/>
    </row>
    <row r="71" spans="2:23" x14ac:dyDescent="0.15">
      <c r="B71" s="21">
        <v>62</v>
      </c>
      <c r="C71" s="87" t="str">
        <f t="shared" si="3"/>
        <v/>
      </c>
      <c r="D71" s="87"/>
      <c r="E71" s="17">
        <f t="shared" si="7"/>
        <v>2013</v>
      </c>
      <c r="F71" s="2"/>
      <c r="G71" s="21"/>
      <c r="H71" s="88"/>
      <c r="I71" s="88"/>
      <c r="J71" s="88"/>
      <c r="K71" s="88"/>
      <c r="L71" s="16" t="str">
        <f t="shared" si="4"/>
        <v/>
      </c>
      <c r="M71" s="87" t="str">
        <f t="shared" si="0"/>
        <v/>
      </c>
      <c r="N71" s="87"/>
      <c r="O71" s="18" t="str">
        <f t="shared" si="1"/>
        <v/>
      </c>
      <c r="P71" s="17">
        <f t="shared" si="2"/>
        <v>2013</v>
      </c>
      <c r="Q71" s="2"/>
      <c r="R71" s="89" t="str">
        <f t="shared" si="8"/>
        <v/>
      </c>
      <c r="S71" s="89"/>
      <c r="T71" s="90" t="str">
        <f t="shared" si="5"/>
        <v/>
      </c>
      <c r="U71" s="91"/>
      <c r="V71" s="86" t="str">
        <f t="shared" si="6"/>
        <v/>
      </c>
      <c r="W71" s="86"/>
    </row>
    <row r="72" spans="2:23" x14ac:dyDescent="0.15">
      <c r="B72" s="21">
        <v>63</v>
      </c>
      <c r="C72" s="87" t="str">
        <f t="shared" si="3"/>
        <v/>
      </c>
      <c r="D72" s="87"/>
      <c r="E72" s="17">
        <f t="shared" si="7"/>
        <v>2013</v>
      </c>
      <c r="F72" s="2"/>
      <c r="G72" s="21"/>
      <c r="H72" s="88"/>
      <c r="I72" s="88"/>
      <c r="J72" s="88"/>
      <c r="K72" s="88"/>
      <c r="L72" s="16" t="str">
        <f t="shared" si="4"/>
        <v/>
      </c>
      <c r="M72" s="87" t="str">
        <f t="shared" si="0"/>
        <v/>
      </c>
      <c r="N72" s="87"/>
      <c r="O72" s="18" t="str">
        <f t="shared" si="1"/>
        <v/>
      </c>
      <c r="P72" s="17">
        <f t="shared" si="2"/>
        <v>2013</v>
      </c>
      <c r="Q72" s="2"/>
      <c r="R72" s="89" t="str">
        <f t="shared" si="8"/>
        <v/>
      </c>
      <c r="S72" s="89"/>
      <c r="T72" s="90" t="str">
        <f t="shared" si="5"/>
        <v/>
      </c>
      <c r="U72" s="91"/>
      <c r="V72" s="86" t="str">
        <f t="shared" si="6"/>
        <v/>
      </c>
      <c r="W72" s="86"/>
    </row>
    <row r="73" spans="2:23" x14ac:dyDescent="0.15">
      <c r="B73" s="21">
        <v>64</v>
      </c>
      <c r="C73" s="87" t="str">
        <f t="shared" si="3"/>
        <v/>
      </c>
      <c r="D73" s="87"/>
      <c r="E73" s="17">
        <f t="shared" si="7"/>
        <v>2013</v>
      </c>
      <c r="F73" s="2"/>
      <c r="G73" s="21"/>
      <c r="H73" s="88"/>
      <c r="I73" s="88"/>
      <c r="J73" s="88"/>
      <c r="K73" s="88"/>
      <c r="L73" s="16" t="str">
        <f t="shared" si="4"/>
        <v/>
      </c>
      <c r="M73" s="87" t="str">
        <f t="shared" si="0"/>
        <v/>
      </c>
      <c r="N73" s="87"/>
      <c r="O73" s="18" t="str">
        <f t="shared" si="1"/>
        <v/>
      </c>
      <c r="P73" s="17">
        <f t="shared" si="2"/>
        <v>2013</v>
      </c>
      <c r="Q73" s="2"/>
      <c r="R73" s="89" t="str">
        <f t="shared" si="8"/>
        <v/>
      </c>
      <c r="S73" s="89"/>
      <c r="T73" s="90" t="str">
        <f t="shared" si="5"/>
        <v/>
      </c>
      <c r="U73" s="91"/>
      <c r="V73" s="86" t="str">
        <f t="shared" si="6"/>
        <v/>
      </c>
      <c r="W73" s="86"/>
    </row>
    <row r="74" spans="2:23" x14ac:dyDescent="0.15">
      <c r="B74" s="21">
        <v>65</v>
      </c>
      <c r="C74" s="87" t="str">
        <f t="shared" si="3"/>
        <v/>
      </c>
      <c r="D74" s="87"/>
      <c r="E74" s="17">
        <f t="shared" si="7"/>
        <v>2013</v>
      </c>
      <c r="F74" s="2"/>
      <c r="G74" s="21"/>
      <c r="H74" s="88"/>
      <c r="I74" s="88"/>
      <c r="J74" s="88"/>
      <c r="K74" s="88"/>
      <c r="L74" s="16" t="str">
        <f t="shared" si="4"/>
        <v/>
      </c>
      <c r="M74" s="87" t="str">
        <f t="shared" ref="M74:M109" si="9">IF(F74="","",C74*$P$2)</f>
        <v/>
      </c>
      <c r="N74" s="87"/>
      <c r="O74" s="18" t="str">
        <f t="shared" ref="O74:O109" si="10">IF(L74="","",ROUNDDOWN(M74/(L74/81)/100000,2))</f>
        <v/>
      </c>
      <c r="P74" s="17">
        <f t="shared" ref="P74:P109" si="11">E74</f>
        <v>2013</v>
      </c>
      <c r="Q74" s="2"/>
      <c r="R74" s="89" t="str">
        <f t="shared" si="8"/>
        <v/>
      </c>
      <c r="S74" s="89"/>
      <c r="T74" s="90" t="str">
        <f t="shared" si="5"/>
        <v/>
      </c>
      <c r="U74" s="91"/>
      <c r="V74" s="86" t="str">
        <f t="shared" si="6"/>
        <v/>
      </c>
      <c r="W74" s="86"/>
    </row>
    <row r="75" spans="2:23" x14ac:dyDescent="0.15">
      <c r="B75" s="21">
        <v>66</v>
      </c>
      <c r="C75" s="87" t="str">
        <f t="shared" ref="C75:C109" si="12">IF(T74="","",C74+T74)</f>
        <v/>
      </c>
      <c r="D75" s="87"/>
      <c r="E75" s="17">
        <f t="shared" si="7"/>
        <v>2013</v>
      </c>
      <c r="F75" s="2"/>
      <c r="G75" s="21"/>
      <c r="H75" s="88"/>
      <c r="I75" s="88"/>
      <c r="J75" s="88"/>
      <c r="K75" s="88"/>
      <c r="L75" s="16" t="str">
        <f t="shared" ref="L75:L109" si="13">IF(J75="","",ROUNDUP(IF(G75="買",H75-J75,J75-H75)*10000,0)+5)</f>
        <v/>
      </c>
      <c r="M75" s="87" t="str">
        <f t="shared" si="9"/>
        <v/>
      </c>
      <c r="N75" s="87"/>
      <c r="O75" s="18" t="str">
        <f t="shared" si="10"/>
        <v/>
      </c>
      <c r="P75" s="17">
        <f t="shared" si="11"/>
        <v>2013</v>
      </c>
      <c r="Q75" s="2"/>
      <c r="R75" s="89" t="str">
        <f t="shared" si="8"/>
        <v/>
      </c>
      <c r="S75" s="89"/>
      <c r="T75" s="90" t="str">
        <f t="shared" ref="T75:T109" si="14">IF(Q75="","",V75*O75*100000/81)</f>
        <v/>
      </c>
      <c r="U75" s="91"/>
      <c r="V75" s="86" t="str">
        <f t="shared" ref="V75:V109" si="15">IF(Q75="","",IF(G75="買",R75-H75,H75-R75)*10000)</f>
        <v/>
      </c>
      <c r="W75" s="86"/>
    </row>
    <row r="76" spans="2:23" x14ac:dyDescent="0.15">
      <c r="B76" s="21">
        <v>67</v>
      </c>
      <c r="C76" s="87" t="str">
        <f t="shared" si="12"/>
        <v/>
      </c>
      <c r="D76" s="87"/>
      <c r="E76" s="17">
        <f t="shared" ref="E76:E109" si="16">E75</f>
        <v>2013</v>
      </c>
      <c r="F76" s="2"/>
      <c r="G76" s="21"/>
      <c r="H76" s="88"/>
      <c r="I76" s="88"/>
      <c r="J76" s="88"/>
      <c r="K76" s="88"/>
      <c r="L76" s="16" t="str">
        <f t="shared" si="13"/>
        <v/>
      </c>
      <c r="M76" s="87" t="str">
        <f t="shared" si="9"/>
        <v/>
      </c>
      <c r="N76" s="87"/>
      <c r="O76" s="18" t="str">
        <f t="shared" si="10"/>
        <v/>
      </c>
      <c r="P76" s="17">
        <f t="shared" si="11"/>
        <v>2013</v>
      </c>
      <c r="Q76" s="2"/>
      <c r="R76" s="89" t="str">
        <f t="shared" si="8"/>
        <v/>
      </c>
      <c r="S76" s="89"/>
      <c r="T76" s="90" t="str">
        <f t="shared" si="14"/>
        <v/>
      </c>
      <c r="U76" s="91"/>
      <c r="V76" s="86" t="str">
        <f t="shared" si="15"/>
        <v/>
      </c>
      <c r="W76" s="86"/>
    </row>
    <row r="77" spans="2:23" x14ac:dyDescent="0.15">
      <c r="B77" s="21">
        <v>68</v>
      </c>
      <c r="C77" s="87" t="str">
        <f t="shared" si="12"/>
        <v/>
      </c>
      <c r="D77" s="87"/>
      <c r="E77" s="17">
        <f t="shared" si="16"/>
        <v>2013</v>
      </c>
      <c r="F77" s="2"/>
      <c r="G77" s="21"/>
      <c r="H77" s="88"/>
      <c r="I77" s="88"/>
      <c r="J77" s="88"/>
      <c r="K77" s="88"/>
      <c r="L77" s="16" t="str">
        <f t="shared" si="13"/>
        <v/>
      </c>
      <c r="M77" s="87" t="str">
        <f t="shared" si="9"/>
        <v/>
      </c>
      <c r="N77" s="87"/>
      <c r="O77" s="18" t="str">
        <f t="shared" si="10"/>
        <v/>
      </c>
      <c r="P77" s="17">
        <f t="shared" si="11"/>
        <v>2013</v>
      </c>
      <c r="Q77" s="2"/>
      <c r="R77" s="89" t="str">
        <f t="shared" si="8"/>
        <v/>
      </c>
      <c r="S77" s="89"/>
      <c r="T77" s="90" t="str">
        <f t="shared" si="14"/>
        <v/>
      </c>
      <c r="U77" s="91"/>
      <c r="V77" s="86" t="str">
        <f t="shared" si="15"/>
        <v/>
      </c>
      <c r="W77" s="86"/>
    </row>
    <row r="78" spans="2:23" x14ac:dyDescent="0.15">
      <c r="B78" s="21">
        <v>69</v>
      </c>
      <c r="C78" s="87" t="str">
        <f t="shared" si="12"/>
        <v/>
      </c>
      <c r="D78" s="87"/>
      <c r="E78" s="17">
        <f t="shared" si="16"/>
        <v>2013</v>
      </c>
      <c r="F78" s="2"/>
      <c r="G78" s="21"/>
      <c r="H78" s="88"/>
      <c r="I78" s="88"/>
      <c r="J78" s="88"/>
      <c r="K78" s="88"/>
      <c r="L78" s="16" t="str">
        <f t="shared" si="13"/>
        <v/>
      </c>
      <c r="M78" s="87" t="str">
        <f t="shared" si="9"/>
        <v/>
      </c>
      <c r="N78" s="87"/>
      <c r="O78" s="18" t="str">
        <f t="shared" si="10"/>
        <v/>
      </c>
      <c r="P78" s="17">
        <f t="shared" si="11"/>
        <v>2013</v>
      </c>
      <c r="Q78" s="2"/>
      <c r="R78" s="89" t="str">
        <f t="shared" ref="R78:R109" si="17">IF(J78="","",IF(G78="買",H78-(L78*0.0001),H78+(L78*0.0001)))</f>
        <v/>
      </c>
      <c r="S78" s="89"/>
      <c r="T78" s="90" t="str">
        <f t="shared" si="14"/>
        <v/>
      </c>
      <c r="U78" s="91"/>
      <c r="V78" s="86" t="str">
        <f t="shared" si="15"/>
        <v/>
      </c>
      <c r="W78" s="86"/>
    </row>
    <row r="79" spans="2:23" x14ac:dyDescent="0.15">
      <c r="B79" s="21">
        <v>70</v>
      </c>
      <c r="C79" s="87" t="str">
        <f t="shared" si="12"/>
        <v/>
      </c>
      <c r="D79" s="87"/>
      <c r="E79" s="17">
        <f t="shared" si="16"/>
        <v>2013</v>
      </c>
      <c r="F79" s="2"/>
      <c r="G79" s="21"/>
      <c r="H79" s="88"/>
      <c r="I79" s="88"/>
      <c r="J79" s="88"/>
      <c r="K79" s="88"/>
      <c r="L79" s="16" t="str">
        <f t="shared" si="13"/>
        <v/>
      </c>
      <c r="M79" s="87" t="str">
        <f t="shared" si="9"/>
        <v/>
      </c>
      <c r="N79" s="87"/>
      <c r="O79" s="18" t="str">
        <f t="shared" si="10"/>
        <v/>
      </c>
      <c r="P79" s="17">
        <f t="shared" si="11"/>
        <v>2013</v>
      </c>
      <c r="Q79" s="2"/>
      <c r="R79" s="89" t="str">
        <f t="shared" si="17"/>
        <v/>
      </c>
      <c r="S79" s="89"/>
      <c r="T79" s="90" t="str">
        <f t="shared" si="14"/>
        <v/>
      </c>
      <c r="U79" s="91"/>
      <c r="V79" s="86" t="str">
        <f t="shared" si="15"/>
        <v/>
      </c>
      <c r="W79" s="86"/>
    </row>
    <row r="80" spans="2:23" x14ac:dyDescent="0.15">
      <c r="B80" s="21">
        <v>71</v>
      </c>
      <c r="C80" s="87" t="str">
        <f t="shared" si="12"/>
        <v/>
      </c>
      <c r="D80" s="87"/>
      <c r="E80" s="17">
        <f t="shared" si="16"/>
        <v>2013</v>
      </c>
      <c r="F80" s="2"/>
      <c r="G80" s="21"/>
      <c r="H80" s="88"/>
      <c r="I80" s="88"/>
      <c r="J80" s="88"/>
      <c r="K80" s="88"/>
      <c r="L80" s="16" t="str">
        <f t="shared" si="13"/>
        <v/>
      </c>
      <c r="M80" s="87" t="str">
        <f t="shared" si="9"/>
        <v/>
      </c>
      <c r="N80" s="87"/>
      <c r="O80" s="18" t="str">
        <f t="shared" si="10"/>
        <v/>
      </c>
      <c r="P80" s="17">
        <f t="shared" si="11"/>
        <v>2013</v>
      </c>
      <c r="Q80" s="2"/>
      <c r="R80" s="89" t="str">
        <f t="shared" si="17"/>
        <v/>
      </c>
      <c r="S80" s="89"/>
      <c r="T80" s="90" t="str">
        <f t="shared" si="14"/>
        <v/>
      </c>
      <c r="U80" s="91"/>
      <c r="V80" s="86" t="str">
        <f t="shared" si="15"/>
        <v/>
      </c>
      <c r="W80" s="86"/>
    </row>
    <row r="81" spans="2:23" x14ac:dyDescent="0.15">
      <c r="B81" s="21">
        <v>72</v>
      </c>
      <c r="C81" s="87" t="str">
        <f t="shared" si="12"/>
        <v/>
      </c>
      <c r="D81" s="87"/>
      <c r="E81" s="17">
        <f t="shared" si="16"/>
        <v>2013</v>
      </c>
      <c r="F81" s="2"/>
      <c r="G81" s="21"/>
      <c r="H81" s="88"/>
      <c r="I81" s="88"/>
      <c r="J81" s="88"/>
      <c r="K81" s="88"/>
      <c r="L81" s="16" t="str">
        <f t="shared" si="13"/>
        <v/>
      </c>
      <c r="M81" s="87" t="str">
        <f t="shared" si="9"/>
        <v/>
      </c>
      <c r="N81" s="87"/>
      <c r="O81" s="18" t="str">
        <f t="shared" si="10"/>
        <v/>
      </c>
      <c r="P81" s="17">
        <f t="shared" si="11"/>
        <v>2013</v>
      </c>
      <c r="Q81" s="2"/>
      <c r="R81" s="89" t="str">
        <f t="shared" si="17"/>
        <v/>
      </c>
      <c r="S81" s="89"/>
      <c r="T81" s="90" t="str">
        <f t="shared" si="14"/>
        <v/>
      </c>
      <c r="U81" s="91"/>
      <c r="V81" s="86" t="str">
        <f t="shared" si="15"/>
        <v/>
      </c>
      <c r="W81" s="86"/>
    </row>
    <row r="82" spans="2:23" x14ac:dyDescent="0.15">
      <c r="B82" s="21">
        <v>73</v>
      </c>
      <c r="C82" s="87" t="str">
        <f t="shared" si="12"/>
        <v/>
      </c>
      <c r="D82" s="87"/>
      <c r="E82" s="17">
        <f t="shared" si="16"/>
        <v>2013</v>
      </c>
      <c r="F82" s="2"/>
      <c r="G82" s="21"/>
      <c r="H82" s="88"/>
      <c r="I82" s="88"/>
      <c r="J82" s="88"/>
      <c r="K82" s="88"/>
      <c r="L82" s="16" t="str">
        <f t="shared" si="13"/>
        <v/>
      </c>
      <c r="M82" s="87" t="str">
        <f t="shared" si="9"/>
        <v/>
      </c>
      <c r="N82" s="87"/>
      <c r="O82" s="18" t="str">
        <f t="shared" si="10"/>
        <v/>
      </c>
      <c r="P82" s="17">
        <f t="shared" si="11"/>
        <v>2013</v>
      </c>
      <c r="Q82" s="2"/>
      <c r="R82" s="89" t="str">
        <f t="shared" si="17"/>
        <v/>
      </c>
      <c r="S82" s="89"/>
      <c r="T82" s="90" t="str">
        <f t="shared" si="14"/>
        <v/>
      </c>
      <c r="U82" s="91"/>
      <c r="V82" s="86" t="str">
        <f t="shared" si="15"/>
        <v/>
      </c>
      <c r="W82" s="86"/>
    </row>
    <row r="83" spans="2:23" x14ac:dyDescent="0.15">
      <c r="B83" s="21">
        <v>74</v>
      </c>
      <c r="C83" s="87" t="str">
        <f t="shared" si="12"/>
        <v/>
      </c>
      <c r="D83" s="87"/>
      <c r="E83" s="17">
        <f t="shared" si="16"/>
        <v>2013</v>
      </c>
      <c r="F83" s="2"/>
      <c r="G83" s="21"/>
      <c r="H83" s="88"/>
      <c r="I83" s="88"/>
      <c r="J83" s="88"/>
      <c r="K83" s="88"/>
      <c r="L83" s="16" t="str">
        <f t="shared" si="13"/>
        <v/>
      </c>
      <c r="M83" s="87" t="str">
        <f t="shared" si="9"/>
        <v/>
      </c>
      <c r="N83" s="87"/>
      <c r="O83" s="18" t="str">
        <f t="shared" si="10"/>
        <v/>
      </c>
      <c r="P83" s="17">
        <f t="shared" si="11"/>
        <v>2013</v>
      </c>
      <c r="Q83" s="2"/>
      <c r="R83" s="89" t="str">
        <f t="shared" si="17"/>
        <v/>
      </c>
      <c r="S83" s="89"/>
      <c r="T83" s="90" t="str">
        <f t="shared" si="14"/>
        <v/>
      </c>
      <c r="U83" s="91"/>
      <c r="V83" s="86" t="str">
        <f t="shared" si="15"/>
        <v/>
      </c>
      <c r="W83" s="86"/>
    </row>
    <row r="84" spans="2:23" x14ac:dyDescent="0.15">
      <c r="B84" s="21">
        <v>75</v>
      </c>
      <c r="C84" s="87" t="str">
        <f t="shared" si="12"/>
        <v/>
      </c>
      <c r="D84" s="87"/>
      <c r="E84" s="17">
        <f t="shared" si="16"/>
        <v>2013</v>
      </c>
      <c r="F84" s="2"/>
      <c r="G84" s="21"/>
      <c r="H84" s="88"/>
      <c r="I84" s="88"/>
      <c r="J84" s="88"/>
      <c r="K84" s="88"/>
      <c r="L84" s="16" t="str">
        <f t="shared" si="13"/>
        <v/>
      </c>
      <c r="M84" s="87" t="str">
        <f t="shared" si="9"/>
        <v/>
      </c>
      <c r="N84" s="87"/>
      <c r="O84" s="18" t="str">
        <f t="shared" si="10"/>
        <v/>
      </c>
      <c r="P84" s="17">
        <f t="shared" si="11"/>
        <v>2013</v>
      </c>
      <c r="Q84" s="2"/>
      <c r="R84" s="89" t="str">
        <f t="shared" si="17"/>
        <v/>
      </c>
      <c r="S84" s="89"/>
      <c r="T84" s="90" t="str">
        <f t="shared" si="14"/>
        <v/>
      </c>
      <c r="U84" s="91"/>
      <c r="V84" s="86" t="str">
        <f t="shared" si="15"/>
        <v/>
      </c>
      <c r="W84" s="86"/>
    </row>
    <row r="85" spans="2:23" x14ac:dyDescent="0.15">
      <c r="B85" s="21">
        <v>76</v>
      </c>
      <c r="C85" s="87" t="str">
        <f t="shared" si="12"/>
        <v/>
      </c>
      <c r="D85" s="87"/>
      <c r="E85" s="17">
        <f t="shared" si="16"/>
        <v>2013</v>
      </c>
      <c r="F85" s="2"/>
      <c r="G85" s="21"/>
      <c r="H85" s="88"/>
      <c r="I85" s="88"/>
      <c r="J85" s="88"/>
      <c r="K85" s="88"/>
      <c r="L85" s="16" t="str">
        <f t="shared" si="13"/>
        <v/>
      </c>
      <c r="M85" s="87" t="str">
        <f t="shared" si="9"/>
        <v/>
      </c>
      <c r="N85" s="87"/>
      <c r="O85" s="18" t="str">
        <f t="shared" si="10"/>
        <v/>
      </c>
      <c r="P85" s="17">
        <f t="shared" si="11"/>
        <v>2013</v>
      </c>
      <c r="Q85" s="2"/>
      <c r="R85" s="89" t="str">
        <f t="shared" si="17"/>
        <v/>
      </c>
      <c r="S85" s="89"/>
      <c r="T85" s="90" t="str">
        <f t="shared" si="14"/>
        <v/>
      </c>
      <c r="U85" s="91"/>
      <c r="V85" s="86" t="str">
        <f t="shared" si="15"/>
        <v/>
      </c>
      <c r="W85" s="86"/>
    </row>
    <row r="86" spans="2:23" x14ac:dyDescent="0.15">
      <c r="B86" s="21">
        <v>77</v>
      </c>
      <c r="C86" s="87" t="str">
        <f t="shared" si="12"/>
        <v/>
      </c>
      <c r="D86" s="87"/>
      <c r="E86" s="17">
        <f t="shared" si="16"/>
        <v>2013</v>
      </c>
      <c r="F86" s="2"/>
      <c r="G86" s="21"/>
      <c r="H86" s="88"/>
      <c r="I86" s="88"/>
      <c r="J86" s="88"/>
      <c r="K86" s="88"/>
      <c r="L86" s="16" t="str">
        <f t="shared" si="13"/>
        <v/>
      </c>
      <c r="M86" s="87" t="str">
        <f t="shared" si="9"/>
        <v/>
      </c>
      <c r="N86" s="87"/>
      <c r="O86" s="18" t="str">
        <f t="shared" si="10"/>
        <v/>
      </c>
      <c r="P86" s="17">
        <f t="shared" si="11"/>
        <v>2013</v>
      </c>
      <c r="Q86" s="2"/>
      <c r="R86" s="89" t="str">
        <f t="shared" si="17"/>
        <v/>
      </c>
      <c r="S86" s="89"/>
      <c r="T86" s="90" t="str">
        <f t="shared" si="14"/>
        <v/>
      </c>
      <c r="U86" s="91"/>
      <c r="V86" s="86" t="str">
        <f t="shared" si="15"/>
        <v/>
      </c>
      <c r="W86" s="86"/>
    </row>
    <row r="87" spans="2:23" x14ac:dyDescent="0.15">
      <c r="B87" s="21">
        <v>78</v>
      </c>
      <c r="C87" s="87" t="str">
        <f t="shared" si="12"/>
        <v/>
      </c>
      <c r="D87" s="87"/>
      <c r="E87" s="17">
        <f t="shared" si="16"/>
        <v>2013</v>
      </c>
      <c r="F87" s="2"/>
      <c r="G87" s="21"/>
      <c r="H87" s="88"/>
      <c r="I87" s="88"/>
      <c r="J87" s="88"/>
      <c r="K87" s="88"/>
      <c r="L87" s="16" t="str">
        <f t="shared" si="13"/>
        <v/>
      </c>
      <c r="M87" s="87" t="str">
        <f t="shared" si="9"/>
        <v/>
      </c>
      <c r="N87" s="87"/>
      <c r="O87" s="18" t="str">
        <f t="shared" si="10"/>
        <v/>
      </c>
      <c r="P87" s="17">
        <f t="shared" si="11"/>
        <v>2013</v>
      </c>
      <c r="Q87" s="2"/>
      <c r="R87" s="89" t="str">
        <f t="shared" si="17"/>
        <v/>
      </c>
      <c r="S87" s="89"/>
      <c r="T87" s="90" t="str">
        <f t="shared" si="14"/>
        <v/>
      </c>
      <c r="U87" s="91"/>
      <c r="V87" s="86" t="str">
        <f t="shared" si="15"/>
        <v/>
      </c>
      <c r="W87" s="86"/>
    </row>
    <row r="88" spans="2:23" x14ac:dyDescent="0.15">
      <c r="B88" s="21">
        <v>79</v>
      </c>
      <c r="C88" s="87" t="str">
        <f t="shared" si="12"/>
        <v/>
      </c>
      <c r="D88" s="87"/>
      <c r="E88" s="17">
        <f t="shared" si="16"/>
        <v>2013</v>
      </c>
      <c r="F88" s="2"/>
      <c r="G88" s="21"/>
      <c r="H88" s="88"/>
      <c r="I88" s="88"/>
      <c r="J88" s="88"/>
      <c r="K88" s="88"/>
      <c r="L88" s="16" t="str">
        <f t="shared" si="13"/>
        <v/>
      </c>
      <c r="M88" s="87" t="str">
        <f t="shared" si="9"/>
        <v/>
      </c>
      <c r="N88" s="87"/>
      <c r="O88" s="18" t="str">
        <f t="shared" si="10"/>
        <v/>
      </c>
      <c r="P88" s="17">
        <f t="shared" si="11"/>
        <v>2013</v>
      </c>
      <c r="Q88" s="2"/>
      <c r="R88" s="89" t="str">
        <f t="shared" si="17"/>
        <v/>
      </c>
      <c r="S88" s="89"/>
      <c r="T88" s="90" t="str">
        <f t="shared" si="14"/>
        <v/>
      </c>
      <c r="U88" s="91"/>
      <c r="V88" s="86" t="str">
        <f t="shared" si="15"/>
        <v/>
      </c>
      <c r="W88" s="86"/>
    </row>
    <row r="89" spans="2:23" x14ac:dyDescent="0.15">
      <c r="B89" s="21">
        <v>80</v>
      </c>
      <c r="C89" s="87" t="str">
        <f t="shared" si="12"/>
        <v/>
      </c>
      <c r="D89" s="87"/>
      <c r="E89" s="17">
        <f t="shared" si="16"/>
        <v>2013</v>
      </c>
      <c r="F89" s="2"/>
      <c r="G89" s="21"/>
      <c r="H89" s="88"/>
      <c r="I89" s="88"/>
      <c r="J89" s="88"/>
      <c r="K89" s="88"/>
      <c r="L89" s="16" t="str">
        <f t="shared" si="13"/>
        <v/>
      </c>
      <c r="M89" s="87" t="str">
        <f t="shared" si="9"/>
        <v/>
      </c>
      <c r="N89" s="87"/>
      <c r="O89" s="18" t="str">
        <f t="shared" si="10"/>
        <v/>
      </c>
      <c r="P89" s="17">
        <f t="shared" si="11"/>
        <v>2013</v>
      </c>
      <c r="Q89" s="2"/>
      <c r="R89" s="89" t="str">
        <f t="shared" si="17"/>
        <v/>
      </c>
      <c r="S89" s="89"/>
      <c r="T89" s="90" t="str">
        <f t="shared" si="14"/>
        <v/>
      </c>
      <c r="U89" s="91"/>
      <c r="V89" s="86" t="str">
        <f t="shared" si="15"/>
        <v/>
      </c>
      <c r="W89" s="86"/>
    </row>
    <row r="90" spans="2:23" x14ac:dyDescent="0.15">
      <c r="B90" s="21">
        <v>81</v>
      </c>
      <c r="C90" s="87" t="str">
        <f t="shared" si="12"/>
        <v/>
      </c>
      <c r="D90" s="87"/>
      <c r="E90" s="17">
        <f t="shared" si="16"/>
        <v>2013</v>
      </c>
      <c r="F90" s="2"/>
      <c r="G90" s="21"/>
      <c r="H90" s="88"/>
      <c r="I90" s="88"/>
      <c r="J90" s="88"/>
      <c r="K90" s="88"/>
      <c r="L90" s="16" t="str">
        <f t="shared" si="13"/>
        <v/>
      </c>
      <c r="M90" s="87" t="str">
        <f t="shared" si="9"/>
        <v/>
      </c>
      <c r="N90" s="87"/>
      <c r="O90" s="18" t="str">
        <f t="shared" si="10"/>
        <v/>
      </c>
      <c r="P90" s="17">
        <f t="shared" si="11"/>
        <v>2013</v>
      </c>
      <c r="Q90" s="2"/>
      <c r="R90" s="89" t="str">
        <f t="shared" si="17"/>
        <v/>
      </c>
      <c r="S90" s="89"/>
      <c r="T90" s="90" t="str">
        <f t="shared" si="14"/>
        <v/>
      </c>
      <c r="U90" s="91"/>
      <c r="V90" s="86" t="str">
        <f t="shared" si="15"/>
        <v/>
      </c>
      <c r="W90" s="86"/>
    </row>
    <row r="91" spans="2:23" x14ac:dyDescent="0.15">
      <c r="B91" s="21">
        <v>82</v>
      </c>
      <c r="C91" s="87" t="str">
        <f t="shared" si="12"/>
        <v/>
      </c>
      <c r="D91" s="87"/>
      <c r="E91" s="17">
        <f t="shared" si="16"/>
        <v>2013</v>
      </c>
      <c r="F91" s="2"/>
      <c r="G91" s="21"/>
      <c r="H91" s="88"/>
      <c r="I91" s="88"/>
      <c r="J91" s="88"/>
      <c r="K91" s="88"/>
      <c r="L91" s="16" t="str">
        <f t="shared" si="13"/>
        <v/>
      </c>
      <c r="M91" s="87" t="str">
        <f t="shared" si="9"/>
        <v/>
      </c>
      <c r="N91" s="87"/>
      <c r="O91" s="18" t="str">
        <f t="shared" si="10"/>
        <v/>
      </c>
      <c r="P91" s="17">
        <f t="shared" si="11"/>
        <v>2013</v>
      </c>
      <c r="Q91" s="2"/>
      <c r="R91" s="89" t="str">
        <f t="shared" si="17"/>
        <v/>
      </c>
      <c r="S91" s="89"/>
      <c r="T91" s="90" t="str">
        <f t="shared" si="14"/>
        <v/>
      </c>
      <c r="U91" s="91"/>
      <c r="V91" s="86" t="str">
        <f t="shared" si="15"/>
        <v/>
      </c>
      <c r="W91" s="86"/>
    </row>
    <row r="92" spans="2:23" x14ac:dyDescent="0.15">
      <c r="B92" s="21">
        <v>83</v>
      </c>
      <c r="C92" s="87" t="str">
        <f t="shared" si="12"/>
        <v/>
      </c>
      <c r="D92" s="87"/>
      <c r="E92" s="17">
        <f t="shared" si="16"/>
        <v>2013</v>
      </c>
      <c r="F92" s="2"/>
      <c r="G92" s="21"/>
      <c r="H92" s="88"/>
      <c r="I92" s="88"/>
      <c r="J92" s="88"/>
      <c r="K92" s="88"/>
      <c r="L92" s="16" t="str">
        <f t="shared" si="13"/>
        <v/>
      </c>
      <c r="M92" s="87" t="str">
        <f t="shared" si="9"/>
        <v/>
      </c>
      <c r="N92" s="87"/>
      <c r="O92" s="18" t="str">
        <f t="shared" si="10"/>
        <v/>
      </c>
      <c r="P92" s="17">
        <f t="shared" si="11"/>
        <v>2013</v>
      </c>
      <c r="Q92" s="2"/>
      <c r="R92" s="89" t="str">
        <f t="shared" si="17"/>
        <v/>
      </c>
      <c r="S92" s="89"/>
      <c r="T92" s="90" t="str">
        <f t="shared" si="14"/>
        <v/>
      </c>
      <c r="U92" s="91"/>
      <c r="V92" s="86" t="str">
        <f t="shared" si="15"/>
        <v/>
      </c>
      <c r="W92" s="86"/>
    </row>
    <row r="93" spans="2:23" x14ac:dyDescent="0.15">
      <c r="B93" s="21">
        <v>84</v>
      </c>
      <c r="C93" s="87" t="str">
        <f t="shared" si="12"/>
        <v/>
      </c>
      <c r="D93" s="87"/>
      <c r="E93" s="17">
        <f t="shared" si="16"/>
        <v>2013</v>
      </c>
      <c r="F93" s="2"/>
      <c r="G93" s="21"/>
      <c r="H93" s="88"/>
      <c r="I93" s="88"/>
      <c r="J93" s="88"/>
      <c r="K93" s="88"/>
      <c r="L93" s="16" t="str">
        <f t="shared" si="13"/>
        <v/>
      </c>
      <c r="M93" s="87" t="str">
        <f t="shared" si="9"/>
        <v/>
      </c>
      <c r="N93" s="87"/>
      <c r="O93" s="18" t="str">
        <f t="shared" si="10"/>
        <v/>
      </c>
      <c r="P93" s="17">
        <f t="shared" si="11"/>
        <v>2013</v>
      </c>
      <c r="Q93" s="2"/>
      <c r="R93" s="89" t="str">
        <f t="shared" si="17"/>
        <v/>
      </c>
      <c r="S93" s="89"/>
      <c r="T93" s="90" t="str">
        <f t="shared" si="14"/>
        <v/>
      </c>
      <c r="U93" s="91"/>
      <c r="V93" s="86" t="str">
        <f t="shared" si="15"/>
        <v/>
      </c>
      <c r="W93" s="86"/>
    </row>
    <row r="94" spans="2:23" x14ac:dyDescent="0.15">
      <c r="B94" s="21">
        <v>85</v>
      </c>
      <c r="C94" s="87" t="str">
        <f t="shared" si="12"/>
        <v/>
      </c>
      <c r="D94" s="87"/>
      <c r="E94" s="17">
        <f t="shared" si="16"/>
        <v>2013</v>
      </c>
      <c r="F94" s="2"/>
      <c r="G94" s="21"/>
      <c r="H94" s="88"/>
      <c r="I94" s="88"/>
      <c r="J94" s="88"/>
      <c r="K94" s="88"/>
      <c r="L94" s="16" t="str">
        <f t="shared" si="13"/>
        <v/>
      </c>
      <c r="M94" s="87" t="str">
        <f t="shared" si="9"/>
        <v/>
      </c>
      <c r="N94" s="87"/>
      <c r="O94" s="18" t="str">
        <f t="shared" si="10"/>
        <v/>
      </c>
      <c r="P94" s="17">
        <f t="shared" si="11"/>
        <v>2013</v>
      </c>
      <c r="Q94" s="2"/>
      <c r="R94" s="89" t="str">
        <f t="shared" si="17"/>
        <v/>
      </c>
      <c r="S94" s="89"/>
      <c r="T94" s="90" t="str">
        <f t="shared" si="14"/>
        <v/>
      </c>
      <c r="U94" s="91"/>
      <c r="V94" s="86" t="str">
        <f t="shared" si="15"/>
        <v/>
      </c>
      <c r="W94" s="86"/>
    </row>
    <row r="95" spans="2:23" x14ac:dyDescent="0.15">
      <c r="B95" s="21">
        <v>86</v>
      </c>
      <c r="C95" s="87" t="str">
        <f t="shared" si="12"/>
        <v/>
      </c>
      <c r="D95" s="87"/>
      <c r="E95" s="17">
        <f t="shared" si="16"/>
        <v>2013</v>
      </c>
      <c r="F95" s="2"/>
      <c r="G95" s="21"/>
      <c r="H95" s="88"/>
      <c r="I95" s="88"/>
      <c r="J95" s="88"/>
      <c r="K95" s="88"/>
      <c r="L95" s="16" t="str">
        <f t="shared" si="13"/>
        <v/>
      </c>
      <c r="M95" s="87" t="str">
        <f t="shared" si="9"/>
        <v/>
      </c>
      <c r="N95" s="87"/>
      <c r="O95" s="18" t="str">
        <f t="shared" si="10"/>
        <v/>
      </c>
      <c r="P95" s="17">
        <f t="shared" si="11"/>
        <v>2013</v>
      </c>
      <c r="Q95" s="2"/>
      <c r="R95" s="89" t="str">
        <f t="shared" si="17"/>
        <v/>
      </c>
      <c r="S95" s="89"/>
      <c r="T95" s="90" t="str">
        <f t="shared" si="14"/>
        <v/>
      </c>
      <c r="U95" s="91"/>
      <c r="V95" s="86" t="str">
        <f t="shared" si="15"/>
        <v/>
      </c>
      <c r="W95" s="86"/>
    </row>
    <row r="96" spans="2:23" x14ac:dyDescent="0.15">
      <c r="B96" s="21">
        <v>87</v>
      </c>
      <c r="C96" s="87" t="str">
        <f t="shared" si="12"/>
        <v/>
      </c>
      <c r="D96" s="87"/>
      <c r="E96" s="17">
        <f t="shared" si="16"/>
        <v>2013</v>
      </c>
      <c r="F96" s="2"/>
      <c r="G96" s="21"/>
      <c r="H96" s="88"/>
      <c r="I96" s="88"/>
      <c r="J96" s="88"/>
      <c r="K96" s="88"/>
      <c r="L96" s="16" t="str">
        <f t="shared" si="13"/>
        <v/>
      </c>
      <c r="M96" s="87" t="str">
        <f t="shared" si="9"/>
        <v/>
      </c>
      <c r="N96" s="87"/>
      <c r="O96" s="18" t="str">
        <f t="shared" si="10"/>
        <v/>
      </c>
      <c r="P96" s="17">
        <f t="shared" si="11"/>
        <v>2013</v>
      </c>
      <c r="Q96" s="2"/>
      <c r="R96" s="89" t="str">
        <f t="shared" si="17"/>
        <v/>
      </c>
      <c r="S96" s="89"/>
      <c r="T96" s="90" t="str">
        <f t="shared" si="14"/>
        <v/>
      </c>
      <c r="U96" s="91"/>
      <c r="V96" s="86" t="str">
        <f t="shared" si="15"/>
        <v/>
      </c>
      <c r="W96" s="86"/>
    </row>
    <row r="97" spans="2:23" x14ac:dyDescent="0.15">
      <c r="B97" s="21">
        <v>88</v>
      </c>
      <c r="C97" s="87" t="str">
        <f t="shared" si="12"/>
        <v/>
      </c>
      <c r="D97" s="87"/>
      <c r="E97" s="17">
        <f t="shared" si="16"/>
        <v>2013</v>
      </c>
      <c r="F97" s="2"/>
      <c r="G97" s="21"/>
      <c r="H97" s="88"/>
      <c r="I97" s="88"/>
      <c r="J97" s="88"/>
      <c r="K97" s="88"/>
      <c r="L97" s="16" t="str">
        <f t="shared" si="13"/>
        <v/>
      </c>
      <c r="M97" s="87" t="str">
        <f t="shared" si="9"/>
        <v/>
      </c>
      <c r="N97" s="87"/>
      <c r="O97" s="18" t="str">
        <f t="shared" si="10"/>
        <v/>
      </c>
      <c r="P97" s="17">
        <f t="shared" si="11"/>
        <v>2013</v>
      </c>
      <c r="Q97" s="2"/>
      <c r="R97" s="89" t="str">
        <f t="shared" si="17"/>
        <v/>
      </c>
      <c r="S97" s="89"/>
      <c r="T97" s="90" t="str">
        <f t="shared" si="14"/>
        <v/>
      </c>
      <c r="U97" s="91"/>
      <c r="V97" s="86" t="str">
        <f t="shared" si="15"/>
        <v/>
      </c>
      <c r="W97" s="86"/>
    </row>
    <row r="98" spans="2:23" x14ac:dyDescent="0.15">
      <c r="B98" s="21">
        <v>89</v>
      </c>
      <c r="C98" s="87" t="str">
        <f t="shared" si="12"/>
        <v/>
      </c>
      <c r="D98" s="87"/>
      <c r="E98" s="17">
        <f t="shared" si="16"/>
        <v>2013</v>
      </c>
      <c r="F98" s="2"/>
      <c r="G98" s="21"/>
      <c r="H98" s="88"/>
      <c r="I98" s="88"/>
      <c r="J98" s="88"/>
      <c r="K98" s="88"/>
      <c r="L98" s="16" t="str">
        <f t="shared" si="13"/>
        <v/>
      </c>
      <c r="M98" s="87" t="str">
        <f t="shared" si="9"/>
        <v/>
      </c>
      <c r="N98" s="87"/>
      <c r="O98" s="18" t="str">
        <f t="shared" si="10"/>
        <v/>
      </c>
      <c r="P98" s="17">
        <f t="shared" si="11"/>
        <v>2013</v>
      </c>
      <c r="Q98" s="2"/>
      <c r="R98" s="89" t="str">
        <f t="shared" si="17"/>
        <v/>
      </c>
      <c r="S98" s="89"/>
      <c r="T98" s="90" t="str">
        <f t="shared" si="14"/>
        <v/>
      </c>
      <c r="U98" s="91"/>
      <c r="V98" s="86" t="str">
        <f t="shared" si="15"/>
        <v/>
      </c>
      <c r="W98" s="86"/>
    </row>
    <row r="99" spans="2:23" x14ac:dyDescent="0.15">
      <c r="B99" s="21">
        <v>90</v>
      </c>
      <c r="C99" s="87" t="str">
        <f t="shared" si="12"/>
        <v/>
      </c>
      <c r="D99" s="87"/>
      <c r="E99" s="17">
        <f t="shared" si="16"/>
        <v>2013</v>
      </c>
      <c r="F99" s="2"/>
      <c r="G99" s="21"/>
      <c r="H99" s="88"/>
      <c r="I99" s="88"/>
      <c r="J99" s="88"/>
      <c r="K99" s="88"/>
      <c r="L99" s="16" t="str">
        <f t="shared" si="13"/>
        <v/>
      </c>
      <c r="M99" s="87" t="str">
        <f t="shared" si="9"/>
        <v/>
      </c>
      <c r="N99" s="87"/>
      <c r="O99" s="18" t="str">
        <f t="shared" si="10"/>
        <v/>
      </c>
      <c r="P99" s="17">
        <f t="shared" si="11"/>
        <v>2013</v>
      </c>
      <c r="Q99" s="2"/>
      <c r="R99" s="89" t="str">
        <f t="shared" si="17"/>
        <v/>
      </c>
      <c r="S99" s="89"/>
      <c r="T99" s="90" t="str">
        <f t="shared" si="14"/>
        <v/>
      </c>
      <c r="U99" s="91"/>
      <c r="V99" s="86" t="str">
        <f t="shared" si="15"/>
        <v/>
      </c>
      <c r="W99" s="86"/>
    </row>
    <row r="100" spans="2:23" x14ac:dyDescent="0.15">
      <c r="B100" s="21">
        <v>91</v>
      </c>
      <c r="C100" s="87" t="str">
        <f t="shared" si="12"/>
        <v/>
      </c>
      <c r="D100" s="87"/>
      <c r="E100" s="17">
        <f t="shared" si="16"/>
        <v>2013</v>
      </c>
      <c r="F100" s="2"/>
      <c r="G100" s="21"/>
      <c r="H100" s="88"/>
      <c r="I100" s="88"/>
      <c r="J100" s="88"/>
      <c r="K100" s="88"/>
      <c r="L100" s="16" t="str">
        <f t="shared" si="13"/>
        <v/>
      </c>
      <c r="M100" s="87" t="str">
        <f t="shared" si="9"/>
        <v/>
      </c>
      <c r="N100" s="87"/>
      <c r="O100" s="18" t="str">
        <f t="shared" si="10"/>
        <v/>
      </c>
      <c r="P100" s="17">
        <f t="shared" si="11"/>
        <v>2013</v>
      </c>
      <c r="Q100" s="2"/>
      <c r="R100" s="89" t="str">
        <f t="shared" si="17"/>
        <v/>
      </c>
      <c r="S100" s="89"/>
      <c r="T100" s="90" t="str">
        <f t="shared" si="14"/>
        <v/>
      </c>
      <c r="U100" s="91"/>
      <c r="V100" s="86" t="str">
        <f t="shared" si="15"/>
        <v/>
      </c>
      <c r="W100" s="86"/>
    </row>
    <row r="101" spans="2:23" x14ac:dyDescent="0.15">
      <c r="B101" s="21">
        <v>92</v>
      </c>
      <c r="C101" s="87" t="str">
        <f t="shared" si="12"/>
        <v/>
      </c>
      <c r="D101" s="87"/>
      <c r="E101" s="17">
        <f t="shared" si="16"/>
        <v>2013</v>
      </c>
      <c r="F101" s="2"/>
      <c r="G101" s="21"/>
      <c r="H101" s="88"/>
      <c r="I101" s="88"/>
      <c r="J101" s="88"/>
      <c r="K101" s="88"/>
      <c r="L101" s="16" t="str">
        <f t="shared" si="13"/>
        <v/>
      </c>
      <c r="M101" s="87" t="str">
        <f t="shared" si="9"/>
        <v/>
      </c>
      <c r="N101" s="87"/>
      <c r="O101" s="18" t="str">
        <f t="shared" si="10"/>
        <v/>
      </c>
      <c r="P101" s="17">
        <f t="shared" si="11"/>
        <v>2013</v>
      </c>
      <c r="Q101" s="2"/>
      <c r="R101" s="89" t="str">
        <f t="shared" si="17"/>
        <v/>
      </c>
      <c r="S101" s="89"/>
      <c r="T101" s="90" t="str">
        <f t="shared" si="14"/>
        <v/>
      </c>
      <c r="U101" s="91"/>
      <c r="V101" s="86" t="str">
        <f t="shared" si="15"/>
        <v/>
      </c>
      <c r="W101" s="86"/>
    </row>
    <row r="102" spans="2:23" x14ac:dyDescent="0.15">
      <c r="B102" s="21">
        <v>93</v>
      </c>
      <c r="C102" s="87" t="str">
        <f t="shared" si="12"/>
        <v/>
      </c>
      <c r="D102" s="87"/>
      <c r="E102" s="17">
        <f t="shared" si="16"/>
        <v>2013</v>
      </c>
      <c r="F102" s="2"/>
      <c r="G102" s="21"/>
      <c r="H102" s="88"/>
      <c r="I102" s="88"/>
      <c r="J102" s="88"/>
      <c r="K102" s="88"/>
      <c r="L102" s="16" t="str">
        <f t="shared" si="13"/>
        <v/>
      </c>
      <c r="M102" s="87" t="str">
        <f t="shared" si="9"/>
        <v/>
      </c>
      <c r="N102" s="87"/>
      <c r="O102" s="18" t="str">
        <f t="shared" si="10"/>
        <v/>
      </c>
      <c r="P102" s="17">
        <f t="shared" si="11"/>
        <v>2013</v>
      </c>
      <c r="Q102" s="2"/>
      <c r="R102" s="89" t="str">
        <f t="shared" si="17"/>
        <v/>
      </c>
      <c r="S102" s="89"/>
      <c r="T102" s="90" t="str">
        <f t="shared" si="14"/>
        <v/>
      </c>
      <c r="U102" s="91"/>
      <c r="V102" s="86" t="str">
        <f t="shared" si="15"/>
        <v/>
      </c>
      <c r="W102" s="86"/>
    </row>
    <row r="103" spans="2:23" x14ac:dyDescent="0.15">
      <c r="B103" s="21">
        <v>94</v>
      </c>
      <c r="C103" s="87" t="str">
        <f t="shared" si="12"/>
        <v/>
      </c>
      <c r="D103" s="87"/>
      <c r="E103" s="17">
        <f t="shared" si="16"/>
        <v>2013</v>
      </c>
      <c r="F103" s="2"/>
      <c r="G103" s="21"/>
      <c r="H103" s="88"/>
      <c r="I103" s="88"/>
      <c r="J103" s="88"/>
      <c r="K103" s="88"/>
      <c r="L103" s="16" t="str">
        <f t="shared" si="13"/>
        <v/>
      </c>
      <c r="M103" s="87" t="str">
        <f t="shared" si="9"/>
        <v/>
      </c>
      <c r="N103" s="87"/>
      <c r="O103" s="18" t="str">
        <f t="shared" si="10"/>
        <v/>
      </c>
      <c r="P103" s="17">
        <f t="shared" si="11"/>
        <v>2013</v>
      </c>
      <c r="Q103" s="2"/>
      <c r="R103" s="89" t="str">
        <f t="shared" si="17"/>
        <v/>
      </c>
      <c r="S103" s="89"/>
      <c r="T103" s="90" t="str">
        <f t="shared" si="14"/>
        <v/>
      </c>
      <c r="U103" s="91"/>
      <c r="V103" s="86" t="str">
        <f t="shared" si="15"/>
        <v/>
      </c>
      <c r="W103" s="86"/>
    </row>
    <row r="104" spans="2:23" x14ac:dyDescent="0.15">
      <c r="B104" s="21">
        <v>95</v>
      </c>
      <c r="C104" s="87" t="str">
        <f t="shared" si="12"/>
        <v/>
      </c>
      <c r="D104" s="87"/>
      <c r="E104" s="17">
        <f t="shared" si="16"/>
        <v>2013</v>
      </c>
      <c r="F104" s="2"/>
      <c r="G104" s="21"/>
      <c r="H104" s="88"/>
      <c r="I104" s="88"/>
      <c r="J104" s="88"/>
      <c r="K104" s="88"/>
      <c r="L104" s="16" t="str">
        <f t="shared" si="13"/>
        <v/>
      </c>
      <c r="M104" s="87" t="str">
        <f t="shared" si="9"/>
        <v/>
      </c>
      <c r="N104" s="87"/>
      <c r="O104" s="18" t="str">
        <f t="shared" si="10"/>
        <v/>
      </c>
      <c r="P104" s="17">
        <f t="shared" si="11"/>
        <v>2013</v>
      </c>
      <c r="Q104" s="2"/>
      <c r="R104" s="89" t="str">
        <f t="shared" si="17"/>
        <v/>
      </c>
      <c r="S104" s="89"/>
      <c r="T104" s="90" t="str">
        <f t="shared" si="14"/>
        <v/>
      </c>
      <c r="U104" s="91"/>
      <c r="V104" s="86" t="str">
        <f t="shared" si="15"/>
        <v/>
      </c>
      <c r="W104" s="86"/>
    </row>
    <row r="105" spans="2:23" x14ac:dyDescent="0.15">
      <c r="B105" s="21">
        <v>96</v>
      </c>
      <c r="C105" s="87" t="str">
        <f t="shared" si="12"/>
        <v/>
      </c>
      <c r="D105" s="87"/>
      <c r="E105" s="17">
        <f t="shared" si="16"/>
        <v>2013</v>
      </c>
      <c r="F105" s="2"/>
      <c r="G105" s="21"/>
      <c r="H105" s="88"/>
      <c r="I105" s="88"/>
      <c r="J105" s="88"/>
      <c r="K105" s="88"/>
      <c r="L105" s="16" t="str">
        <f t="shared" si="13"/>
        <v/>
      </c>
      <c r="M105" s="87" t="str">
        <f t="shared" si="9"/>
        <v/>
      </c>
      <c r="N105" s="87"/>
      <c r="O105" s="18" t="str">
        <f t="shared" si="10"/>
        <v/>
      </c>
      <c r="P105" s="17">
        <f t="shared" si="11"/>
        <v>2013</v>
      </c>
      <c r="Q105" s="2"/>
      <c r="R105" s="89" t="str">
        <f t="shared" si="17"/>
        <v/>
      </c>
      <c r="S105" s="89"/>
      <c r="T105" s="90" t="str">
        <f t="shared" si="14"/>
        <v/>
      </c>
      <c r="U105" s="91"/>
      <c r="V105" s="86" t="str">
        <f t="shared" si="15"/>
        <v/>
      </c>
      <c r="W105" s="86"/>
    </row>
    <row r="106" spans="2:23" x14ac:dyDescent="0.15">
      <c r="B106" s="21">
        <v>97</v>
      </c>
      <c r="C106" s="87" t="str">
        <f t="shared" si="12"/>
        <v/>
      </c>
      <c r="D106" s="87"/>
      <c r="E106" s="17">
        <f t="shared" si="16"/>
        <v>2013</v>
      </c>
      <c r="F106" s="2"/>
      <c r="G106" s="21"/>
      <c r="H106" s="88"/>
      <c r="I106" s="88"/>
      <c r="J106" s="88"/>
      <c r="K106" s="88"/>
      <c r="L106" s="16" t="str">
        <f t="shared" si="13"/>
        <v/>
      </c>
      <c r="M106" s="87" t="str">
        <f t="shared" si="9"/>
        <v/>
      </c>
      <c r="N106" s="87"/>
      <c r="O106" s="18" t="str">
        <f t="shared" si="10"/>
        <v/>
      </c>
      <c r="P106" s="17">
        <f t="shared" si="11"/>
        <v>2013</v>
      </c>
      <c r="Q106" s="2"/>
      <c r="R106" s="89" t="str">
        <f t="shared" si="17"/>
        <v/>
      </c>
      <c r="S106" s="89"/>
      <c r="T106" s="90" t="str">
        <f t="shared" si="14"/>
        <v/>
      </c>
      <c r="U106" s="91"/>
      <c r="V106" s="86" t="str">
        <f t="shared" si="15"/>
        <v/>
      </c>
      <c r="W106" s="86"/>
    </row>
    <row r="107" spans="2:23" x14ac:dyDescent="0.15">
      <c r="B107" s="21">
        <v>98</v>
      </c>
      <c r="C107" s="87" t="str">
        <f t="shared" si="12"/>
        <v/>
      </c>
      <c r="D107" s="87"/>
      <c r="E107" s="17">
        <f t="shared" si="16"/>
        <v>2013</v>
      </c>
      <c r="F107" s="2"/>
      <c r="G107" s="21"/>
      <c r="H107" s="88"/>
      <c r="I107" s="88"/>
      <c r="J107" s="88"/>
      <c r="K107" s="88"/>
      <c r="L107" s="16" t="str">
        <f t="shared" si="13"/>
        <v/>
      </c>
      <c r="M107" s="87" t="str">
        <f t="shared" si="9"/>
        <v/>
      </c>
      <c r="N107" s="87"/>
      <c r="O107" s="18" t="str">
        <f t="shared" si="10"/>
        <v/>
      </c>
      <c r="P107" s="17">
        <f t="shared" si="11"/>
        <v>2013</v>
      </c>
      <c r="Q107" s="2"/>
      <c r="R107" s="89" t="str">
        <f t="shared" si="17"/>
        <v/>
      </c>
      <c r="S107" s="89"/>
      <c r="T107" s="90" t="str">
        <f t="shared" si="14"/>
        <v/>
      </c>
      <c r="U107" s="91"/>
      <c r="V107" s="86" t="str">
        <f t="shared" si="15"/>
        <v/>
      </c>
      <c r="W107" s="86"/>
    </row>
    <row r="108" spans="2:23" x14ac:dyDescent="0.15">
      <c r="B108" s="21">
        <v>99</v>
      </c>
      <c r="C108" s="87" t="str">
        <f t="shared" si="12"/>
        <v/>
      </c>
      <c r="D108" s="87"/>
      <c r="E108" s="17">
        <f t="shared" si="16"/>
        <v>2013</v>
      </c>
      <c r="F108" s="2"/>
      <c r="G108" s="21"/>
      <c r="H108" s="88"/>
      <c r="I108" s="88"/>
      <c r="J108" s="88"/>
      <c r="K108" s="88"/>
      <c r="L108" s="16" t="str">
        <f t="shared" si="13"/>
        <v/>
      </c>
      <c r="M108" s="87" t="str">
        <f t="shared" si="9"/>
        <v/>
      </c>
      <c r="N108" s="87"/>
      <c r="O108" s="18" t="str">
        <f t="shared" si="10"/>
        <v/>
      </c>
      <c r="P108" s="17">
        <f t="shared" si="11"/>
        <v>2013</v>
      </c>
      <c r="Q108" s="2"/>
      <c r="R108" s="89" t="str">
        <f t="shared" si="17"/>
        <v/>
      </c>
      <c r="S108" s="89"/>
      <c r="T108" s="90" t="str">
        <f t="shared" si="14"/>
        <v/>
      </c>
      <c r="U108" s="91"/>
      <c r="V108" s="86" t="str">
        <f t="shared" si="15"/>
        <v/>
      </c>
      <c r="W108" s="86"/>
    </row>
    <row r="109" spans="2:23" x14ac:dyDescent="0.15">
      <c r="B109" s="21">
        <v>100</v>
      </c>
      <c r="C109" s="87" t="str">
        <f t="shared" si="12"/>
        <v/>
      </c>
      <c r="D109" s="87"/>
      <c r="E109" s="17">
        <f t="shared" si="16"/>
        <v>2013</v>
      </c>
      <c r="F109" s="2"/>
      <c r="G109" s="21"/>
      <c r="H109" s="88"/>
      <c r="I109" s="88"/>
      <c r="J109" s="88"/>
      <c r="K109" s="88"/>
      <c r="L109" s="16" t="str">
        <f t="shared" si="13"/>
        <v/>
      </c>
      <c r="M109" s="87" t="str">
        <f t="shared" si="9"/>
        <v/>
      </c>
      <c r="N109" s="87"/>
      <c r="O109" s="18" t="str">
        <f t="shared" si="10"/>
        <v/>
      </c>
      <c r="P109" s="17">
        <f t="shared" si="11"/>
        <v>2013</v>
      </c>
      <c r="Q109" s="2"/>
      <c r="R109" s="89" t="str">
        <f t="shared" si="17"/>
        <v/>
      </c>
      <c r="S109" s="89"/>
      <c r="T109" s="90" t="str">
        <f t="shared" si="14"/>
        <v/>
      </c>
      <c r="U109" s="91"/>
      <c r="V109" s="86" t="str">
        <f t="shared" si="15"/>
        <v/>
      </c>
      <c r="W109" s="86"/>
    </row>
  </sheetData>
  <mergeCells count="739">
    <mergeCell ref="V108:W108"/>
    <mergeCell ref="C109:D109"/>
    <mergeCell ref="H109:I109"/>
    <mergeCell ref="J109:K109"/>
    <mergeCell ref="M109:N109"/>
    <mergeCell ref="R109:S109"/>
    <mergeCell ref="T109:U109"/>
    <mergeCell ref="V109:W109"/>
    <mergeCell ref="C108:D108"/>
    <mergeCell ref="H108:I108"/>
    <mergeCell ref="J108:K108"/>
    <mergeCell ref="M108:N108"/>
    <mergeCell ref="R108:S108"/>
    <mergeCell ref="T108:U108"/>
    <mergeCell ref="V106:W106"/>
    <mergeCell ref="C107:D107"/>
    <mergeCell ref="H107:I107"/>
    <mergeCell ref="J107:K107"/>
    <mergeCell ref="M107:N107"/>
    <mergeCell ref="R107:S107"/>
    <mergeCell ref="T107:U107"/>
    <mergeCell ref="V107:W107"/>
    <mergeCell ref="C106:D106"/>
    <mergeCell ref="H106:I106"/>
    <mergeCell ref="J106:K106"/>
    <mergeCell ref="M106:N106"/>
    <mergeCell ref="R106:S106"/>
    <mergeCell ref="T106:U106"/>
    <mergeCell ref="V104:W104"/>
    <mergeCell ref="C105:D105"/>
    <mergeCell ref="H105:I105"/>
    <mergeCell ref="J105:K105"/>
    <mergeCell ref="M105:N105"/>
    <mergeCell ref="R105:S105"/>
    <mergeCell ref="T105:U105"/>
    <mergeCell ref="V105:W105"/>
    <mergeCell ref="C104:D104"/>
    <mergeCell ref="H104:I104"/>
    <mergeCell ref="J104:K104"/>
    <mergeCell ref="M104:N104"/>
    <mergeCell ref="R104:S104"/>
    <mergeCell ref="T104:U104"/>
    <mergeCell ref="V102:W102"/>
    <mergeCell ref="C103:D103"/>
    <mergeCell ref="H103:I103"/>
    <mergeCell ref="J103:K103"/>
    <mergeCell ref="M103:N103"/>
    <mergeCell ref="R103:S103"/>
    <mergeCell ref="T103:U103"/>
    <mergeCell ref="V103:W103"/>
    <mergeCell ref="C102:D102"/>
    <mergeCell ref="H102:I102"/>
    <mergeCell ref="J102:K102"/>
    <mergeCell ref="M102:N102"/>
    <mergeCell ref="R102:S102"/>
    <mergeCell ref="T102:U102"/>
    <mergeCell ref="V100:W100"/>
    <mergeCell ref="C101:D101"/>
    <mergeCell ref="H101:I101"/>
    <mergeCell ref="J101:K101"/>
    <mergeCell ref="M101:N101"/>
    <mergeCell ref="R101:S101"/>
    <mergeCell ref="T101:U101"/>
    <mergeCell ref="V101:W101"/>
    <mergeCell ref="C100:D100"/>
    <mergeCell ref="H100:I100"/>
    <mergeCell ref="J100:K100"/>
    <mergeCell ref="M100:N100"/>
    <mergeCell ref="R100:S100"/>
    <mergeCell ref="T100:U100"/>
    <mergeCell ref="V98:W98"/>
    <mergeCell ref="C99:D99"/>
    <mergeCell ref="H99:I99"/>
    <mergeCell ref="J99:K99"/>
    <mergeCell ref="M99:N99"/>
    <mergeCell ref="R99:S99"/>
    <mergeCell ref="T99:U99"/>
    <mergeCell ref="V99:W99"/>
    <mergeCell ref="C98:D98"/>
    <mergeCell ref="H98:I98"/>
    <mergeCell ref="J98:K98"/>
    <mergeCell ref="M98:N98"/>
    <mergeCell ref="R98:S98"/>
    <mergeCell ref="T98:U98"/>
    <mergeCell ref="V96:W96"/>
    <mergeCell ref="C97:D97"/>
    <mergeCell ref="H97:I97"/>
    <mergeCell ref="J97:K97"/>
    <mergeCell ref="M97:N97"/>
    <mergeCell ref="R97:S97"/>
    <mergeCell ref="T97:U97"/>
    <mergeCell ref="V97:W97"/>
    <mergeCell ref="C96:D96"/>
    <mergeCell ref="H96:I96"/>
    <mergeCell ref="J96:K96"/>
    <mergeCell ref="M96:N96"/>
    <mergeCell ref="R96:S96"/>
    <mergeCell ref="T96:U96"/>
    <mergeCell ref="V94:W94"/>
    <mergeCell ref="C95:D95"/>
    <mergeCell ref="H95:I95"/>
    <mergeCell ref="J95:K95"/>
    <mergeCell ref="M95:N95"/>
    <mergeCell ref="R95:S95"/>
    <mergeCell ref="T95:U95"/>
    <mergeCell ref="V95:W95"/>
    <mergeCell ref="C94:D94"/>
    <mergeCell ref="H94:I94"/>
    <mergeCell ref="J94:K94"/>
    <mergeCell ref="M94:N94"/>
    <mergeCell ref="R94:S94"/>
    <mergeCell ref="T94:U94"/>
    <mergeCell ref="V92:W92"/>
    <mergeCell ref="C93:D93"/>
    <mergeCell ref="H93:I93"/>
    <mergeCell ref="J93:K93"/>
    <mergeCell ref="M93:N93"/>
    <mergeCell ref="R93:S93"/>
    <mergeCell ref="T93:U93"/>
    <mergeCell ref="V93:W93"/>
    <mergeCell ref="C92:D92"/>
    <mergeCell ref="H92:I92"/>
    <mergeCell ref="J92:K92"/>
    <mergeCell ref="M92:N92"/>
    <mergeCell ref="R92:S92"/>
    <mergeCell ref="T92:U92"/>
    <mergeCell ref="V90:W90"/>
    <mergeCell ref="C91:D91"/>
    <mergeCell ref="H91:I91"/>
    <mergeCell ref="J91:K91"/>
    <mergeCell ref="M91:N91"/>
    <mergeCell ref="R91:S91"/>
    <mergeCell ref="T91:U91"/>
    <mergeCell ref="V91:W91"/>
    <mergeCell ref="C90:D90"/>
    <mergeCell ref="H90:I90"/>
    <mergeCell ref="J90:K90"/>
    <mergeCell ref="M90:N90"/>
    <mergeCell ref="R90:S90"/>
    <mergeCell ref="T90:U90"/>
    <mergeCell ref="V88:W88"/>
    <mergeCell ref="C89:D89"/>
    <mergeCell ref="H89:I89"/>
    <mergeCell ref="J89:K89"/>
    <mergeCell ref="M89:N89"/>
    <mergeCell ref="R89:S89"/>
    <mergeCell ref="T89:U89"/>
    <mergeCell ref="V89:W89"/>
    <mergeCell ref="C88:D88"/>
    <mergeCell ref="H88:I88"/>
    <mergeCell ref="J88:K88"/>
    <mergeCell ref="M88:N88"/>
    <mergeCell ref="R88:S88"/>
    <mergeCell ref="T88:U88"/>
    <mergeCell ref="V86:W86"/>
    <mergeCell ref="C87:D87"/>
    <mergeCell ref="H87:I87"/>
    <mergeCell ref="J87:K87"/>
    <mergeCell ref="M87:N87"/>
    <mergeCell ref="R87:S87"/>
    <mergeCell ref="T87:U87"/>
    <mergeCell ref="V87:W87"/>
    <mergeCell ref="C86:D86"/>
    <mergeCell ref="H86:I86"/>
    <mergeCell ref="J86:K86"/>
    <mergeCell ref="M86:N86"/>
    <mergeCell ref="R86:S86"/>
    <mergeCell ref="T86:U86"/>
    <mergeCell ref="V84:W84"/>
    <mergeCell ref="C85:D85"/>
    <mergeCell ref="H85:I85"/>
    <mergeCell ref="J85:K85"/>
    <mergeCell ref="M85:N85"/>
    <mergeCell ref="R85:S85"/>
    <mergeCell ref="T85:U85"/>
    <mergeCell ref="V85:W85"/>
    <mergeCell ref="C84:D84"/>
    <mergeCell ref="H84:I84"/>
    <mergeCell ref="J84:K84"/>
    <mergeCell ref="M84:N84"/>
    <mergeCell ref="R84:S84"/>
    <mergeCell ref="T84:U84"/>
    <mergeCell ref="V82:W82"/>
    <mergeCell ref="C83:D83"/>
    <mergeCell ref="H83:I83"/>
    <mergeCell ref="J83:K83"/>
    <mergeCell ref="M83:N83"/>
    <mergeCell ref="R83:S83"/>
    <mergeCell ref="T83:U83"/>
    <mergeCell ref="V83:W83"/>
    <mergeCell ref="C82:D82"/>
    <mergeCell ref="H82:I82"/>
    <mergeCell ref="J82:K82"/>
    <mergeCell ref="M82:N82"/>
    <mergeCell ref="R82:S82"/>
    <mergeCell ref="T82:U82"/>
    <mergeCell ref="V80:W80"/>
    <mergeCell ref="C81:D81"/>
    <mergeCell ref="H81:I81"/>
    <mergeCell ref="J81:K81"/>
    <mergeCell ref="M81:N81"/>
    <mergeCell ref="R81:S81"/>
    <mergeCell ref="T81:U81"/>
    <mergeCell ref="V81:W81"/>
    <mergeCell ref="C80:D80"/>
    <mergeCell ref="H80:I80"/>
    <mergeCell ref="J80:K80"/>
    <mergeCell ref="M80:N80"/>
    <mergeCell ref="R80:S80"/>
    <mergeCell ref="T80:U80"/>
    <mergeCell ref="V78:W78"/>
    <mergeCell ref="C79:D79"/>
    <mergeCell ref="H79:I79"/>
    <mergeCell ref="J79:K79"/>
    <mergeCell ref="M79:N79"/>
    <mergeCell ref="R79:S79"/>
    <mergeCell ref="T79:U79"/>
    <mergeCell ref="V79:W79"/>
    <mergeCell ref="C78:D78"/>
    <mergeCell ref="H78:I78"/>
    <mergeCell ref="J78:K78"/>
    <mergeCell ref="M78:N78"/>
    <mergeCell ref="R78:S78"/>
    <mergeCell ref="T78:U78"/>
    <mergeCell ref="V76:W76"/>
    <mergeCell ref="C77:D77"/>
    <mergeCell ref="H77:I77"/>
    <mergeCell ref="J77:K77"/>
    <mergeCell ref="M77:N77"/>
    <mergeCell ref="R77:S77"/>
    <mergeCell ref="T77:U77"/>
    <mergeCell ref="V77:W77"/>
    <mergeCell ref="C76:D76"/>
    <mergeCell ref="H76:I76"/>
    <mergeCell ref="J76:K76"/>
    <mergeCell ref="M76:N76"/>
    <mergeCell ref="R76:S76"/>
    <mergeCell ref="T76:U76"/>
    <mergeCell ref="V74:W74"/>
    <mergeCell ref="C75:D75"/>
    <mergeCell ref="H75:I75"/>
    <mergeCell ref="J75:K75"/>
    <mergeCell ref="M75:N75"/>
    <mergeCell ref="R75:S75"/>
    <mergeCell ref="T75:U75"/>
    <mergeCell ref="V75:W75"/>
    <mergeCell ref="C74:D74"/>
    <mergeCell ref="H74:I74"/>
    <mergeCell ref="J74:K74"/>
    <mergeCell ref="M74:N74"/>
    <mergeCell ref="R74:S74"/>
    <mergeCell ref="T74:U74"/>
    <mergeCell ref="V72:W72"/>
    <mergeCell ref="C73:D73"/>
    <mergeCell ref="H73:I73"/>
    <mergeCell ref="J73:K73"/>
    <mergeCell ref="M73:N73"/>
    <mergeCell ref="R73:S73"/>
    <mergeCell ref="T73:U73"/>
    <mergeCell ref="V73:W73"/>
    <mergeCell ref="C72:D72"/>
    <mergeCell ref="H72:I72"/>
    <mergeCell ref="J72:K72"/>
    <mergeCell ref="M72:N72"/>
    <mergeCell ref="R72:S72"/>
    <mergeCell ref="T72:U72"/>
    <mergeCell ref="V70:W70"/>
    <mergeCell ref="C71:D71"/>
    <mergeCell ref="H71:I71"/>
    <mergeCell ref="J71:K71"/>
    <mergeCell ref="M71:N71"/>
    <mergeCell ref="R71:S71"/>
    <mergeCell ref="T71:U71"/>
    <mergeCell ref="V71:W71"/>
    <mergeCell ref="C70:D70"/>
    <mergeCell ref="H70:I70"/>
    <mergeCell ref="J70:K70"/>
    <mergeCell ref="M70:N70"/>
    <mergeCell ref="R70:S70"/>
    <mergeCell ref="T70:U70"/>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V64:W64"/>
    <mergeCell ref="C65:D65"/>
    <mergeCell ref="H65:I65"/>
    <mergeCell ref="J65:K65"/>
    <mergeCell ref="M65:N65"/>
    <mergeCell ref="R65:S65"/>
    <mergeCell ref="T65:U65"/>
    <mergeCell ref="V65:W65"/>
    <mergeCell ref="C64:D64"/>
    <mergeCell ref="H64:I64"/>
    <mergeCell ref="J64:K64"/>
    <mergeCell ref="M64:N64"/>
    <mergeCell ref="R64:S64"/>
    <mergeCell ref="T64:U64"/>
    <mergeCell ref="V62:W62"/>
    <mergeCell ref="C63:D63"/>
    <mergeCell ref="H63:I63"/>
    <mergeCell ref="J63:K63"/>
    <mergeCell ref="M63:N63"/>
    <mergeCell ref="R63:S63"/>
    <mergeCell ref="T63:U63"/>
    <mergeCell ref="V63:W63"/>
    <mergeCell ref="C62:D62"/>
    <mergeCell ref="H62:I62"/>
    <mergeCell ref="J62:K62"/>
    <mergeCell ref="M62:N62"/>
    <mergeCell ref="R62:S62"/>
    <mergeCell ref="T62:U62"/>
    <mergeCell ref="V60:W60"/>
    <mergeCell ref="C61:D61"/>
    <mergeCell ref="H61:I61"/>
    <mergeCell ref="J61:K61"/>
    <mergeCell ref="M61:N61"/>
    <mergeCell ref="R61:S61"/>
    <mergeCell ref="T61:U61"/>
    <mergeCell ref="V61:W61"/>
    <mergeCell ref="C60:D60"/>
    <mergeCell ref="H60:I60"/>
    <mergeCell ref="J60:K60"/>
    <mergeCell ref="M60:N60"/>
    <mergeCell ref="R60:S60"/>
    <mergeCell ref="T60:U60"/>
    <mergeCell ref="V58:W58"/>
    <mergeCell ref="C59:D59"/>
    <mergeCell ref="H59:I59"/>
    <mergeCell ref="J59:K59"/>
    <mergeCell ref="M59:N59"/>
    <mergeCell ref="R59:S59"/>
    <mergeCell ref="T59:U59"/>
    <mergeCell ref="V59:W59"/>
    <mergeCell ref="C58:D58"/>
    <mergeCell ref="H58:I58"/>
    <mergeCell ref="J58:K58"/>
    <mergeCell ref="M58:N58"/>
    <mergeCell ref="R58:S58"/>
    <mergeCell ref="T58:U58"/>
    <mergeCell ref="V56:W56"/>
    <mergeCell ref="C57:D57"/>
    <mergeCell ref="H57:I57"/>
    <mergeCell ref="J57:K57"/>
    <mergeCell ref="M57:N57"/>
    <mergeCell ref="R57:S57"/>
    <mergeCell ref="T57:U57"/>
    <mergeCell ref="V57:W57"/>
    <mergeCell ref="C56:D56"/>
    <mergeCell ref="H56:I56"/>
    <mergeCell ref="J56:K56"/>
    <mergeCell ref="M56:N56"/>
    <mergeCell ref="R56:S56"/>
    <mergeCell ref="T56:U56"/>
    <mergeCell ref="V54:W54"/>
    <mergeCell ref="C55:D55"/>
    <mergeCell ref="H55:I55"/>
    <mergeCell ref="J55:K55"/>
    <mergeCell ref="M55:N55"/>
    <mergeCell ref="R55:S55"/>
    <mergeCell ref="T55:U55"/>
    <mergeCell ref="V55:W55"/>
    <mergeCell ref="C54:D54"/>
    <mergeCell ref="H54:I54"/>
    <mergeCell ref="J54:K54"/>
    <mergeCell ref="M54:N54"/>
    <mergeCell ref="R54:S54"/>
    <mergeCell ref="T54:U54"/>
    <mergeCell ref="V52:W52"/>
    <mergeCell ref="C53:D53"/>
    <mergeCell ref="H53:I53"/>
    <mergeCell ref="J53:K53"/>
    <mergeCell ref="M53:N53"/>
    <mergeCell ref="R53:S53"/>
    <mergeCell ref="T53:U53"/>
    <mergeCell ref="V53:W53"/>
    <mergeCell ref="C52:D52"/>
    <mergeCell ref="H52:I52"/>
    <mergeCell ref="J52:K52"/>
    <mergeCell ref="M52:N52"/>
    <mergeCell ref="R52:S52"/>
    <mergeCell ref="T52:U52"/>
    <mergeCell ref="V50:W50"/>
    <mergeCell ref="C51:D51"/>
    <mergeCell ref="H51:I51"/>
    <mergeCell ref="J51:K51"/>
    <mergeCell ref="M51:N51"/>
    <mergeCell ref="R51:S51"/>
    <mergeCell ref="T51:U51"/>
    <mergeCell ref="V51:W51"/>
    <mergeCell ref="C50:D50"/>
    <mergeCell ref="H50:I50"/>
    <mergeCell ref="J50:K50"/>
    <mergeCell ref="M50:N50"/>
    <mergeCell ref="R50:S50"/>
    <mergeCell ref="T50:U50"/>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44:W44"/>
    <mergeCell ref="C45:D45"/>
    <mergeCell ref="H45:I45"/>
    <mergeCell ref="J45:K45"/>
    <mergeCell ref="M45:N45"/>
    <mergeCell ref="R45:S45"/>
    <mergeCell ref="T45:U45"/>
    <mergeCell ref="V45:W45"/>
    <mergeCell ref="C44:D44"/>
    <mergeCell ref="H44:I44"/>
    <mergeCell ref="J44:K44"/>
    <mergeCell ref="M44:N44"/>
    <mergeCell ref="R44:S44"/>
    <mergeCell ref="T44:U44"/>
    <mergeCell ref="V42:W42"/>
    <mergeCell ref="C43:D43"/>
    <mergeCell ref="H43:I43"/>
    <mergeCell ref="J43:K43"/>
    <mergeCell ref="M43:N43"/>
    <mergeCell ref="R43:S43"/>
    <mergeCell ref="T43:U43"/>
    <mergeCell ref="V43:W43"/>
    <mergeCell ref="C42:D42"/>
    <mergeCell ref="H42:I42"/>
    <mergeCell ref="J42:K42"/>
    <mergeCell ref="M42:N42"/>
    <mergeCell ref="R42:S42"/>
    <mergeCell ref="T42:U42"/>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V36:W36"/>
    <mergeCell ref="C37:D37"/>
    <mergeCell ref="H37:I37"/>
    <mergeCell ref="J37:K37"/>
    <mergeCell ref="M37:N37"/>
    <mergeCell ref="R37:S37"/>
    <mergeCell ref="T37:U37"/>
    <mergeCell ref="V37:W37"/>
    <mergeCell ref="C36:D36"/>
    <mergeCell ref="H36:I36"/>
    <mergeCell ref="J36:K36"/>
    <mergeCell ref="M36:N36"/>
    <mergeCell ref="R36:S36"/>
    <mergeCell ref="T36:U36"/>
    <mergeCell ref="V34:W34"/>
    <mergeCell ref="C35:D35"/>
    <mergeCell ref="H35:I35"/>
    <mergeCell ref="J35:K35"/>
    <mergeCell ref="M35:N35"/>
    <mergeCell ref="R35:S35"/>
    <mergeCell ref="T35:U35"/>
    <mergeCell ref="V35:W35"/>
    <mergeCell ref="C34:D34"/>
    <mergeCell ref="H34:I34"/>
    <mergeCell ref="J34:K34"/>
    <mergeCell ref="M34:N34"/>
    <mergeCell ref="R34:S34"/>
    <mergeCell ref="T34:U34"/>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28:W28"/>
    <mergeCell ref="C29:D29"/>
    <mergeCell ref="H29:I29"/>
    <mergeCell ref="J29:K29"/>
    <mergeCell ref="M29:N29"/>
    <mergeCell ref="R29:S29"/>
    <mergeCell ref="T29:U29"/>
    <mergeCell ref="V29:W29"/>
    <mergeCell ref="C28:D28"/>
    <mergeCell ref="H28:I28"/>
    <mergeCell ref="J28:K28"/>
    <mergeCell ref="M28:N28"/>
    <mergeCell ref="R28:S28"/>
    <mergeCell ref="T28:U28"/>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4:W24"/>
    <mergeCell ref="C25:D25"/>
    <mergeCell ref="H25:I25"/>
    <mergeCell ref="J25:K25"/>
    <mergeCell ref="M25:N25"/>
    <mergeCell ref="R25:S25"/>
    <mergeCell ref="T25:U25"/>
    <mergeCell ref="V25:W25"/>
    <mergeCell ref="C24:D24"/>
    <mergeCell ref="H24:I24"/>
    <mergeCell ref="J24:K24"/>
    <mergeCell ref="M24:N24"/>
    <mergeCell ref="R24:S24"/>
    <mergeCell ref="T24:U24"/>
    <mergeCell ref="V22:W22"/>
    <mergeCell ref="C23:D23"/>
    <mergeCell ref="H23:I23"/>
    <mergeCell ref="J23:K23"/>
    <mergeCell ref="M23:N23"/>
    <mergeCell ref="R23:S23"/>
    <mergeCell ref="T23:U23"/>
    <mergeCell ref="V23:W23"/>
    <mergeCell ref="C22:D22"/>
    <mergeCell ref="H22:I22"/>
    <mergeCell ref="J22:K22"/>
    <mergeCell ref="M22:N22"/>
    <mergeCell ref="R22:S22"/>
    <mergeCell ref="T22:U22"/>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P8:W8"/>
    <mergeCell ref="H9:I9"/>
    <mergeCell ref="J9:K9"/>
    <mergeCell ref="M9:N9"/>
    <mergeCell ref="R9:S9"/>
    <mergeCell ref="T9:U9"/>
    <mergeCell ref="V9:W9"/>
    <mergeCell ref="B6:D6"/>
    <mergeCell ref="E6:H6"/>
    <mergeCell ref="I6:J6"/>
    <mergeCell ref="K6:M6"/>
    <mergeCell ref="N6:Q6"/>
    <mergeCell ref="B8:B9"/>
    <mergeCell ref="C8:D9"/>
    <mergeCell ref="E8:K8"/>
    <mergeCell ref="L8:N8"/>
    <mergeCell ref="O8:O9"/>
    <mergeCell ref="B2:D2"/>
    <mergeCell ref="E2:G2"/>
    <mergeCell ref="H2:J2"/>
    <mergeCell ref="K2:M2"/>
    <mergeCell ref="N2:O2"/>
    <mergeCell ref="P2:Q2"/>
    <mergeCell ref="N4:O4"/>
    <mergeCell ref="P4:Q4"/>
    <mergeCell ref="J5:K5"/>
    <mergeCell ref="L5:M5"/>
    <mergeCell ref="N5:O5"/>
    <mergeCell ref="P5:Q5"/>
    <mergeCell ref="B3:C3"/>
    <mergeCell ref="D3:I3"/>
    <mergeCell ref="J3:K3"/>
    <mergeCell ref="L3:Q3"/>
    <mergeCell ref="B4:C4"/>
    <mergeCell ref="D4:E4"/>
    <mergeCell ref="F4:G4"/>
    <mergeCell ref="H4:I4"/>
    <mergeCell ref="J4:K4"/>
    <mergeCell ref="L4:M4"/>
  </mergeCells>
  <phoneticPr fontId="1"/>
  <conditionalFormatting sqref="G39:G69 G15:G37 G10:G12">
    <cfRule type="cellIs" dxfId="47" priority="11" operator="equal">
      <formula>"買"</formula>
    </cfRule>
    <cfRule type="cellIs" dxfId="46" priority="12" operator="equal">
      <formula>"売"</formula>
    </cfRule>
  </conditionalFormatting>
  <conditionalFormatting sqref="G13">
    <cfRule type="cellIs" dxfId="45" priority="15" operator="equal">
      <formula>"買"</formula>
    </cfRule>
    <cfRule type="cellIs" dxfId="44" priority="16" operator="equal">
      <formula>"売"</formula>
    </cfRule>
  </conditionalFormatting>
  <conditionalFormatting sqref="G14">
    <cfRule type="cellIs" dxfId="43" priority="13" operator="equal">
      <formula>"買"</formula>
    </cfRule>
    <cfRule type="cellIs" dxfId="42" priority="14" operator="equal">
      <formula>"売"</formula>
    </cfRule>
  </conditionalFormatting>
  <conditionalFormatting sqref="G38">
    <cfRule type="cellIs" dxfId="41" priority="9" operator="equal">
      <formula>"買"</formula>
    </cfRule>
    <cfRule type="cellIs" dxfId="40" priority="10" operator="equal">
      <formula>"売"</formula>
    </cfRule>
  </conditionalFormatting>
  <conditionalFormatting sqref="G93:G94">
    <cfRule type="cellIs" dxfId="39" priority="1" operator="equal">
      <formula>"買"</formula>
    </cfRule>
    <cfRule type="cellIs" dxfId="38" priority="2" operator="equal">
      <formula>"売"</formula>
    </cfRule>
  </conditionalFormatting>
  <conditionalFormatting sqref="G70:G78">
    <cfRule type="cellIs" dxfId="37" priority="7" operator="equal">
      <formula>"買"</formula>
    </cfRule>
    <cfRule type="cellIs" dxfId="36" priority="8" operator="equal">
      <formula>"売"</formula>
    </cfRule>
  </conditionalFormatting>
  <conditionalFormatting sqref="G79:G92">
    <cfRule type="cellIs" dxfId="35" priority="5" operator="equal">
      <formula>"買"</formula>
    </cfRule>
    <cfRule type="cellIs" dxfId="34" priority="6" operator="equal">
      <formula>"売"</formula>
    </cfRule>
  </conditionalFormatting>
  <conditionalFormatting sqref="G95:G109">
    <cfRule type="cellIs" dxfId="33" priority="3" operator="equal">
      <formula>"買"</formula>
    </cfRule>
    <cfRule type="cellIs" dxfId="32"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topLeftCell="A25" zoomScale="90" zoomScaleNormal="90" workbookViewId="0">
      <selection activeCell="A29" sqref="A29:K29"/>
    </sheetView>
  </sheetViews>
  <sheetFormatPr defaultRowHeight="13.5" x14ac:dyDescent="0.15"/>
  <cols>
    <col min="1" max="1" width="3.625" customWidth="1"/>
  </cols>
  <sheetData>
    <row r="1" spans="1:11" ht="266.25" customHeight="1" x14ac:dyDescent="0.15">
      <c r="A1" s="92"/>
      <c r="B1" s="92"/>
      <c r="C1" s="92"/>
      <c r="D1" s="92"/>
      <c r="E1" s="92"/>
      <c r="F1" s="92"/>
      <c r="G1" s="92"/>
      <c r="H1" s="92"/>
      <c r="I1" s="92"/>
      <c r="J1" s="92"/>
      <c r="K1" s="92"/>
    </row>
    <row r="2" spans="1:11" ht="266.25" customHeight="1" x14ac:dyDescent="0.15">
      <c r="A2" s="92"/>
      <c r="B2" s="92"/>
      <c r="C2" s="92"/>
      <c r="D2" s="92"/>
      <c r="E2" s="92"/>
      <c r="F2" s="92"/>
      <c r="G2" s="92"/>
      <c r="H2" s="92"/>
      <c r="I2" s="92"/>
      <c r="J2" s="92"/>
      <c r="K2" s="92"/>
    </row>
    <row r="3" spans="1:11" ht="266.25" customHeight="1" x14ac:dyDescent="0.15">
      <c r="A3" s="92"/>
      <c r="B3" s="92"/>
      <c r="C3" s="92"/>
      <c r="D3" s="92"/>
      <c r="E3" s="92"/>
      <c r="F3" s="92"/>
      <c r="G3" s="92"/>
      <c r="H3" s="92"/>
      <c r="I3" s="92"/>
      <c r="J3" s="92"/>
      <c r="K3" s="92"/>
    </row>
    <row r="4" spans="1:11" ht="266.25" customHeight="1" x14ac:dyDescent="0.15">
      <c r="A4" s="92"/>
      <c r="B4" s="92"/>
      <c r="C4" s="92"/>
      <c r="D4" s="92"/>
      <c r="E4" s="92"/>
      <c r="F4" s="92"/>
      <c r="G4" s="92"/>
      <c r="H4" s="92"/>
      <c r="I4" s="92"/>
      <c r="J4" s="92"/>
      <c r="K4" s="92"/>
    </row>
    <row r="5" spans="1:11" ht="266.25" customHeight="1" x14ac:dyDescent="0.15">
      <c r="A5" s="92"/>
      <c r="B5" s="92"/>
      <c r="C5" s="92"/>
      <c r="D5" s="92"/>
      <c r="E5" s="92"/>
      <c r="F5" s="92"/>
      <c r="G5" s="92"/>
      <c r="H5" s="92"/>
      <c r="I5" s="92"/>
      <c r="J5" s="92"/>
      <c r="K5" s="92"/>
    </row>
    <row r="6" spans="1:11" ht="266.25" customHeight="1" x14ac:dyDescent="0.15">
      <c r="A6" s="92"/>
      <c r="B6" s="92"/>
      <c r="C6" s="92"/>
      <c r="D6" s="92"/>
      <c r="E6" s="92"/>
      <c r="F6" s="92"/>
      <c r="G6" s="92"/>
      <c r="H6" s="92"/>
      <c r="I6" s="92"/>
      <c r="J6" s="92"/>
      <c r="K6" s="92"/>
    </row>
    <row r="7" spans="1:11" ht="266.25" customHeight="1" x14ac:dyDescent="0.15">
      <c r="A7" s="92"/>
      <c r="B7" s="92"/>
      <c r="C7" s="92"/>
      <c r="D7" s="92"/>
      <c r="E7" s="92"/>
      <c r="F7" s="92"/>
      <c r="G7" s="92"/>
      <c r="H7" s="92"/>
      <c r="I7" s="92"/>
      <c r="J7" s="92"/>
      <c r="K7" s="92"/>
    </row>
    <row r="8" spans="1:11" ht="266.25" customHeight="1" x14ac:dyDescent="0.15">
      <c r="A8" s="92"/>
      <c r="B8" s="92"/>
      <c r="C8" s="92"/>
      <c r="D8" s="92"/>
      <c r="E8" s="92"/>
      <c r="F8" s="92"/>
      <c r="G8" s="92"/>
      <c r="H8" s="92"/>
      <c r="I8" s="92"/>
      <c r="J8" s="92"/>
      <c r="K8" s="92"/>
    </row>
    <row r="9" spans="1:11" ht="266.25" customHeight="1" x14ac:dyDescent="0.15">
      <c r="A9" s="92"/>
      <c r="B9" s="92"/>
      <c r="C9" s="92"/>
      <c r="D9" s="92"/>
      <c r="E9" s="92"/>
      <c r="F9" s="92"/>
      <c r="G9" s="92"/>
      <c r="H9" s="92"/>
      <c r="I9" s="92"/>
      <c r="J9" s="92"/>
      <c r="K9" s="92"/>
    </row>
    <row r="10" spans="1:11" ht="266.25" customHeight="1" x14ac:dyDescent="0.15">
      <c r="A10" s="92"/>
      <c r="B10" s="92"/>
      <c r="C10" s="92"/>
      <c r="D10" s="92"/>
      <c r="E10" s="92"/>
      <c r="F10" s="92"/>
      <c r="G10" s="92"/>
      <c r="H10" s="92"/>
      <c r="I10" s="92"/>
      <c r="J10" s="92"/>
      <c r="K10" s="92"/>
    </row>
    <row r="11" spans="1:11" ht="266.25" customHeight="1" x14ac:dyDescent="0.15">
      <c r="A11" s="92"/>
      <c r="B11" s="92"/>
      <c r="C11" s="92"/>
      <c r="D11" s="92"/>
      <c r="E11" s="92"/>
      <c r="F11" s="92"/>
      <c r="G11" s="92"/>
      <c r="H11" s="92"/>
      <c r="I11" s="92"/>
      <c r="J11" s="92"/>
      <c r="K11" s="92"/>
    </row>
    <row r="12" spans="1:11" ht="266.25" customHeight="1" x14ac:dyDescent="0.15">
      <c r="A12" s="92"/>
      <c r="B12" s="92"/>
      <c r="C12" s="92"/>
      <c r="D12" s="92"/>
      <c r="E12" s="92"/>
      <c r="F12" s="92"/>
      <c r="G12" s="92"/>
      <c r="H12" s="92"/>
      <c r="I12" s="92"/>
      <c r="J12" s="92"/>
      <c r="K12" s="92"/>
    </row>
    <row r="13" spans="1:11" ht="266.25" customHeight="1" x14ac:dyDescent="0.15">
      <c r="A13" s="92"/>
      <c r="B13" s="92"/>
      <c r="C13" s="92"/>
      <c r="D13" s="92"/>
      <c r="E13" s="92"/>
      <c r="F13" s="92"/>
      <c r="G13" s="92"/>
      <c r="H13" s="92"/>
      <c r="I13" s="92"/>
      <c r="J13" s="92"/>
      <c r="K13" s="92"/>
    </row>
    <row r="14" spans="1:11" ht="266.25" customHeight="1" x14ac:dyDescent="0.15">
      <c r="A14" s="92"/>
      <c r="B14" s="92"/>
      <c r="C14" s="92"/>
      <c r="D14" s="92"/>
      <c r="E14" s="92"/>
      <c r="F14" s="92"/>
      <c r="G14" s="92"/>
      <c r="H14" s="92"/>
      <c r="I14" s="92"/>
      <c r="J14" s="92"/>
      <c r="K14" s="92"/>
    </row>
    <row r="15" spans="1:11" ht="266.25" customHeight="1" x14ac:dyDescent="0.15">
      <c r="A15" s="92"/>
      <c r="B15" s="92"/>
      <c r="C15" s="92"/>
      <c r="D15" s="92"/>
      <c r="E15" s="92"/>
      <c r="F15" s="92"/>
      <c r="G15" s="92"/>
      <c r="H15" s="92"/>
      <c r="I15" s="92"/>
      <c r="J15" s="92"/>
      <c r="K15" s="92"/>
    </row>
    <row r="16" spans="1:11" ht="266.25" customHeight="1" x14ac:dyDescent="0.15">
      <c r="A16" s="92"/>
      <c r="B16" s="92"/>
      <c r="C16" s="92"/>
      <c r="D16" s="92"/>
      <c r="E16" s="92"/>
      <c r="F16" s="92"/>
      <c r="G16" s="92"/>
      <c r="H16" s="92"/>
      <c r="I16" s="92"/>
      <c r="J16" s="92"/>
      <c r="K16" s="92"/>
    </row>
    <row r="17" spans="1:11" ht="266.25" customHeight="1" x14ac:dyDescent="0.15">
      <c r="A17" s="92"/>
      <c r="B17" s="92"/>
      <c r="C17" s="92"/>
      <c r="D17" s="92"/>
      <c r="E17" s="92"/>
      <c r="F17" s="92"/>
      <c r="G17" s="92"/>
      <c r="H17" s="92"/>
      <c r="I17" s="92"/>
      <c r="J17" s="92"/>
      <c r="K17" s="92"/>
    </row>
    <row r="18" spans="1:11" ht="266.25" customHeight="1" x14ac:dyDescent="0.15">
      <c r="A18" s="92"/>
      <c r="B18" s="92"/>
      <c r="C18" s="92"/>
      <c r="D18" s="92"/>
      <c r="E18" s="92"/>
      <c r="F18" s="92"/>
      <c r="G18" s="92"/>
      <c r="H18" s="92"/>
      <c r="I18" s="92"/>
      <c r="J18" s="92"/>
      <c r="K18" s="92"/>
    </row>
    <row r="19" spans="1:11" ht="266.25" customHeight="1" x14ac:dyDescent="0.15">
      <c r="A19" s="92"/>
      <c r="B19" s="92"/>
      <c r="C19" s="92"/>
      <c r="D19" s="92"/>
      <c r="E19" s="92"/>
      <c r="F19" s="92"/>
      <c r="G19" s="92"/>
      <c r="H19" s="92"/>
      <c r="I19" s="92"/>
      <c r="J19" s="92"/>
      <c r="K19" s="92"/>
    </row>
    <row r="20" spans="1:11" ht="266.25" customHeight="1" x14ac:dyDescent="0.15">
      <c r="A20" s="92"/>
      <c r="B20" s="92"/>
      <c r="C20" s="92"/>
      <c r="D20" s="92"/>
      <c r="E20" s="92"/>
      <c r="F20" s="92"/>
      <c r="G20" s="92"/>
      <c r="H20" s="92"/>
      <c r="I20" s="92"/>
      <c r="J20" s="92"/>
      <c r="K20" s="92"/>
    </row>
    <row r="21" spans="1:11" ht="266.25" customHeight="1" x14ac:dyDescent="0.15">
      <c r="A21" s="92"/>
      <c r="B21" s="92"/>
      <c r="C21" s="92"/>
      <c r="D21" s="92"/>
      <c r="E21" s="92"/>
      <c r="F21" s="92"/>
      <c r="G21" s="92"/>
      <c r="H21" s="92"/>
      <c r="I21" s="92"/>
      <c r="J21" s="92"/>
      <c r="K21" s="92"/>
    </row>
    <row r="22" spans="1:11" ht="266.25" customHeight="1" x14ac:dyDescent="0.15">
      <c r="A22" s="92"/>
      <c r="B22" s="92"/>
      <c r="C22" s="92"/>
      <c r="D22" s="92"/>
      <c r="E22" s="92"/>
      <c r="F22" s="92"/>
      <c r="G22" s="92"/>
      <c r="H22" s="92"/>
      <c r="I22" s="92"/>
      <c r="J22" s="92"/>
      <c r="K22" s="92"/>
    </row>
    <row r="23" spans="1:11" ht="266.25" customHeight="1" x14ac:dyDescent="0.15">
      <c r="A23" s="92"/>
      <c r="B23" s="92"/>
      <c r="C23" s="92"/>
      <c r="D23" s="92"/>
      <c r="E23" s="92"/>
      <c r="F23" s="92"/>
      <c r="G23" s="92"/>
      <c r="H23" s="92"/>
      <c r="I23" s="92"/>
      <c r="J23" s="92"/>
      <c r="K23" s="92"/>
    </row>
    <row r="24" spans="1:11" ht="266.25" customHeight="1" x14ac:dyDescent="0.15">
      <c r="A24" s="92"/>
      <c r="B24" s="92"/>
      <c r="C24" s="92"/>
      <c r="D24" s="92"/>
      <c r="E24" s="92"/>
      <c r="F24" s="92"/>
      <c r="G24" s="92"/>
      <c r="H24" s="92"/>
      <c r="I24" s="92"/>
      <c r="J24" s="92"/>
      <c r="K24" s="92"/>
    </row>
    <row r="25" spans="1:11" ht="266.25" customHeight="1" x14ac:dyDescent="0.15">
      <c r="A25" s="92"/>
      <c r="B25" s="92"/>
      <c r="C25" s="92"/>
      <c r="D25" s="92"/>
      <c r="E25" s="92"/>
      <c r="F25" s="92"/>
      <c r="G25" s="92"/>
      <c r="H25" s="92"/>
      <c r="I25" s="92"/>
      <c r="J25" s="92"/>
      <c r="K25" s="92"/>
    </row>
    <row r="26" spans="1:11" ht="266.25" customHeight="1" x14ac:dyDescent="0.15">
      <c r="A26" s="92"/>
      <c r="B26" s="92"/>
      <c r="C26" s="92"/>
      <c r="D26" s="92"/>
      <c r="E26" s="92"/>
      <c r="F26" s="92"/>
      <c r="G26" s="92"/>
      <c r="H26" s="92"/>
      <c r="I26" s="92"/>
      <c r="J26" s="92"/>
      <c r="K26" s="92"/>
    </row>
    <row r="27" spans="1:11" ht="266.25" customHeight="1" x14ac:dyDescent="0.15">
      <c r="A27" s="92"/>
      <c r="B27" s="92"/>
      <c r="C27" s="92"/>
      <c r="D27" s="92"/>
      <c r="E27" s="92"/>
      <c r="F27" s="92"/>
      <c r="G27" s="92"/>
      <c r="H27" s="92"/>
      <c r="I27" s="92"/>
      <c r="J27" s="92"/>
      <c r="K27" s="92"/>
    </row>
    <row r="28" spans="1:11" ht="266.25" customHeight="1" x14ac:dyDescent="0.15">
      <c r="A28" s="92"/>
      <c r="B28" s="92"/>
      <c r="C28" s="92"/>
      <c r="D28" s="92"/>
      <c r="E28" s="92"/>
      <c r="F28" s="92"/>
      <c r="G28" s="92"/>
      <c r="H28" s="92"/>
      <c r="I28" s="92"/>
      <c r="J28" s="92"/>
      <c r="K28" s="92"/>
    </row>
    <row r="29" spans="1:11" ht="266.25" customHeight="1" x14ac:dyDescent="0.15">
      <c r="A29" s="92"/>
      <c r="B29" s="92"/>
      <c r="C29" s="92"/>
      <c r="D29" s="92"/>
      <c r="E29" s="92"/>
      <c r="F29" s="92"/>
      <c r="G29" s="92"/>
      <c r="H29" s="92"/>
      <c r="I29" s="92"/>
      <c r="J29" s="92"/>
      <c r="K29" s="92"/>
    </row>
    <row r="30" spans="1:11" ht="266.25" customHeight="1" x14ac:dyDescent="0.15">
      <c r="A30" s="92"/>
      <c r="B30" s="92"/>
      <c r="C30" s="92"/>
      <c r="D30" s="92"/>
      <c r="E30" s="92"/>
      <c r="F30" s="92"/>
      <c r="G30" s="92"/>
      <c r="H30" s="92"/>
      <c r="I30" s="92"/>
      <c r="J30" s="92"/>
      <c r="K30" s="92"/>
    </row>
    <row r="31" spans="1:11" ht="266.25" customHeight="1" x14ac:dyDescent="0.15">
      <c r="A31" s="92"/>
      <c r="B31" s="92"/>
      <c r="C31" s="92"/>
      <c r="D31" s="92"/>
      <c r="E31" s="92"/>
      <c r="F31" s="92"/>
      <c r="G31" s="92"/>
      <c r="H31" s="92"/>
      <c r="I31" s="92"/>
      <c r="J31" s="92"/>
      <c r="K31" s="92"/>
    </row>
    <row r="32" spans="1:11" ht="266.25" customHeight="1" x14ac:dyDescent="0.15">
      <c r="A32" s="92"/>
      <c r="B32" s="92"/>
      <c r="C32" s="92"/>
      <c r="D32" s="92"/>
      <c r="E32" s="92"/>
      <c r="F32" s="92"/>
      <c r="G32" s="92"/>
      <c r="H32" s="92"/>
      <c r="I32" s="92"/>
      <c r="J32" s="92"/>
      <c r="K32" s="92"/>
    </row>
    <row r="33" spans="1:11" ht="266.25" customHeight="1" x14ac:dyDescent="0.15">
      <c r="A33" s="92"/>
      <c r="B33" s="92"/>
      <c r="C33" s="92"/>
      <c r="D33" s="92"/>
      <c r="E33" s="92"/>
      <c r="F33" s="92"/>
      <c r="G33" s="92"/>
      <c r="H33" s="92"/>
      <c r="I33" s="92"/>
      <c r="J33" s="92"/>
      <c r="K33" s="92"/>
    </row>
    <row r="34" spans="1:11" ht="266.25" customHeight="1" x14ac:dyDescent="0.15">
      <c r="A34" s="92"/>
      <c r="B34" s="92"/>
      <c r="C34" s="92"/>
      <c r="D34" s="92"/>
      <c r="E34" s="92"/>
      <c r="F34" s="92"/>
      <c r="G34" s="92"/>
      <c r="H34" s="92"/>
      <c r="I34" s="92"/>
      <c r="J34" s="92"/>
      <c r="K34" s="92"/>
    </row>
    <row r="35" spans="1:11" ht="266.25" customHeight="1" x14ac:dyDescent="0.15">
      <c r="A35" s="92"/>
      <c r="B35" s="92"/>
      <c r="C35" s="92"/>
      <c r="D35" s="92"/>
      <c r="E35" s="92"/>
      <c r="F35" s="92"/>
      <c r="G35" s="92"/>
      <c r="H35" s="92"/>
      <c r="I35" s="92"/>
      <c r="J35" s="92"/>
      <c r="K35" s="92"/>
    </row>
    <row r="36" spans="1:11" ht="266.25" customHeight="1" x14ac:dyDescent="0.15">
      <c r="A36" s="92"/>
      <c r="B36" s="92"/>
      <c r="C36" s="92"/>
      <c r="D36" s="92"/>
      <c r="E36" s="92"/>
      <c r="F36" s="92"/>
      <c r="G36" s="92"/>
      <c r="H36" s="92"/>
      <c r="I36" s="92"/>
      <c r="J36" s="92"/>
      <c r="K36" s="92"/>
    </row>
    <row r="37" spans="1:11" ht="266.25" customHeight="1" x14ac:dyDescent="0.15">
      <c r="A37" s="92"/>
      <c r="B37" s="92"/>
      <c r="C37" s="92"/>
      <c r="D37" s="92"/>
      <c r="E37" s="92"/>
      <c r="F37" s="92"/>
      <c r="G37" s="92"/>
      <c r="H37" s="92"/>
      <c r="I37" s="92"/>
      <c r="J37" s="92"/>
      <c r="K37" s="92"/>
    </row>
    <row r="38" spans="1:11" ht="266.25" customHeight="1" x14ac:dyDescent="0.15">
      <c r="A38" s="92"/>
      <c r="B38" s="92"/>
      <c r="C38" s="92"/>
      <c r="D38" s="92"/>
      <c r="E38" s="92"/>
      <c r="F38" s="92"/>
      <c r="G38" s="92"/>
      <c r="H38" s="92"/>
      <c r="I38" s="92"/>
      <c r="J38" s="92"/>
      <c r="K38" s="92"/>
    </row>
    <row r="39" spans="1:11" ht="266.25" customHeight="1" x14ac:dyDescent="0.15">
      <c r="A39" s="92"/>
      <c r="B39" s="92"/>
      <c r="C39" s="92"/>
      <c r="D39" s="92"/>
      <c r="E39" s="92"/>
      <c r="F39" s="92"/>
      <c r="G39" s="92"/>
      <c r="H39" s="92"/>
      <c r="I39" s="92"/>
      <c r="J39" s="92"/>
      <c r="K39" s="92"/>
    </row>
    <row r="40" spans="1:11" ht="266.25" customHeight="1" x14ac:dyDescent="0.15">
      <c r="A40" s="92"/>
      <c r="B40" s="92"/>
      <c r="C40" s="92"/>
      <c r="D40" s="92"/>
      <c r="E40" s="92"/>
      <c r="F40" s="92"/>
      <c r="G40" s="92"/>
      <c r="H40" s="92"/>
      <c r="I40" s="92"/>
      <c r="J40" s="92"/>
      <c r="K40" s="92"/>
    </row>
    <row r="41" spans="1:11" ht="266.25" customHeight="1" x14ac:dyDescent="0.15">
      <c r="A41" s="92"/>
      <c r="B41" s="92"/>
      <c r="C41" s="92"/>
      <c r="D41" s="92"/>
      <c r="E41" s="92"/>
      <c r="F41" s="92"/>
      <c r="G41" s="92"/>
      <c r="H41" s="92"/>
      <c r="I41" s="92"/>
      <c r="J41" s="92"/>
      <c r="K41" s="92"/>
    </row>
    <row r="42" spans="1:11" ht="266.25" customHeight="1" x14ac:dyDescent="0.15">
      <c r="A42" s="92"/>
      <c r="B42" s="92"/>
      <c r="C42" s="92"/>
      <c r="D42" s="92"/>
      <c r="E42" s="92"/>
      <c r="F42" s="92"/>
      <c r="G42" s="92"/>
      <c r="H42" s="92"/>
      <c r="I42" s="92"/>
      <c r="J42" s="92"/>
      <c r="K42" s="92"/>
    </row>
    <row r="43" spans="1:11" ht="266.25" customHeight="1" x14ac:dyDescent="0.15">
      <c r="A43" s="92"/>
      <c r="B43" s="92"/>
      <c r="C43" s="92"/>
      <c r="D43" s="92"/>
      <c r="E43" s="92"/>
      <c r="F43" s="92"/>
      <c r="G43" s="92"/>
      <c r="H43" s="92"/>
      <c r="I43" s="92"/>
      <c r="J43" s="92"/>
      <c r="K43" s="92"/>
    </row>
    <row r="44" spans="1:11" ht="266.25" customHeight="1" x14ac:dyDescent="0.15">
      <c r="A44" s="92"/>
      <c r="B44" s="92"/>
      <c r="C44" s="92"/>
      <c r="D44" s="92"/>
      <c r="E44" s="92"/>
      <c r="F44" s="92"/>
      <c r="G44" s="92"/>
      <c r="H44" s="92"/>
      <c r="I44" s="92"/>
      <c r="J44" s="92"/>
      <c r="K44" s="92"/>
    </row>
    <row r="45" spans="1:11" ht="266.25" customHeight="1" x14ac:dyDescent="0.15">
      <c r="A45" s="92"/>
      <c r="B45" s="92"/>
      <c r="C45" s="92"/>
      <c r="D45" s="92"/>
      <c r="E45" s="92"/>
      <c r="F45" s="92"/>
      <c r="G45" s="92"/>
      <c r="H45" s="92"/>
      <c r="I45" s="92"/>
      <c r="J45" s="92"/>
      <c r="K45" s="92"/>
    </row>
    <row r="46" spans="1:11" ht="266.25" customHeight="1" x14ac:dyDescent="0.15">
      <c r="A46" s="92"/>
      <c r="B46" s="92"/>
      <c r="C46" s="92"/>
      <c r="D46" s="92"/>
      <c r="E46" s="92"/>
      <c r="F46" s="92"/>
      <c r="G46" s="92"/>
      <c r="H46" s="92"/>
      <c r="I46" s="92"/>
      <c r="J46" s="92"/>
      <c r="K46" s="92"/>
    </row>
    <row r="47" spans="1:11" ht="266.25" customHeight="1" x14ac:dyDescent="0.15">
      <c r="A47" s="92"/>
      <c r="B47" s="92"/>
      <c r="C47" s="92"/>
      <c r="D47" s="92"/>
      <c r="E47" s="92"/>
      <c r="F47" s="92"/>
      <c r="G47" s="92"/>
      <c r="H47" s="92"/>
      <c r="I47" s="92"/>
      <c r="J47" s="92"/>
      <c r="K47" s="92"/>
    </row>
    <row r="48" spans="1:11" ht="266.25" customHeight="1" x14ac:dyDescent="0.15">
      <c r="A48" s="92"/>
      <c r="B48" s="92"/>
      <c r="C48" s="92"/>
      <c r="D48" s="92"/>
      <c r="E48" s="92"/>
      <c r="F48" s="92"/>
      <c r="G48" s="92"/>
      <c r="H48" s="92"/>
      <c r="I48" s="92"/>
      <c r="J48" s="92"/>
      <c r="K48" s="92"/>
    </row>
    <row r="49" spans="1:11" ht="266.25" customHeight="1" x14ac:dyDescent="0.15">
      <c r="A49" s="92"/>
      <c r="B49" s="92"/>
      <c r="C49" s="92"/>
      <c r="D49" s="92"/>
      <c r="E49" s="92"/>
      <c r="F49" s="92"/>
      <c r="G49" s="92"/>
      <c r="H49" s="92"/>
      <c r="I49" s="92"/>
      <c r="J49" s="92"/>
      <c r="K49" s="92"/>
    </row>
    <row r="50" spans="1:11" ht="266.25" customHeight="1" x14ac:dyDescent="0.15">
      <c r="A50" s="92"/>
      <c r="B50" s="92"/>
      <c r="C50" s="92"/>
      <c r="D50" s="92"/>
      <c r="E50" s="92"/>
      <c r="F50" s="92"/>
      <c r="G50" s="92"/>
      <c r="H50" s="92"/>
      <c r="I50" s="92"/>
      <c r="J50" s="92"/>
      <c r="K50" s="92"/>
    </row>
    <row r="51" spans="1:11" ht="266.25" customHeight="1" x14ac:dyDescent="0.15">
      <c r="A51" s="92"/>
      <c r="B51" s="92"/>
      <c r="C51" s="92"/>
      <c r="D51" s="92"/>
      <c r="E51" s="92"/>
      <c r="F51" s="92"/>
      <c r="G51" s="92"/>
      <c r="H51" s="92"/>
      <c r="I51" s="92"/>
      <c r="J51" s="92"/>
      <c r="K51" s="92"/>
    </row>
    <row r="52" spans="1:11" ht="266.25" customHeight="1" x14ac:dyDescent="0.15">
      <c r="A52" s="92"/>
      <c r="B52" s="92"/>
      <c r="C52" s="92"/>
      <c r="D52" s="92"/>
      <c r="E52" s="92"/>
      <c r="F52" s="92"/>
      <c r="G52" s="92"/>
      <c r="H52" s="92"/>
      <c r="I52" s="92"/>
      <c r="J52" s="92"/>
      <c r="K52" s="92"/>
    </row>
    <row r="53" spans="1:11" ht="266.25" customHeight="1" x14ac:dyDescent="0.15">
      <c r="A53" s="92"/>
      <c r="B53" s="92"/>
      <c r="C53" s="92"/>
      <c r="D53" s="92"/>
      <c r="E53" s="92"/>
      <c r="F53" s="92"/>
      <c r="G53" s="92"/>
      <c r="H53" s="92"/>
      <c r="I53" s="92"/>
      <c r="J53" s="92"/>
      <c r="K53" s="92"/>
    </row>
    <row r="54" spans="1:11" ht="266.25" customHeight="1" x14ac:dyDescent="0.15">
      <c r="A54" s="92"/>
      <c r="B54" s="92"/>
      <c r="C54" s="92"/>
      <c r="D54" s="92"/>
      <c r="E54" s="92"/>
      <c r="F54" s="92"/>
      <c r="G54" s="92"/>
      <c r="H54" s="92"/>
      <c r="I54" s="92"/>
      <c r="J54" s="92"/>
      <c r="K54" s="92"/>
    </row>
    <row r="55" spans="1:11" ht="266.25" customHeight="1" x14ac:dyDescent="0.15"/>
    <row r="56" spans="1:11" ht="266.25" customHeight="1" x14ac:dyDescent="0.15"/>
    <row r="57" spans="1:11" ht="266.25" customHeight="1" x14ac:dyDescent="0.15"/>
    <row r="58" spans="1:11" ht="266.25" customHeight="1" x14ac:dyDescent="0.15"/>
    <row r="59" spans="1:11" ht="266.25" customHeight="1" x14ac:dyDescent="0.15"/>
    <row r="60" spans="1:11" ht="266.25" customHeight="1" x14ac:dyDescent="0.15"/>
    <row r="61" spans="1:11" ht="266.25" customHeight="1" x14ac:dyDescent="0.15"/>
    <row r="62" spans="1:11" ht="266.25" customHeight="1" x14ac:dyDescent="0.15"/>
    <row r="63" spans="1:11" ht="266.25" customHeight="1" x14ac:dyDescent="0.15"/>
    <row r="64" spans="1:11" ht="266.25" customHeight="1" x14ac:dyDescent="0.15"/>
    <row r="65" ht="266.25" customHeight="1" x14ac:dyDescent="0.15"/>
    <row r="66" ht="266.25" customHeight="1" x14ac:dyDescent="0.15"/>
    <row r="67" ht="266.25" customHeight="1" x14ac:dyDescent="0.15"/>
    <row r="68" ht="266.25" customHeight="1" x14ac:dyDescent="0.15"/>
    <row r="69" ht="266.25" customHeight="1" x14ac:dyDescent="0.15"/>
    <row r="70" ht="266.25" customHeight="1" x14ac:dyDescent="0.15"/>
    <row r="71" ht="266.25" customHeight="1" x14ac:dyDescent="0.15"/>
    <row r="72" ht="266.25" customHeight="1" x14ac:dyDescent="0.15"/>
    <row r="73" ht="266.25" customHeight="1" x14ac:dyDescent="0.15"/>
    <row r="74" ht="266.25" customHeight="1" x14ac:dyDescent="0.15"/>
    <row r="75" ht="266.25" customHeight="1" x14ac:dyDescent="0.15"/>
    <row r="76" ht="266.25" customHeight="1" x14ac:dyDescent="0.15"/>
    <row r="77" ht="266.25" customHeight="1" x14ac:dyDescent="0.15"/>
    <row r="78" ht="266.25" customHeight="1" x14ac:dyDescent="0.15"/>
    <row r="79" ht="266.25" customHeight="1" x14ac:dyDescent="0.15"/>
    <row r="80" ht="266.25" customHeight="1" x14ac:dyDescent="0.15"/>
    <row r="81" ht="266.25" customHeight="1" x14ac:dyDescent="0.15"/>
    <row r="82" ht="266.25" customHeight="1" x14ac:dyDescent="0.15"/>
    <row r="83" ht="266.25" customHeight="1" x14ac:dyDescent="0.15"/>
    <row r="84" ht="266.25" customHeight="1" x14ac:dyDescent="0.15"/>
    <row r="85" ht="266.25" customHeight="1" x14ac:dyDescent="0.15"/>
    <row r="86" ht="266.25" customHeight="1" x14ac:dyDescent="0.15"/>
    <row r="87" ht="266.25" customHeight="1" x14ac:dyDescent="0.15"/>
    <row r="88" ht="266.25" customHeight="1" x14ac:dyDescent="0.15"/>
    <row r="89" ht="266.25" customHeight="1" x14ac:dyDescent="0.15"/>
    <row r="90" ht="266.25" customHeight="1" x14ac:dyDescent="0.15"/>
    <row r="91" ht="266.25" customHeight="1" x14ac:dyDescent="0.15"/>
    <row r="92" ht="266.25" customHeight="1" x14ac:dyDescent="0.15"/>
    <row r="93" ht="266.25" customHeight="1" x14ac:dyDescent="0.15"/>
    <row r="94" ht="266.25" customHeight="1" x14ac:dyDescent="0.15"/>
    <row r="95" ht="266.25" customHeight="1" x14ac:dyDescent="0.15"/>
    <row r="96" ht="266.25" customHeight="1" x14ac:dyDescent="0.15"/>
    <row r="97" ht="266.25" customHeight="1" x14ac:dyDescent="0.15"/>
    <row r="98" ht="266.25" customHeight="1" x14ac:dyDescent="0.15"/>
    <row r="99" ht="266.25" customHeight="1" x14ac:dyDescent="0.15"/>
    <row r="100" ht="266.25" customHeight="1" x14ac:dyDescent="0.15"/>
  </sheetData>
  <mergeCells count="54">
    <mergeCell ref="A6:K6"/>
    <mergeCell ref="A1:K1"/>
    <mergeCell ref="A2:K2"/>
    <mergeCell ref="A3:K3"/>
    <mergeCell ref="A4:K4"/>
    <mergeCell ref="A5:K5"/>
    <mergeCell ref="A18:K18"/>
    <mergeCell ref="A7:K7"/>
    <mergeCell ref="A8:K8"/>
    <mergeCell ref="A9:K9"/>
    <mergeCell ref="A10:K10"/>
    <mergeCell ref="A11:K11"/>
    <mergeCell ref="A12:K12"/>
    <mergeCell ref="A13:K13"/>
    <mergeCell ref="A14:K14"/>
    <mergeCell ref="A15:K15"/>
    <mergeCell ref="A16:K16"/>
    <mergeCell ref="A17:K17"/>
    <mergeCell ref="A30:K30"/>
    <mergeCell ref="A19:K19"/>
    <mergeCell ref="A20:K20"/>
    <mergeCell ref="A21:K21"/>
    <mergeCell ref="A22:K22"/>
    <mergeCell ref="A23:K23"/>
    <mergeCell ref="A24:K24"/>
    <mergeCell ref="A25:K25"/>
    <mergeCell ref="A26:K26"/>
    <mergeCell ref="A27:K27"/>
    <mergeCell ref="A28:K28"/>
    <mergeCell ref="A29:K29"/>
    <mergeCell ref="A42:K42"/>
    <mergeCell ref="A31:K31"/>
    <mergeCell ref="A32:K32"/>
    <mergeCell ref="A33:K33"/>
    <mergeCell ref="A34:K34"/>
    <mergeCell ref="A35:K35"/>
    <mergeCell ref="A36:K36"/>
    <mergeCell ref="A37:K37"/>
    <mergeCell ref="A38:K38"/>
    <mergeCell ref="A39:K39"/>
    <mergeCell ref="A40:K40"/>
    <mergeCell ref="A41:K41"/>
    <mergeCell ref="A54:K54"/>
    <mergeCell ref="A43:K43"/>
    <mergeCell ref="A44:K44"/>
    <mergeCell ref="A45:K45"/>
    <mergeCell ref="A46:K46"/>
    <mergeCell ref="A47:K47"/>
    <mergeCell ref="A48:K48"/>
    <mergeCell ref="A49:K49"/>
    <mergeCell ref="A50:K50"/>
    <mergeCell ref="A51:K51"/>
    <mergeCell ref="A52:K52"/>
    <mergeCell ref="A53:K53"/>
  </mergeCells>
  <phoneticPr fontId="1"/>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145" zoomScaleNormal="145" zoomScaleSheetLayoutView="100" workbookViewId="0">
      <selection activeCell="A2" sqref="A2:J9"/>
    </sheetView>
  </sheetViews>
  <sheetFormatPr defaultColWidth="9" defaultRowHeight="13.5" x14ac:dyDescent="0.15"/>
  <cols>
    <col min="1" max="16384" width="9" style="23"/>
  </cols>
  <sheetData>
    <row r="1" spans="1:10" x14ac:dyDescent="0.15">
      <c r="A1" s="22" t="s">
        <v>38</v>
      </c>
    </row>
    <row r="2" spans="1:10" x14ac:dyDescent="0.15">
      <c r="A2" s="93" t="s">
        <v>59</v>
      </c>
      <c r="B2" s="94"/>
      <c r="C2" s="94"/>
      <c r="D2" s="94"/>
      <c r="E2" s="94"/>
      <c r="F2" s="94"/>
      <c r="G2" s="94"/>
      <c r="H2" s="94"/>
      <c r="I2" s="94"/>
      <c r="J2" s="95"/>
    </row>
    <row r="3" spans="1:10" x14ac:dyDescent="0.15">
      <c r="A3" s="96"/>
      <c r="B3" s="97"/>
      <c r="C3" s="97"/>
      <c r="D3" s="97"/>
      <c r="E3" s="97"/>
      <c r="F3" s="97"/>
      <c r="G3" s="97"/>
      <c r="H3" s="97"/>
      <c r="I3" s="97"/>
      <c r="J3" s="98"/>
    </row>
    <row r="4" spans="1:10" x14ac:dyDescent="0.15">
      <c r="A4" s="96"/>
      <c r="B4" s="97"/>
      <c r="C4" s="97"/>
      <c r="D4" s="97"/>
      <c r="E4" s="97"/>
      <c r="F4" s="97"/>
      <c r="G4" s="97"/>
      <c r="H4" s="97"/>
      <c r="I4" s="97"/>
      <c r="J4" s="98"/>
    </row>
    <row r="5" spans="1:10" x14ac:dyDescent="0.15">
      <c r="A5" s="96"/>
      <c r="B5" s="97"/>
      <c r="C5" s="97"/>
      <c r="D5" s="97"/>
      <c r="E5" s="97"/>
      <c r="F5" s="97"/>
      <c r="G5" s="97"/>
      <c r="H5" s="97"/>
      <c r="I5" s="97"/>
      <c r="J5" s="98"/>
    </row>
    <row r="6" spans="1:10" x14ac:dyDescent="0.15">
      <c r="A6" s="96"/>
      <c r="B6" s="97"/>
      <c r="C6" s="97"/>
      <c r="D6" s="97"/>
      <c r="E6" s="97"/>
      <c r="F6" s="97"/>
      <c r="G6" s="97"/>
      <c r="H6" s="97"/>
      <c r="I6" s="97"/>
      <c r="J6" s="98"/>
    </row>
    <row r="7" spans="1:10" x14ac:dyDescent="0.15">
      <c r="A7" s="96"/>
      <c r="B7" s="97"/>
      <c r="C7" s="97"/>
      <c r="D7" s="97"/>
      <c r="E7" s="97"/>
      <c r="F7" s="97"/>
      <c r="G7" s="97"/>
      <c r="H7" s="97"/>
      <c r="I7" s="97"/>
      <c r="J7" s="98"/>
    </row>
    <row r="8" spans="1:10" x14ac:dyDescent="0.15">
      <c r="A8" s="96"/>
      <c r="B8" s="97"/>
      <c r="C8" s="97"/>
      <c r="D8" s="97"/>
      <c r="E8" s="97"/>
      <c r="F8" s="97"/>
      <c r="G8" s="97"/>
      <c r="H8" s="97"/>
      <c r="I8" s="97"/>
      <c r="J8" s="98"/>
    </row>
    <row r="9" spans="1:10" x14ac:dyDescent="0.15">
      <c r="A9" s="99"/>
      <c r="B9" s="100"/>
      <c r="C9" s="100"/>
      <c r="D9" s="100"/>
      <c r="E9" s="100"/>
      <c r="F9" s="100"/>
      <c r="G9" s="100"/>
      <c r="H9" s="100"/>
      <c r="I9" s="100"/>
      <c r="J9" s="101"/>
    </row>
    <row r="11" spans="1:10" x14ac:dyDescent="0.15">
      <c r="A11" s="22" t="s">
        <v>39</v>
      </c>
    </row>
    <row r="12" spans="1:10" x14ac:dyDescent="0.15">
      <c r="A12" s="102" t="s">
        <v>57</v>
      </c>
      <c r="B12" s="103"/>
      <c r="C12" s="103"/>
      <c r="D12" s="103"/>
      <c r="E12" s="103"/>
      <c r="F12" s="103"/>
      <c r="G12" s="103"/>
      <c r="H12" s="103"/>
      <c r="I12" s="103"/>
      <c r="J12" s="104"/>
    </row>
    <row r="13" spans="1:10" x14ac:dyDescent="0.15">
      <c r="A13" s="105"/>
      <c r="B13" s="106"/>
      <c r="C13" s="106"/>
      <c r="D13" s="106"/>
      <c r="E13" s="106"/>
      <c r="F13" s="106"/>
      <c r="G13" s="106"/>
      <c r="H13" s="106"/>
      <c r="I13" s="106"/>
      <c r="J13" s="107"/>
    </row>
    <row r="14" spans="1:10" x14ac:dyDescent="0.15">
      <c r="A14" s="105"/>
      <c r="B14" s="106"/>
      <c r="C14" s="106"/>
      <c r="D14" s="106"/>
      <c r="E14" s="106"/>
      <c r="F14" s="106"/>
      <c r="G14" s="106"/>
      <c r="H14" s="106"/>
      <c r="I14" s="106"/>
      <c r="J14" s="107"/>
    </row>
    <row r="15" spans="1:10" x14ac:dyDescent="0.15">
      <c r="A15" s="105"/>
      <c r="B15" s="106"/>
      <c r="C15" s="106"/>
      <c r="D15" s="106"/>
      <c r="E15" s="106"/>
      <c r="F15" s="106"/>
      <c r="G15" s="106"/>
      <c r="H15" s="106"/>
      <c r="I15" s="106"/>
      <c r="J15" s="107"/>
    </row>
    <row r="16" spans="1:10" x14ac:dyDescent="0.15">
      <c r="A16" s="105"/>
      <c r="B16" s="106"/>
      <c r="C16" s="106"/>
      <c r="D16" s="106"/>
      <c r="E16" s="106"/>
      <c r="F16" s="106"/>
      <c r="G16" s="106"/>
      <c r="H16" s="106"/>
      <c r="I16" s="106"/>
      <c r="J16" s="107"/>
    </row>
    <row r="17" spans="1:10" x14ac:dyDescent="0.15">
      <c r="A17" s="105"/>
      <c r="B17" s="106"/>
      <c r="C17" s="106"/>
      <c r="D17" s="106"/>
      <c r="E17" s="106"/>
      <c r="F17" s="106"/>
      <c r="G17" s="106"/>
      <c r="H17" s="106"/>
      <c r="I17" s="106"/>
      <c r="J17" s="107"/>
    </row>
    <row r="18" spans="1:10" x14ac:dyDescent="0.15">
      <c r="A18" s="105"/>
      <c r="B18" s="106"/>
      <c r="C18" s="106"/>
      <c r="D18" s="106"/>
      <c r="E18" s="106"/>
      <c r="F18" s="106"/>
      <c r="G18" s="106"/>
      <c r="H18" s="106"/>
      <c r="I18" s="106"/>
      <c r="J18" s="107"/>
    </row>
    <row r="19" spans="1:10" x14ac:dyDescent="0.15">
      <c r="A19" s="108"/>
      <c r="B19" s="109"/>
      <c r="C19" s="109"/>
      <c r="D19" s="109"/>
      <c r="E19" s="109"/>
      <c r="F19" s="109"/>
      <c r="G19" s="109"/>
      <c r="H19" s="109"/>
      <c r="I19" s="109"/>
      <c r="J19" s="110"/>
    </row>
    <row r="21" spans="1:10" x14ac:dyDescent="0.15">
      <c r="A21" s="22" t="s">
        <v>40</v>
      </c>
    </row>
    <row r="22" spans="1:10" x14ac:dyDescent="0.15">
      <c r="A22" s="111" t="s">
        <v>58</v>
      </c>
      <c r="B22" s="112"/>
      <c r="C22" s="112"/>
      <c r="D22" s="112"/>
      <c r="E22" s="112"/>
      <c r="F22" s="112"/>
      <c r="G22" s="112"/>
      <c r="H22" s="112"/>
      <c r="I22" s="112"/>
      <c r="J22" s="113"/>
    </row>
    <row r="23" spans="1:10" x14ac:dyDescent="0.15">
      <c r="A23" s="114"/>
      <c r="B23" s="115"/>
      <c r="C23" s="115"/>
      <c r="D23" s="115"/>
      <c r="E23" s="115"/>
      <c r="F23" s="115"/>
      <c r="G23" s="115"/>
      <c r="H23" s="115"/>
      <c r="I23" s="115"/>
      <c r="J23" s="116"/>
    </row>
    <row r="24" spans="1:10" x14ac:dyDescent="0.15">
      <c r="A24" s="114"/>
      <c r="B24" s="115"/>
      <c r="C24" s="115"/>
      <c r="D24" s="115"/>
      <c r="E24" s="115"/>
      <c r="F24" s="115"/>
      <c r="G24" s="115"/>
      <c r="H24" s="115"/>
      <c r="I24" s="115"/>
      <c r="J24" s="116"/>
    </row>
    <row r="25" spans="1:10" x14ac:dyDescent="0.15">
      <c r="A25" s="114"/>
      <c r="B25" s="115"/>
      <c r="C25" s="115"/>
      <c r="D25" s="115"/>
      <c r="E25" s="115"/>
      <c r="F25" s="115"/>
      <c r="G25" s="115"/>
      <c r="H25" s="115"/>
      <c r="I25" s="115"/>
      <c r="J25" s="116"/>
    </row>
    <row r="26" spans="1:10" x14ac:dyDescent="0.15">
      <c r="A26" s="114"/>
      <c r="B26" s="115"/>
      <c r="C26" s="115"/>
      <c r="D26" s="115"/>
      <c r="E26" s="115"/>
      <c r="F26" s="115"/>
      <c r="G26" s="115"/>
      <c r="H26" s="115"/>
      <c r="I26" s="115"/>
      <c r="J26" s="116"/>
    </row>
    <row r="27" spans="1:10" x14ac:dyDescent="0.15">
      <c r="A27" s="114"/>
      <c r="B27" s="115"/>
      <c r="C27" s="115"/>
      <c r="D27" s="115"/>
      <c r="E27" s="115"/>
      <c r="F27" s="115"/>
      <c r="G27" s="115"/>
      <c r="H27" s="115"/>
      <c r="I27" s="115"/>
      <c r="J27" s="116"/>
    </row>
    <row r="28" spans="1:10" x14ac:dyDescent="0.15">
      <c r="A28" s="114"/>
      <c r="B28" s="115"/>
      <c r="C28" s="115"/>
      <c r="D28" s="115"/>
      <c r="E28" s="115"/>
      <c r="F28" s="115"/>
      <c r="G28" s="115"/>
      <c r="H28" s="115"/>
      <c r="I28" s="115"/>
      <c r="J28" s="116"/>
    </row>
    <row r="29" spans="1:10" x14ac:dyDescent="0.15">
      <c r="A29" s="117"/>
      <c r="B29" s="118"/>
      <c r="C29" s="118"/>
      <c r="D29" s="118"/>
      <c r="E29" s="118"/>
      <c r="F29" s="118"/>
      <c r="G29" s="118"/>
      <c r="H29" s="118"/>
      <c r="I29" s="118"/>
      <c r="J29" s="119"/>
    </row>
  </sheetData>
  <mergeCells count="3">
    <mergeCell ref="A2:J9"/>
    <mergeCell ref="A12:J19"/>
    <mergeCell ref="A22:J29"/>
  </mergeCells>
  <phoneticPr fontId="1"/>
  <pageMargins left="0.75" right="0.75" top="1" bottom="1" header="0.51111111111111107" footer="0.51111111111111107"/>
  <pageSetup paperSize="9" firstPageNumber="4294963191"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topLeftCell="A16" zoomScaleSheetLayoutView="100" workbookViewId="0">
      <selection activeCell="G8" sqref="G8:I9"/>
    </sheetView>
  </sheetViews>
  <sheetFormatPr defaultColWidth="8.875" defaultRowHeight="17.25" x14ac:dyDescent="0.15"/>
  <cols>
    <col min="1" max="1" width="3.125" style="25" customWidth="1"/>
    <col min="2" max="2" width="13.25" style="34" customWidth="1"/>
    <col min="3" max="3" width="15.75" style="26" customWidth="1"/>
    <col min="4" max="4" width="13" style="26" customWidth="1"/>
    <col min="5" max="5" width="15.875" style="27" customWidth="1"/>
    <col min="6" max="6" width="15.875" style="26" customWidth="1"/>
    <col min="7" max="7" width="15.875" style="27" customWidth="1"/>
    <col min="8" max="8" width="15.875" style="26" customWidth="1"/>
    <col min="9" max="9" width="15.875" style="27" customWidth="1"/>
    <col min="10" max="256" width="8.875" style="25"/>
    <col min="257" max="257" width="3.125" style="25" customWidth="1"/>
    <col min="258" max="258" width="13.25" style="25" customWidth="1"/>
    <col min="259" max="259" width="15.75" style="25" customWidth="1"/>
    <col min="260" max="260" width="13" style="25" customWidth="1"/>
    <col min="261" max="265" width="15.875" style="25" customWidth="1"/>
    <col min="266" max="512" width="8.875" style="25"/>
    <col min="513" max="513" width="3.125" style="25" customWidth="1"/>
    <col min="514" max="514" width="13.25" style="25" customWidth="1"/>
    <col min="515" max="515" width="15.75" style="25" customWidth="1"/>
    <col min="516" max="516" width="13" style="25" customWidth="1"/>
    <col min="517" max="521" width="15.875" style="25" customWidth="1"/>
    <col min="522" max="768" width="8.875" style="25"/>
    <col min="769" max="769" width="3.125" style="25" customWidth="1"/>
    <col min="770" max="770" width="13.25" style="25" customWidth="1"/>
    <col min="771" max="771" width="15.75" style="25" customWidth="1"/>
    <col min="772" max="772" width="13" style="25" customWidth="1"/>
    <col min="773" max="777" width="15.875" style="25" customWidth="1"/>
    <col min="778" max="1024" width="8.875" style="25"/>
    <col min="1025" max="1025" width="3.125" style="25" customWidth="1"/>
    <col min="1026" max="1026" width="13.25" style="25" customWidth="1"/>
    <col min="1027" max="1027" width="15.75" style="25" customWidth="1"/>
    <col min="1028" max="1028" width="13" style="25" customWidth="1"/>
    <col min="1029" max="1033" width="15.875" style="25" customWidth="1"/>
    <col min="1034" max="1280" width="8.875" style="25"/>
    <col min="1281" max="1281" width="3.125" style="25" customWidth="1"/>
    <col min="1282" max="1282" width="13.25" style="25" customWidth="1"/>
    <col min="1283" max="1283" width="15.75" style="25" customWidth="1"/>
    <col min="1284" max="1284" width="13" style="25" customWidth="1"/>
    <col min="1285" max="1289" width="15.875" style="25" customWidth="1"/>
    <col min="1290" max="1536" width="8.875" style="25"/>
    <col min="1537" max="1537" width="3.125" style="25" customWidth="1"/>
    <col min="1538" max="1538" width="13.25" style="25" customWidth="1"/>
    <col min="1539" max="1539" width="15.75" style="25" customWidth="1"/>
    <col min="1540" max="1540" width="13" style="25" customWidth="1"/>
    <col min="1541" max="1545" width="15.875" style="25" customWidth="1"/>
    <col min="1546" max="1792" width="8.875" style="25"/>
    <col min="1793" max="1793" width="3.125" style="25" customWidth="1"/>
    <col min="1794" max="1794" width="13.25" style="25" customWidth="1"/>
    <col min="1795" max="1795" width="15.75" style="25" customWidth="1"/>
    <col min="1796" max="1796" width="13" style="25" customWidth="1"/>
    <col min="1797" max="1801" width="15.875" style="25" customWidth="1"/>
    <col min="1802" max="2048" width="8.875" style="25"/>
    <col min="2049" max="2049" width="3.125" style="25" customWidth="1"/>
    <col min="2050" max="2050" width="13.25" style="25" customWidth="1"/>
    <col min="2051" max="2051" width="15.75" style="25" customWidth="1"/>
    <col min="2052" max="2052" width="13" style="25" customWidth="1"/>
    <col min="2053" max="2057" width="15.875" style="25" customWidth="1"/>
    <col min="2058" max="2304" width="8.875" style="25"/>
    <col min="2305" max="2305" width="3.125" style="25" customWidth="1"/>
    <col min="2306" max="2306" width="13.25" style="25" customWidth="1"/>
    <col min="2307" max="2307" width="15.75" style="25" customWidth="1"/>
    <col min="2308" max="2308" width="13" style="25" customWidth="1"/>
    <col min="2309" max="2313" width="15.875" style="25" customWidth="1"/>
    <col min="2314" max="2560" width="8.875" style="25"/>
    <col min="2561" max="2561" width="3.125" style="25" customWidth="1"/>
    <col min="2562" max="2562" width="13.25" style="25" customWidth="1"/>
    <col min="2563" max="2563" width="15.75" style="25" customWidth="1"/>
    <col min="2564" max="2564" width="13" style="25" customWidth="1"/>
    <col min="2565" max="2569" width="15.875" style="25" customWidth="1"/>
    <col min="2570" max="2816" width="8.875" style="25"/>
    <col min="2817" max="2817" width="3.125" style="25" customWidth="1"/>
    <col min="2818" max="2818" width="13.25" style="25" customWidth="1"/>
    <col min="2819" max="2819" width="15.75" style="25" customWidth="1"/>
    <col min="2820" max="2820" width="13" style="25" customWidth="1"/>
    <col min="2821" max="2825" width="15.875" style="25" customWidth="1"/>
    <col min="2826" max="3072" width="8.875" style="25"/>
    <col min="3073" max="3073" width="3.125" style="25" customWidth="1"/>
    <col min="3074" max="3074" width="13.25" style="25" customWidth="1"/>
    <col min="3075" max="3075" width="15.75" style="25" customWidth="1"/>
    <col min="3076" max="3076" width="13" style="25" customWidth="1"/>
    <col min="3077" max="3081" width="15.875" style="25" customWidth="1"/>
    <col min="3082" max="3328" width="8.875" style="25"/>
    <col min="3329" max="3329" width="3.125" style="25" customWidth="1"/>
    <col min="3330" max="3330" width="13.25" style="25" customWidth="1"/>
    <col min="3331" max="3331" width="15.75" style="25" customWidth="1"/>
    <col min="3332" max="3332" width="13" style="25" customWidth="1"/>
    <col min="3333" max="3337" width="15.875" style="25" customWidth="1"/>
    <col min="3338" max="3584" width="8.875" style="25"/>
    <col min="3585" max="3585" width="3.125" style="25" customWidth="1"/>
    <col min="3586" max="3586" width="13.25" style="25" customWidth="1"/>
    <col min="3587" max="3587" width="15.75" style="25" customWidth="1"/>
    <col min="3588" max="3588" width="13" style="25" customWidth="1"/>
    <col min="3589" max="3593" width="15.875" style="25" customWidth="1"/>
    <col min="3594" max="3840" width="8.875" style="25"/>
    <col min="3841" max="3841" width="3.125" style="25" customWidth="1"/>
    <col min="3842" max="3842" width="13.25" style="25" customWidth="1"/>
    <col min="3843" max="3843" width="15.75" style="25" customWidth="1"/>
    <col min="3844" max="3844" width="13" style="25" customWidth="1"/>
    <col min="3845" max="3849" width="15.875" style="25" customWidth="1"/>
    <col min="3850" max="4096" width="8.875" style="25"/>
    <col min="4097" max="4097" width="3.125" style="25" customWidth="1"/>
    <col min="4098" max="4098" width="13.25" style="25" customWidth="1"/>
    <col min="4099" max="4099" width="15.75" style="25" customWidth="1"/>
    <col min="4100" max="4100" width="13" style="25" customWidth="1"/>
    <col min="4101" max="4105" width="15.875" style="25" customWidth="1"/>
    <col min="4106" max="4352" width="8.875" style="25"/>
    <col min="4353" max="4353" width="3.125" style="25" customWidth="1"/>
    <col min="4354" max="4354" width="13.25" style="25" customWidth="1"/>
    <col min="4355" max="4355" width="15.75" style="25" customWidth="1"/>
    <col min="4356" max="4356" width="13" style="25" customWidth="1"/>
    <col min="4357" max="4361" width="15.875" style="25" customWidth="1"/>
    <col min="4362" max="4608" width="8.875" style="25"/>
    <col min="4609" max="4609" width="3.125" style="25" customWidth="1"/>
    <col min="4610" max="4610" width="13.25" style="25" customWidth="1"/>
    <col min="4611" max="4611" width="15.75" style="25" customWidth="1"/>
    <col min="4612" max="4612" width="13" style="25" customWidth="1"/>
    <col min="4613" max="4617" width="15.875" style="25" customWidth="1"/>
    <col min="4618" max="4864" width="8.875" style="25"/>
    <col min="4865" max="4865" width="3.125" style="25" customWidth="1"/>
    <col min="4866" max="4866" width="13.25" style="25" customWidth="1"/>
    <col min="4867" max="4867" width="15.75" style="25" customWidth="1"/>
    <col min="4868" max="4868" width="13" style="25" customWidth="1"/>
    <col min="4869" max="4873" width="15.875" style="25" customWidth="1"/>
    <col min="4874" max="5120" width="8.875" style="25"/>
    <col min="5121" max="5121" width="3.125" style="25" customWidth="1"/>
    <col min="5122" max="5122" width="13.25" style="25" customWidth="1"/>
    <col min="5123" max="5123" width="15.75" style="25" customWidth="1"/>
    <col min="5124" max="5124" width="13" style="25" customWidth="1"/>
    <col min="5125" max="5129" width="15.875" style="25" customWidth="1"/>
    <col min="5130" max="5376" width="8.875" style="25"/>
    <col min="5377" max="5377" width="3.125" style="25" customWidth="1"/>
    <col min="5378" max="5378" width="13.25" style="25" customWidth="1"/>
    <col min="5379" max="5379" width="15.75" style="25" customWidth="1"/>
    <col min="5380" max="5380" width="13" style="25" customWidth="1"/>
    <col min="5381" max="5385" width="15.875" style="25" customWidth="1"/>
    <col min="5386" max="5632" width="8.875" style="25"/>
    <col min="5633" max="5633" width="3.125" style="25" customWidth="1"/>
    <col min="5634" max="5634" width="13.25" style="25" customWidth="1"/>
    <col min="5635" max="5635" width="15.75" style="25" customWidth="1"/>
    <col min="5636" max="5636" width="13" style="25" customWidth="1"/>
    <col min="5637" max="5641" width="15.875" style="25" customWidth="1"/>
    <col min="5642" max="5888" width="8.875" style="25"/>
    <col min="5889" max="5889" width="3.125" style="25" customWidth="1"/>
    <col min="5890" max="5890" width="13.25" style="25" customWidth="1"/>
    <col min="5891" max="5891" width="15.75" style="25" customWidth="1"/>
    <col min="5892" max="5892" width="13" style="25" customWidth="1"/>
    <col min="5893" max="5897" width="15.875" style="25" customWidth="1"/>
    <col min="5898" max="6144" width="8.875" style="25"/>
    <col min="6145" max="6145" width="3.125" style="25" customWidth="1"/>
    <col min="6146" max="6146" width="13.25" style="25" customWidth="1"/>
    <col min="6147" max="6147" width="15.75" style="25" customWidth="1"/>
    <col min="6148" max="6148" width="13" style="25" customWidth="1"/>
    <col min="6149" max="6153" width="15.875" style="25" customWidth="1"/>
    <col min="6154" max="6400" width="8.875" style="25"/>
    <col min="6401" max="6401" width="3.125" style="25" customWidth="1"/>
    <col min="6402" max="6402" width="13.25" style="25" customWidth="1"/>
    <col min="6403" max="6403" width="15.75" style="25" customWidth="1"/>
    <col min="6404" max="6404" width="13" style="25" customWidth="1"/>
    <col min="6405" max="6409" width="15.875" style="25" customWidth="1"/>
    <col min="6410" max="6656" width="8.875" style="25"/>
    <col min="6657" max="6657" width="3.125" style="25" customWidth="1"/>
    <col min="6658" max="6658" width="13.25" style="25" customWidth="1"/>
    <col min="6659" max="6659" width="15.75" style="25" customWidth="1"/>
    <col min="6660" max="6660" width="13" style="25" customWidth="1"/>
    <col min="6661" max="6665" width="15.875" style="25" customWidth="1"/>
    <col min="6666" max="6912" width="8.875" style="25"/>
    <col min="6913" max="6913" width="3.125" style="25" customWidth="1"/>
    <col min="6914" max="6914" width="13.25" style="25" customWidth="1"/>
    <col min="6915" max="6915" width="15.75" style="25" customWidth="1"/>
    <col min="6916" max="6916" width="13" style="25" customWidth="1"/>
    <col min="6917" max="6921" width="15.875" style="25" customWidth="1"/>
    <col min="6922" max="7168" width="8.875" style="25"/>
    <col min="7169" max="7169" width="3.125" style="25" customWidth="1"/>
    <col min="7170" max="7170" width="13.25" style="25" customWidth="1"/>
    <col min="7171" max="7171" width="15.75" style="25" customWidth="1"/>
    <col min="7172" max="7172" width="13" style="25" customWidth="1"/>
    <col min="7173" max="7177" width="15.875" style="25" customWidth="1"/>
    <col min="7178" max="7424" width="8.875" style="25"/>
    <col min="7425" max="7425" width="3.125" style="25" customWidth="1"/>
    <col min="7426" max="7426" width="13.25" style="25" customWidth="1"/>
    <col min="7427" max="7427" width="15.75" style="25" customWidth="1"/>
    <col min="7428" max="7428" width="13" style="25" customWidth="1"/>
    <col min="7429" max="7433" width="15.875" style="25" customWidth="1"/>
    <col min="7434" max="7680" width="8.875" style="25"/>
    <col min="7681" max="7681" width="3.125" style="25" customWidth="1"/>
    <col min="7682" max="7682" width="13.25" style="25" customWidth="1"/>
    <col min="7683" max="7683" width="15.75" style="25" customWidth="1"/>
    <col min="7684" max="7684" width="13" style="25" customWidth="1"/>
    <col min="7685" max="7689" width="15.875" style="25" customWidth="1"/>
    <col min="7690" max="7936" width="8.875" style="25"/>
    <col min="7937" max="7937" width="3.125" style="25" customWidth="1"/>
    <col min="7938" max="7938" width="13.25" style="25" customWidth="1"/>
    <col min="7939" max="7939" width="15.75" style="25" customWidth="1"/>
    <col min="7940" max="7940" width="13" style="25" customWidth="1"/>
    <col min="7941" max="7945" width="15.875" style="25" customWidth="1"/>
    <col min="7946" max="8192" width="8.875" style="25"/>
    <col min="8193" max="8193" width="3.125" style="25" customWidth="1"/>
    <col min="8194" max="8194" width="13.25" style="25" customWidth="1"/>
    <col min="8195" max="8195" width="15.75" style="25" customWidth="1"/>
    <col min="8196" max="8196" width="13" style="25" customWidth="1"/>
    <col min="8197" max="8201" width="15.875" style="25" customWidth="1"/>
    <col min="8202" max="8448" width="8.875" style="25"/>
    <col min="8449" max="8449" width="3.125" style="25" customWidth="1"/>
    <col min="8450" max="8450" width="13.25" style="25" customWidth="1"/>
    <col min="8451" max="8451" width="15.75" style="25" customWidth="1"/>
    <col min="8452" max="8452" width="13" style="25" customWidth="1"/>
    <col min="8453" max="8457" width="15.875" style="25" customWidth="1"/>
    <col min="8458" max="8704" width="8.875" style="25"/>
    <col min="8705" max="8705" width="3.125" style="25" customWidth="1"/>
    <col min="8706" max="8706" width="13.25" style="25" customWidth="1"/>
    <col min="8707" max="8707" width="15.75" style="25" customWidth="1"/>
    <col min="8708" max="8708" width="13" style="25" customWidth="1"/>
    <col min="8709" max="8713" width="15.875" style="25" customWidth="1"/>
    <col min="8714" max="8960" width="8.875" style="25"/>
    <col min="8961" max="8961" width="3.125" style="25" customWidth="1"/>
    <col min="8962" max="8962" width="13.25" style="25" customWidth="1"/>
    <col min="8963" max="8963" width="15.75" style="25" customWidth="1"/>
    <col min="8964" max="8964" width="13" style="25" customWidth="1"/>
    <col min="8965" max="8969" width="15.875" style="25" customWidth="1"/>
    <col min="8970" max="9216" width="8.875" style="25"/>
    <col min="9217" max="9217" width="3.125" style="25" customWidth="1"/>
    <col min="9218" max="9218" width="13.25" style="25" customWidth="1"/>
    <col min="9219" max="9219" width="15.75" style="25" customWidth="1"/>
    <col min="9220" max="9220" width="13" style="25" customWidth="1"/>
    <col min="9221" max="9225" width="15.875" style="25" customWidth="1"/>
    <col min="9226" max="9472" width="8.875" style="25"/>
    <col min="9473" max="9473" width="3.125" style="25" customWidth="1"/>
    <col min="9474" max="9474" width="13.25" style="25" customWidth="1"/>
    <col min="9475" max="9475" width="15.75" style="25" customWidth="1"/>
    <col min="9476" max="9476" width="13" style="25" customWidth="1"/>
    <col min="9477" max="9481" width="15.875" style="25" customWidth="1"/>
    <col min="9482" max="9728" width="8.875" style="25"/>
    <col min="9729" max="9729" width="3.125" style="25" customWidth="1"/>
    <col min="9730" max="9730" width="13.25" style="25" customWidth="1"/>
    <col min="9731" max="9731" width="15.75" style="25" customWidth="1"/>
    <col min="9732" max="9732" width="13" style="25" customWidth="1"/>
    <col min="9733" max="9737" width="15.875" style="25" customWidth="1"/>
    <col min="9738" max="9984" width="8.875" style="25"/>
    <col min="9985" max="9985" width="3.125" style="25" customWidth="1"/>
    <col min="9986" max="9986" width="13.25" style="25" customWidth="1"/>
    <col min="9987" max="9987" width="15.75" style="25" customWidth="1"/>
    <col min="9988" max="9988" width="13" style="25" customWidth="1"/>
    <col min="9989" max="9993" width="15.875" style="25" customWidth="1"/>
    <col min="9994" max="10240" width="8.875" style="25"/>
    <col min="10241" max="10241" width="3.125" style="25" customWidth="1"/>
    <col min="10242" max="10242" width="13.25" style="25" customWidth="1"/>
    <col min="10243" max="10243" width="15.75" style="25" customWidth="1"/>
    <col min="10244" max="10244" width="13" style="25" customWidth="1"/>
    <col min="10245" max="10249" width="15.875" style="25" customWidth="1"/>
    <col min="10250" max="10496" width="8.875" style="25"/>
    <col min="10497" max="10497" width="3.125" style="25" customWidth="1"/>
    <col min="10498" max="10498" width="13.25" style="25" customWidth="1"/>
    <col min="10499" max="10499" width="15.75" style="25" customWidth="1"/>
    <col min="10500" max="10500" width="13" style="25" customWidth="1"/>
    <col min="10501" max="10505" width="15.875" style="25" customWidth="1"/>
    <col min="10506" max="10752" width="8.875" style="25"/>
    <col min="10753" max="10753" width="3.125" style="25" customWidth="1"/>
    <col min="10754" max="10754" width="13.25" style="25" customWidth="1"/>
    <col min="10755" max="10755" width="15.75" style="25" customWidth="1"/>
    <col min="10756" max="10756" width="13" style="25" customWidth="1"/>
    <col min="10757" max="10761" width="15.875" style="25" customWidth="1"/>
    <col min="10762" max="11008" width="8.875" style="25"/>
    <col min="11009" max="11009" width="3.125" style="25" customWidth="1"/>
    <col min="11010" max="11010" width="13.25" style="25" customWidth="1"/>
    <col min="11011" max="11011" width="15.75" style="25" customWidth="1"/>
    <col min="11012" max="11012" width="13" style="25" customWidth="1"/>
    <col min="11013" max="11017" width="15.875" style="25" customWidth="1"/>
    <col min="11018" max="11264" width="8.875" style="25"/>
    <col min="11265" max="11265" width="3.125" style="25" customWidth="1"/>
    <col min="11266" max="11266" width="13.25" style="25" customWidth="1"/>
    <col min="11267" max="11267" width="15.75" style="25" customWidth="1"/>
    <col min="11268" max="11268" width="13" style="25" customWidth="1"/>
    <col min="11269" max="11273" width="15.875" style="25" customWidth="1"/>
    <col min="11274" max="11520" width="8.875" style="25"/>
    <col min="11521" max="11521" width="3.125" style="25" customWidth="1"/>
    <col min="11522" max="11522" width="13.25" style="25" customWidth="1"/>
    <col min="11523" max="11523" width="15.75" style="25" customWidth="1"/>
    <col min="11524" max="11524" width="13" style="25" customWidth="1"/>
    <col min="11525" max="11529" width="15.875" style="25" customWidth="1"/>
    <col min="11530" max="11776" width="8.875" style="25"/>
    <col min="11777" max="11777" width="3.125" style="25" customWidth="1"/>
    <col min="11778" max="11778" width="13.25" style="25" customWidth="1"/>
    <col min="11779" max="11779" width="15.75" style="25" customWidth="1"/>
    <col min="11780" max="11780" width="13" style="25" customWidth="1"/>
    <col min="11781" max="11785" width="15.875" style="25" customWidth="1"/>
    <col min="11786" max="12032" width="8.875" style="25"/>
    <col min="12033" max="12033" width="3.125" style="25" customWidth="1"/>
    <col min="12034" max="12034" width="13.25" style="25" customWidth="1"/>
    <col min="12035" max="12035" width="15.75" style="25" customWidth="1"/>
    <col min="12036" max="12036" width="13" style="25" customWidth="1"/>
    <col min="12037" max="12041" width="15.875" style="25" customWidth="1"/>
    <col min="12042" max="12288" width="8.875" style="25"/>
    <col min="12289" max="12289" width="3.125" style="25" customWidth="1"/>
    <col min="12290" max="12290" width="13.25" style="25" customWidth="1"/>
    <col min="12291" max="12291" width="15.75" style="25" customWidth="1"/>
    <col min="12292" max="12292" width="13" style="25" customWidth="1"/>
    <col min="12293" max="12297" width="15.875" style="25" customWidth="1"/>
    <col min="12298" max="12544" width="8.875" style="25"/>
    <col min="12545" max="12545" width="3.125" style="25" customWidth="1"/>
    <col min="12546" max="12546" width="13.25" style="25" customWidth="1"/>
    <col min="12547" max="12547" width="15.75" style="25" customWidth="1"/>
    <col min="12548" max="12548" width="13" style="25" customWidth="1"/>
    <col min="12549" max="12553" width="15.875" style="25" customWidth="1"/>
    <col min="12554" max="12800" width="8.875" style="25"/>
    <col min="12801" max="12801" width="3.125" style="25" customWidth="1"/>
    <col min="12802" max="12802" width="13.25" style="25" customWidth="1"/>
    <col min="12803" max="12803" width="15.75" style="25" customWidth="1"/>
    <col min="12804" max="12804" width="13" style="25" customWidth="1"/>
    <col min="12805" max="12809" width="15.875" style="25" customWidth="1"/>
    <col min="12810" max="13056" width="8.875" style="25"/>
    <col min="13057" max="13057" width="3.125" style="25" customWidth="1"/>
    <col min="13058" max="13058" width="13.25" style="25" customWidth="1"/>
    <col min="13059" max="13059" width="15.75" style="25" customWidth="1"/>
    <col min="13060" max="13060" width="13" style="25" customWidth="1"/>
    <col min="13061" max="13065" width="15.875" style="25" customWidth="1"/>
    <col min="13066" max="13312" width="8.875" style="25"/>
    <col min="13313" max="13313" width="3.125" style="25" customWidth="1"/>
    <col min="13314" max="13314" width="13.25" style="25" customWidth="1"/>
    <col min="13315" max="13315" width="15.75" style="25" customWidth="1"/>
    <col min="13316" max="13316" width="13" style="25" customWidth="1"/>
    <col min="13317" max="13321" width="15.875" style="25" customWidth="1"/>
    <col min="13322" max="13568" width="8.875" style="25"/>
    <col min="13569" max="13569" width="3.125" style="25" customWidth="1"/>
    <col min="13570" max="13570" width="13.25" style="25" customWidth="1"/>
    <col min="13571" max="13571" width="15.75" style="25" customWidth="1"/>
    <col min="13572" max="13572" width="13" style="25" customWidth="1"/>
    <col min="13573" max="13577" width="15.875" style="25" customWidth="1"/>
    <col min="13578" max="13824" width="8.875" style="25"/>
    <col min="13825" max="13825" width="3.125" style="25" customWidth="1"/>
    <col min="13826" max="13826" width="13.25" style="25" customWidth="1"/>
    <col min="13827" max="13827" width="15.75" style="25" customWidth="1"/>
    <col min="13828" max="13828" width="13" style="25" customWidth="1"/>
    <col min="13829" max="13833" width="15.875" style="25" customWidth="1"/>
    <col min="13834" max="14080" width="8.875" style="25"/>
    <col min="14081" max="14081" width="3.125" style="25" customWidth="1"/>
    <col min="14082" max="14082" width="13.25" style="25" customWidth="1"/>
    <col min="14083" max="14083" width="15.75" style="25" customWidth="1"/>
    <col min="14084" max="14084" width="13" style="25" customWidth="1"/>
    <col min="14085" max="14089" width="15.875" style="25" customWidth="1"/>
    <col min="14090" max="14336" width="8.875" style="25"/>
    <col min="14337" max="14337" width="3.125" style="25" customWidth="1"/>
    <col min="14338" max="14338" width="13.25" style="25" customWidth="1"/>
    <col min="14339" max="14339" width="15.75" style="25" customWidth="1"/>
    <col min="14340" max="14340" width="13" style="25" customWidth="1"/>
    <col min="14341" max="14345" width="15.875" style="25" customWidth="1"/>
    <col min="14346" max="14592" width="8.875" style="25"/>
    <col min="14593" max="14593" width="3.125" style="25" customWidth="1"/>
    <col min="14594" max="14594" width="13.25" style="25" customWidth="1"/>
    <col min="14595" max="14595" width="15.75" style="25" customWidth="1"/>
    <col min="14596" max="14596" width="13" style="25" customWidth="1"/>
    <col min="14597" max="14601" width="15.875" style="25" customWidth="1"/>
    <col min="14602" max="14848" width="8.875" style="25"/>
    <col min="14849" max="14849" width="3.125" style="25" customWidth="1"/>
    <col min="14850" max="14850" width="13.25" style="25" customWidth="1"/>
    <col min="14851" max="14851" width="15.75" style="25" customWidth="1"/>
    <col min="14852" max="14852" width="13" style="25" customWidth="1"/>
    <col min="14853" max="14857" width="15.875" style="25" customWidth="1"/>
    <col min="14858" max="15104" width="8.875" style="25"/>
    <col min="15105" max="15105" width="3.125" style="25" customWidth="1"/>
    <col min="15106" max="15106" width="13.25" style="25" customWidth="1"/>
    <col min="15107" max="15107" width="15.75" style="25" customWidth="1"/>
    <col min="15108" max="15108" width="13" style="25" customWidth="1"/>
    <col min="15109" max="15113" width="15.875" style="25" customWidth="1"/>
    <col min="15114" max="15360" width="8.875" style="25"/>
    <col min="15361" max="15361" width="3.125" style="25" customWidth="1"/>
    <col min="15362" max="15362" width="13.25" style="25" customWidth="1"/>
    <col min="15363" max="15363" width="15.75" style="25" customWidth="1"/>
    <col min="15364" max="15364" width="13" style="25" customWidth="1"/>
    <col min="15365" max="15369" width="15.875" style="25" customWidth="1"/>
    <col min="15370" max="15616" width="8.875" style="25"/>
    <col min="15617" max="15617" width="3.125" style="25" customWidth="1"/>
    <col min="15618" max="15618" width="13.25" style="25" customWidth="1"/>
    <col min="15619" max="15619" width="15.75" style="25" customWidth="1"/>
    <col min="15620" max="15620" width="13" style="25" customWidth="1"/>
    <col min="15621" max="15625" width="15.875" style="25" customWidth="1"/>
    <col min="15626" max="15872" width="8.875" style="25"/>
    <col min="15873" max="15873" width="3.125" style="25" customWidth="1"/>
    <col min="15874" max="15874" width="13.25" style="25" customWidth="1"/>
    <col min="15875" max="15875" width="15.75" style="25" customWidth="1"/>
    <col min="15876" max="15876" width="13" style="25" customWidth="1"/>
    <col min="15877" max="15881" width="15.875" style="25" customWidth="1"/>
    <col min="15882" max="16128" width="8.875" style="25"/>
    <col min="16129" max="16129" width="3.125" style="25" customWidth="1"/>
    <col min="16130" max="16130" width="13.25" style="25" customWidth="1"/>
    <col min="16131" max="16131" width="15.75" style="25" customWidth="1"/>
    <col min="16132" max="16132" width="13" style="25" customWidth="1"/>
    <col min="16133" max="16137" width="15.875" style="25" customWidth="1"/>
    <col min="16138" max="16384" width="8.875" style="25"/>
  </cols>
  <sheetData>
    <row r="2" spans="2:9" x14ac:dyDescent="0.15">
      <c r="B2" s="24" t="s">
        <v>41</v>
      </c>
      <c r="C2" s="25"/>
    </row>
    <row r="4" spans="2:9" x14ac:dyDescent="0.15">
      <c r="B4" s="28" t="s">
        <v>42</v>
      </c>
      <c r="C4" s="28" t="s">
        <v>43</v>
      </c>
      <c r="D4" s="28" t="s">
        <v>44</v>
      </c>
      <c r="E4" s="29" t="s">
        <v>45</v>
      </c>
      <c r="F4" s="28" t="s">
        <v>46</v>
      </c>
      <c r="G4" s="29" t="s">
        <v>45</v>
      </c>
      <c r="H4" s="28" t="s">
        <v>47</v>
      </c>
      <c r="I4" s="29" t="s">
        <v>45</v>
      </c>
    </row>
    <row r="5" spans="2:9" x14ac:dyDescent="0.15">
      <c r="B5" s="30" t="s">
        <v>48</v>
      </c>
      <c r="C5" s="31" t="s">
        <v>49</v>
      </c>
      <c r="D5" s="31">
        <v>54</v>
      </c>
      <c r="E5" s="32">
        <v>42194</v>
      </c>
      <c r="F5" s="31"/>
      <c r="G5" s="32"/>
      <c r="H5" s="31"/>
      <c r="I5" s="33"/>
    </row>
    <row r="6" spans="2:9" x14ac:dyDescent="0.15">
      <c r="B6" s="30" t="s">
        <v>48</v>
      </c>
      <c r="C6" s="31" t="s">
        <v>50</v>
      </c>
      <c r="D6" s="31">
        <v>46</v>
      </c>
      <c r="E6" s="32">
        <v>42195</v>
      </c>
      <c r="F6" s="31"/>
      <c r="G6" s="33"/>
      <c r="H6" s="31"/>
      <c r="I6" s="33"/>
    </row>
    <row r="7" spans="2:9" x14ac:dyDescent="0.15">
      <c r="B7" s="30" t="s">
        <v>48</v>
      </c>
      <c r="C7" s="31"/>
      <c r="D7" s="31"/>
      <c r="E7" s="33"/>
      <c r="F7" s="31"/>
      <c r="G7" s="33"/>
      <c r="H7" s="31"/>
      <c r="I7" s="33"/>
    </row>
    <row r="8" spans="2:9" x14ac:dyDescent="0.15">
      <c r="B8" s="30" t="s">
        <v>48</v>
      </c>
      <c r="C8" s="31"/>
      <c r="D8" s="31"/>
      <c r="E8" s="33"/>
      <c r="F8" s="31"/>
      <c r="G8" s="33"/>
      <c r="H8" s="31"/>
      <c r="I8" s="33"/>
    </row>
    <row r="9" spans="2:9" x14ac:dyDescent="0.15">
      <c r="B9" s="30" t="s">
        <v>48</v>
      </c>
      <c r="C9" s="31"/>
      <c r="D9" s="31"/>
      <c r="E9" s="33"/>
      <c r="F9" s="31"/>
      <c r="G9" s="33"/>
      <c r="H9" s="31"/>
      <c r="I9" s="33"/>
    </row>
    <row r="10" spans="2:9" x14ac:dyDescent="0.15">
      <c r="B10" s="30" t="s">
        <v>48</v>
      </c>
      <c r="C10" s="31"/>
      <c r="D10" s="31"/>
      <c r="E10" s="33"/>
      <c r="F10" s="31"/>
      <c r="G10" s="33"/>
      <c r="H10" s="31"/>
      <c r="I10" s="33"/>
    </row>
    <row r="11" spans="2:9" x14ac:dyDescent="0.15">
      <c r="B11" s="30" t="s">
        <v>48</v>
      </c>
      <c r="C11" s="31"/>
      <c r="D11" s="31"/>
      <c r="E11" s="33"/>
      <c r="F11" s="31"/>
      <c r="G11" s="33"/>
      <c r="H11" s="31"/>
      <c r="I11" s="33"/>
    </row>
    <row r="12" spans="2:9" x14ac:dyDescent="0.15">
      <c r="B12" s="30" t="s">
        <v>48</v>
      </c>
      <c r="C12" s="31"/>
      <c r="D12" s="31"/>
      <c r="E12" s="33"/>
      <c r="F12" s="31"/>
      <c r="G12" s="33"/>
      <c r="H12" s="31"/>
      <c r="I12" s="33"/>
    </row>
  </sheetData>
  <phoneticPr fontId="1"/>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9"/>
  <sheetViews>
    <sheetView zoomScale="115" zoomScaleNormal="115" workbookViewId="0">
      <pane ySplit="9" topLeftCell="A10" activePane="bottomLeft" state="frozen"/>
      <selection activeCell="B1" sqref="B1"/>
      <selection pane="bottomLeft" activeCell="V10" sqref="V10:W109"/>
    </sheetView>
  </sheetViews>
  <sheetFormatPr defaultRowHeight="13.5" x14ac:dyDescent="0.15"/>
  <cols>
    <col min="1" max="1" width="2.875" customWidth="1"/>
    <col min="2" max="23" width="6.625" style="1" customWidth="1"/>
  </cols>
  <sheetData>
    <row r="2" spans="2:23" x14ac:dyDescent="0.15">
      <c r="B2" s="40" t="s">
        <v>21</v>
      </c>
      <c r="C2" s="40"/>
      <c r="D2" s="40"/>
      <c r="E2" s="41" t="s">
        <v>32</v>
      </c>
      <c r="F2" s="41"/>
      <c r="G2" s="41"/>
      <c r="H2" s="40" t="s">
        <v>22</v>
      </c>
      <c r="I2" s="40"/>
      <c r="J2" s="40"/>
      <c r="K2" s="41" t="s">
        <v>29</v>
      </c>
      <c r="L2" s="41"/>
      <c r="M2" s="41"/>
      <c r="N2" s="40" t="s">
        <v>30</v>
      </c>
      <c r="O2" s="40"/>
      <c r="P2" s="42">
        <v>0.03</v>
      </c>
      <c r="Q2" s="41"/>
    </row>
    <row r="3" spans="2:23" ht="85.5" customHeight="1" x14ac:dyDescent="0.15">
      <c r="B3" s="40" t="s">
        <v>17</v>
      </c>
      <c r="C3" s="40"/>
      <c r="D3" s="49"/>
      <c r="E3" s="50"/>
      <c r="F3" s="50"/>
      <c r="G3" s="50"/>
      <c r="H3" s="50"/>
      <c r="I3" s="50"/>
      <c r="J3" s="40" t="s">
        <v>18</v>
      </c>
      <c r="K3" s="40"/>
      <c r="L3" s="51"/>
      <c r="M3" s="52"/>
      <c r="N3" s="52"/>
      <c r="O3" s="52"/>
      <c r="P3" s="52"/>
      <c r="Q3" s="53"/>
    </row>
    <row r="4" spans="2:23" x14ac:dyDescent="0.15">
      <c r="B4" s="40" t="s">
        <v>15</v>
      </c>
      <c r="C4" s="40"/>
      <c r="D4" s="44">
        <f>SUM($T$10:$U$947)</f>
        <v>-29699.999999999851</v>
      </c>
      <c r="E4" s="44"/>
      <c r="F4" s="40" t="s">
        <v>14</v>
      </c>
      <c r="G4" s="40"/>
      <c r="H4" s="54">
        <f>SUM($V$10:$W$71)</f>
        <v>-54.999999999999716</v>
      </c>
      <c r="I4" s="55"/>
      <c r="J4" s="43" t="s">
        <v>25</v>
      </c>
      <c r="K4" s="43"/>
      <c r="L4" s="56">
        <f>MAX($C$10:$D$944)-E6</f>
        <v>0</v>
      </c>
      <c r="M4" s="56"/>
      <c r="N4" s="43" t="s">
        <v>19</v>
      </c>
      <c r="O4" s="43"/>
      <c r="P4" s="44">
        <f>MIN($C$10:$D$944)-E6</f>
        <v>-29699.999999999884</v>
      </c>
      <c r="Q4" s="44"/>
      <c r="S4" s="19"/>
      <c r="T4" s="20" t="s">
        <v>36</v>
      </c>
    </row>
    <row r="5" spans="2:23" ht="14.25" thickBot="1" x14ac:dyDescent="0.2">
      <c r="B5" s="7" t="s">
        <v>23</v>
      </c>
      <c r="C5" s="15">
        <f>COUNTIF($T$10:$T$944,"&gt;0")</f>
        <v>0</v>
      </c>
      <c r="D5" s="7" t="s">
        <v>24</v>
      </c>
      <c r="E5" s="15">
        <f>COUNTIF($T$10:$T$944,"&lt;0")</f>
        <v>1</v>
      </c>
      <c r="F5" s="7" t="s">
        <v>26</v>
      </c>
      <c r="G5" s="15">
        <f>COUNTIF($T$10:$T$944,"=0")</f>
        <v>0</v>
      </c>
      <c r="H5" s="7" t="s">
        <v>12</v>
      </c>
      <c r="I5" s="14" t="str">
        <f>IF(C5=0,"0",C5/SUM(C5,E5))</f>
        <v>0</v>
      </c>
      <c r="J5" s="40" t="s">
        <v>27</v>
      </c>
      <c r="K5" s="45"/>
      <c r="L5" s="46"/>
      <c r="M5" s="46"/>
      <c r="N5" s="47" t="s">
        <v>28</v>
      </c>
      <c r="O5" s="48"/>
      <c r="P5" s="46"/>
      <c r="Q5" s="46"/>
      <c r="S5" s="17"/>
      <c r="T5" s="20" t="s">
        <v>37</v>
      </c>
    </row>
    <row r="6" spans="2:23" ht="21.75" thickBot="1" x14ac:dyDescent="0.2">
      <c r="B6" s="67" t="s">
        <v>16</v>
      </c>
      <c r="C6" s="68"/>
      <c r="D6" s="69"/>
      <c r="E6" s="70">
        <v>1000000</v>
      </c>
      <c r="F6" s="70"/>
      <c r="G6" s="70"/>
      <c r="H6" s="71"/>
      <c r="I6" s="72" t="s">
        <v>31</v>
      </c>
      <c r="J6" s="72"/>
      <c r="K6" s="67" t="s">
        <v>13</v>
      </c>
      <c r="L6" s="68"/>
      <c r="M6" s="69"/>
      <c r="N6" s="73">
        <f>E6+D4</f>
        <v>970300.00000000012</v>
      </c>
      <c r="O6" s="74"/>
      <c r="P6" s="74"/>
      <c r="Q6" s="75"/>
    </row>
    <row r="7" spans="2:23" x14ac:dyDescent="0.15">
      <c r="P7" s="3"/>
    </row>
    <row r="8" spans="2:23" x14ac:dyDescent="0.15">
      <c r="B8" s="76" t="s">
        <v>20</v>
      </c>
      <c r="C8" s="77" t="s">
        <v>6</v>
      </c>
      <c r="D8" s="78"/>
      <c r="E8" s="81" t="s">
        <v>2</v>
      </c>
      <c r="F8" s="82"/>
      <c r="G8" s="82"/>
      <c r="H8" s="82"/>
      <c r="I8" s="82"/>
      <c r="J8" s="82"/>
      <c r="K8" s="83"/>
      <c r="L8" s="64" t="s">
        <v>8</v>
      </c>
      <c r="M8" s="84"/>
      <c r="N8" s="65"/>
      <c r="O8" s="85" t="s">
        <v>9</v>
      </c>
      <c r="P8" s="57" t="s">
        <v>5</v>
      </c>
      <c r="Q8" s="58"/>
      <c r="R8" s="58"/>
      <c r="S8" s="58"/>
      <c r="T8" s="58"/>
      <c r="U8" s="58"/>
      <c r="V8" s="58"/>
      <c r="W8" s="59"/>
    </row>
    <row r="9" spans="2:23" x14ac:dyDescent="0.15">
      <c r="B9" s="76"/>
      <c r="C9" s="79"/>
      <c r="D9" s="80"/>
      <c r="E9" s="6" t="s">
        <v>1</v>
      </c>
      <c r="F9" s="6" t="s">
        <v>0</v>
      </c>
      <c r="G9" s="6" t="s">
        <v>3</v>
      </c>
      <c r="H9" s="60" t="s">
        <v>35</v>
      </c>
      <c r="I9" s="61"/>
      <c r="J9" s="62" t="s">
        <v>34</v>
      </c>
      <c r="K9" s="63"/>
      <c r="L9" s="4" t="s">
        <v>7</v>
      </c>
      <c r="M9" s="64" t="s">
        <v>11</v>
      </c>
      <c r="N9" s="65"/>
      <c r="O9" s="85"/>
      <c r="P9" s="8" t="s">
        <v>1</v>
      </c>
      <c r="Q9" s="8" t="s">
        <v>0</v>
      </c>
      <c r="R9" s="57" t="s">
        <v>4</v>
      </c>
      <c r="S9" s="59"/>
      <c r="T9" s="66" t="s">
        <v>15</v>
      </c>
      <c r="U9" s="66"/>
      <c r="V9" s="66" t="s">
        <v>14</v>
      </c>
      <c r="W9" s="66"/>
    </row>
    <row r="10" spans="2:23" x14ac:dyDescent="0.15">
      <c r="B10" s="5">
        <v>1</v>
      </c>
      <c r="C10" s="87">
        <f>E6</f>
        <v>1000000</v>
      </c>
      <c r="D10" s="87"/>
      <c r="E10" s="17">
        <v>2010</v>
      </c>
      <c r="F10" s="2">
        <v>42005</v>
      </c>
      <c r="G10" s="5" t="s">
        <v>10</v>
      </c>
      <c r="H10" s="120">
        <v>100</v>
      </c>
      <c r="I10" s="120"/>
      <c r="J10" s="120">
        <v>99.5</v>
      </c>
      <c r="K10" s="120"/>
      <c r="L10" s="16">
        <f>IF(J10="","",ROUNDUP(IF(G10="買",H10-J10,J10-H10)*100,0)+5)</f>
        <v>55</v>
      </c>
      <c r="M10" s="87">
        <f t="shared" ref="M10:M41" si="0">IF(F10="","",C10*$P$2)</f>
        <v>30000</v>
      </c>
      <c r="N10" s="87"/>
      <c r="O10" s="18">
        <f>IF(L10="","",ROUNDDOWN(M10/(L10/100)/100000,2))</f>
        <v>0.54</v>
      </c>
      <c r="P10" s="17">
        <f t="shared" ref="P10:P73" si="1">E10</f>
        <v>2010</v>
      </c>
      <c r="Q10" s="2">
        <v>42006</v>
      </c>
      <c r="R10" s="121">
        <f>IF(J10="","",IF(G10="買",H10-(L10*0.01),H10+(L10*0.01)))</f>
        <v>99.45</v>
      </c>
      <c r="S10" s="121"/>
      <c r="T10" s="90">
        <f>IF(Q10="","",V10*O10*100000/100)</f>
        <v>-29699.999999999851</v>
      </c>
      <c r="U10" s="91"/>
      <c r="V10" s="86">
        <f>IF(Q10="","",IF(G10="買",R10-H10,H10-R10)*100)</f>
        <v>-54.999999999999716</v>
      </c>
      <c r="W10" s="86"/>
    </row>
    <row r="11" spans="2:23" x14ac:dyDescent="0.15">
      <c r="B11" s="5">
        <v>2</v>
      </c>
      <c r="C11" s="87">
        <f t="shared" ref="C11" si="2">IF(T10="","",C10+T10)</f>
        <v>970300.00000000012</v>
      </c>
      <c r="D11" s="87"/>
      <c r="E11" s="17">
        <f>E10</f>
        <v>2010</v>
      </c>
      <c r="F11" s="2"/>
      <c r="G11" s="5"/>
      <c r="H11" s="120"/>
      <c r="I11" s="120"/>
      <c r="J11" s="120"/>
      <c r="K11" s="120"/>
      <c r="L11" s="16" t="str">
        <f t="shared" ref="L11:L74" si="3">IF(J11="","",ROUNDUP(IF(G11="買",H11-J11,J11-H11)*100,0)+5)</f>
        <v/>
      </c>
      <c r="M11" s="87" t="str">
        <f t="shared" si="0"/>
        <v/>
      </c>
      <c r="N11" s="87"/>
      <c r="O11" s="18" t="str">
        <f t="shared" ref="O11:O74" si="4">IF(L11="","",ROUNDDOWN(M11/(L11/100)/100000,2))</f>
        <v/>
      </c>
      <c r="P11" s="17">
        <f t="shared" si="1"/>
        <v>2010</v>
      </c>
      <c r="Q11" s="2"/>
      <c r="R11" s="121" t="str">
        <f t="shared" ref="R11:R74" si="5">IF(J11="","",IF(G11="買",H11-(L11*0.01),H11+(L11*0.01)))</f>
        <v/>
      </c>
      <c r="S11" s="121"/>
      <c r="T11" s="90" t="str">
        <f t="shared" ref="T11:T74" si="6">IF(Q11="","",V11*O11*100000/100)</f>
        <v/>
      </c>
      <c r="U11" s="91"/>
      <c r="V11" s="86" t="str">
        <f t="shared" ref="V11:V74" si="7">IF(Q11="","",IF(G11="買",R11-H11,H11-R11)*100)</f>
        <v/>
      </c>
      <c r="W11" s="86"/>
    </row>
    <row r="12" spans="2:23" x14ac:dyDescent="0.15">
      <c r="B12" s="11">
        <v>3</v>
      </c>
      <c r="C12" s="87" t="str">
        <f t="shared" ref="C12:C75" si="8">IF(T11="","",C11+T11)</f>
        <v/>
      </c>
      <c r="D12" s="87"/>
      <c r="E12" s="17">
        <f t="shared" ref="E12:E75" si="9">E11</f>
        <v>2010</v>
      </c>
      <c r="F12" s="2"/>
      <c r="G12" s="5"/>
      <c r="H12" s="120"/>
      <c r="I12" s="120"/>
      <c r="J12" s="120"/>
      <c r="K12" s="120"/>
      <c r="L12" s="16" t="str">
        <f t="shared" si="3"/>
        <v/>
      </c>
      <c r="M12" s="87" t="str">
        <f t="shared" si="0"/>
        <v/>
      </c>
      <c r="N12" s="87"/>
      <c r="O12" s="18" t="str">
        <f t="shared" si="4"/>
        <v/>
      </c>
      <c r="P12" s="17">
        <f t="shared" si="1"/>
        <v>2010</v>
      </c>
      <c r="Q12" s="2"/>
      <c r="R12" s="121" t="str">
        <f t="shared" si="5"/>
        <v/>
      </c>
      <c r="S12" s="121"/>
      <c r="T12" s="90" t="str">
        <f t="shared" si="6"/>
        <v/>
      </c>
      <c r="U12" s="91"/>
      <c r="V12" s="86" t="str">
        <f t="shared" si="7"/>
        <v/>
      </c>
      <c r="W12" s="86"/>
    </row>
    <row r="13" spans="2:23" x14ac:dyDescent="0.15">
      <c r="B13" s="11">
        <v>4</v>
      </c>
      <c r="C13" s="87" t="str">
        <f t="shared" si="8"/>
        <v/>
      </c>
      <c r="D13" s="87"/>
      <c r="E13" s="17">
        <f t="shared" si="9"/>
        <v>2010</v>
      </c>
      <c r="F13" s="2"/>
      <c r="G13" s="5"/>
      <c r="H13" s="120"/>
      <c r="I13" s="120"/>
      <c r="J13" s="120"/>
      <c r="K13" s="120"/>
      <c r="L13" s="16" t="str">
        <f t="shared" si="3"/>
        <v/>
      </c>
      <c r="M13" s="87" t="str">
        <f t="shared" si="0"/>
        <v/>
      </c>
      <c r="N13" s="87"/>
      <c r="O13" s="18" t="str">
        <f t="shared" si="4"/>
        <v/>
      </c>
      <c r="P13" s="17">
        <f t="shared" si="1"/>
        <v>2010</v>
      </c>
      <c r="Q13" s="2"/>
      <c r="R13" s="121" t="str">
        <f t="shared" si="5"/>
        <v/>
      </c>
      <c r="S13" s="121"/>
      <c r="T13" s="90" t="str">
        <f t="shared" si="6"/>
        <v/>
      </c>
      <c r="U13" s="91"/>
      <c r="V13" s="86" t="str">
        <f t="shared" si="7"/>
        <v/>
      </c>
      <c r="W13" s="86"/>
    </row>
    <row r="14" spans="2:23" x14ac:dyDescent="0.15">
      <c r="B14" s="11">
        <v>5</v>
      </c>
      <c r="C14" s="87" t="str">
        <f t="shared" si="8"/>
        <v/>
      </c>
      <c r="D14" s="87"/>
      <c r="E14" s="17">
        <f t="shared" si="9"/>
        <v>2010</v>
      </c>
      <c r="F14" s="2"/>
      <c r="G14" s="5"/>
      <c r="H14" s="120"/>
      <c r="I14" s="120"/>
      <c r="J14" s="120"/>
      <c r="K14" s="120"/>
      <c r="L14" s="16" t="str">
        <f t="shared" si="3"/>
        <v/>
      </c>
      <c r="M14" s="87" t="str">
        <f t="shared" si="0"/>
        <v/>
      </c>
      <c r="N14" s="87"/>
      <c r="O14" s="18" t="str">
        <f t="shared" si="4"/>
        <v/>
      </c>
      <c r="P14" s="17">
        <f t="shared" si="1"/>
        <v>2010</v>
      </c>
      <c r="Q14" s="2"/>
      <c r="R14" s="121" t="str">
        <f t="shared" si="5"/>
        <v/>
      </c>
      <c r="S14" s="121"/>
      <c r="T14" s="90" t="str">
        <f t="shared" si="6"/>
        <v/>
      </c>
      <c r="U14" s="91"/>
      <c r="V14" s="86" t="str">
        <f t="shared" si="7"/>
        <v/>
      </c>
      <c r="W14" s="86"/>
    </row>
    <row r="15" spans="2:23" x14ac:dyDescent="0.15">
      <c r="B15" s="11">
        <v>6</v>
      </c>
      <c r="C15" s="87" t="str">
        <f t="shared" si="8"/>
        <v/>
      </c>
      <c r="D15" s="87"/>
      <c r="E15" s="17">
        <f t="shared" si="9"/>
        <v>2010</v>
      </c>
      <c r="F15" s="2"/>
      <c r="G15" s="5"/>
      <c r="H15" s="120"/>
      <c r="I15" s="120"/>
      <c r="J15" s="120"/>
      <c r="K15" s="120"/>
      <c r="L15" s="16" t="str">
        <f t="shared" si="3"/>
        <v/>
      </c>
      <c r="M15" s="87" t="str">
        <f t="shared" si="0"/>
        <v/>
      </c>
      <c r="N15" s="87"/>
      <c r="O15" s="18" t="str">
        <f t="shared" si="4"/>
        <v/>
      </c>
      <c r="P15" s="17">
        <f t="shared" si="1"/>
        <v>2010</v>
      </c>
      <c r="Q15" s="2"/>
      <c r="R15" s="121" t="str">
        <f t="shared" si="5"/>
        <v/>
      </c>
      <c r="S15" s="121"/>
      <c r="T15" s="90" t="str">
        <f t="shared" si="6"/>
        <v/>
      </c>
      <c r="U15" s="91"/>
      <c r="V15" s="86" t="str">
        <f t="shared" si="7"/>
        <v/>
      </c>
      <c r="W15" s="86"/>
    </row>
    <row r="16" spans="2:23" x14ac:dyDescent="0.15">
      <c r="B16" s="11">
        <v>7</v>
      </c>
      <c r="C16" s="87" t="str">
        <f t="shared" si="8"/>
        <v/>
      </c>
      <c r="D16" s="87"/>
      <c r="E16" s="17">
        <f t="shared" si="9"/>
        <v>2010</v>
      </c>
      <c r="F16" s="2"/>
      <c r="G16" s="5"/>
      <c r="H16" s="120"/>
      <c r="I16" s="120"/>
      <c r="J16" s="120"/>
      <c r="K16" s="120"/>
      <c r="L16" s="16" t="str">
        <f t="shared" si="3"/>
        <v/>
      </c>
      <c r="M16" s="87" t="str">
        <f t="shared" si="0"/>
        <v/>
      </c>
      <c r="N16" s="87"/>
      <c r="O16" s="18" t="str">
        <f t="shared" si="4"/>
        <v/>
      </c>
      <c r="P16" s="17">
        <f t="shared" si="1"/>
        <v>2010</v>
      </c>
      <c r="Q16" s="2"/>
      <c r="R16" s="121" t="str">
        <f t="shared" si="5"/>
        <v/>
      </c>
      <c r="S16" s="121"/>
      <c r="T16" s="90" t="str">
        <f t="shared" si="6"/>
        <v/>
      </c>
      <c r="U16" s="91"/>
      <c r="V16" s="86" t="str">
        <f t="shared" si="7"/>
        <v/>
      </c>
      <c r="W16" s="86"/>
    </row>
    <row r="17" spans="2:23" x14ac:dyDescent="0.15">
      <c r="B17" s="11">
        <v>8</v>
      </c>
      <c r="C17" s="87" t="str">
        <f t="shared" si="8"/>
        <v/>
      </c>
      <c r="D17" s="87"/>
      <c r="E17" s="17">
        <f t="shared" si="9"/>
        <v>2010</v>
      </c>
      <c r="F17" s="2"/>
      <c r="G17" s="5"/>
      <c r="H17" s="120"/>
      <c r="I17" s="120"/>
      <c r="J17" s="120"/>
      <c r="K17" s="120"/>
      <c r="L17" s="16" t="str">
        <f t="shared" si="3"/>
        <v/>
      </c>
      <c r="M17" s="87" t="str">
        <f t="shared" si="0"/>
        <v/>
      </c>
      <c r="N17" s="87"/>
      <c r="O17" s="18" t="str">
        <f t="shared" si="4"/>
        <v/>
      </c>
      <c r="P17" s="17">
        <f t="shared" si="1"/>
        <v>2010</v>
      </c>
      <c r="Q17" s="2"/>
      <c r="R17" s="121" t="str">
        <f t="shared" si="5"/>
        <v/>
      </c>
      <c r="S17" s="121"/>
      <c r="T17" s="90" t="str">
        <f t="shared" si="6"/>
        <v/>
      </c>
      <c r="U17" s="91"/>
      <c r="V17" s="86" t="str">
        <f t="shared" si="7"/>
        <v/>
      </c>
      <c r="W17" s="86"/>
    </row>
    <row r="18" spans="2:23" x14ac:dyDescent="0.15">
      <c r="B18" s="11">
        <v>9</v>
      </c>
      <c r="C18" s="87" t="str">
        <f t="shared" si="8"/>
        <v/>
      </c>
      <c r="D18" s="87"/>
      <c r="E18" s="17">
        <f t="shared" si="9"/>
        <v>2010</v>
      </c>
      <c r="F18" s="2"/>
      <c r="G18" s="5"/>
      <c r="H18" s="120"/>
      <c r="I18" s="120"/>
      <c r="J18" s="120"/>
      <c r="K18" s="120"/>
      <c r="L18" s="16" t="str">
        <f t="shared" si="3"/>
        <v/>
      </c>
      <c r="M18" s="87" t="str">
        <f t="shared" si="0"/>
        <v/>
      </c>
      <c r="N18" s="87"/>
      <c r="O18" s="18" t="str">
        <f t="shared" si="4"/>
        <v/>
      </c>
      <c r="P18" s="17">
        <f t="shared" si="1"/>
        <v>2010</v>
      </c>
      <c r="Q18" s="2"/>
      <c r="R18" s="121" t="str">
        <f t="shared" si="5"/>
        <v/>
      </c>
      <c r="S18" s="121"/>
      <c r="T18" s="90" t="str">
        <f t="shared" si="6"/>
        <v/>
      </c>
      <c r="U18" s="91"/>
      <c r="V18" s="86" t="str">
        <f t="shared" si="7"/>
        <v/>
      </c>
      <c r="W18" s="86"/>
    </row>
    <row r="19" spans="2:23" x14ac:dyDescent="0.15">
      <c r="B19" s="11">
        <v>10</v>
      </c>
      <c r="C19" s="87" t="str">
        <f t="shared" si="8"/>
        <v/>
      </c>
      <c r="D19" s="87"/>
      <c r="E19" s="17">
        <f t="shared" si="9"/>
        <v>2010</v>
      </c>
      <c r="F19" s="2"/>
      <c r="G19" s="5"/>
      <c r="H19" s="120"/>
      <c r="I19" s="120"/>
      <c r="J19" s="120"/>
      <c r="K19" s="120"/>
      <c r="L19" s="16" t="str">
        <f t="shared" si="3"/>
        <v/>
      </c>
      <c r="M19" s="87" t="str">
        <f t="shared" si="0"/>
        <v/>
      </c>
      <c r="N19" s="87"/>
      <c r="O19" s="18" t="str">
        <f t="shared" si="4"/>
        <v/>
      </c>
      <c r="P19" s="17">
        <f t="shared" si="1"/>
        <v>2010</v>
      </c>
      <c r="Q19" s="2"/>
      <c r="R19" s="121" t="str">
        <f t="shared" si="5"/>
        <v/>
      </c>
      <c r="S19" s="121"/>
      <c r="T19" s="90" t="str">
        <f t="shared" si="6"/>
        <v/>
      </c>
      <c r="U19" s="91"/>
      <c r="V19" s="86" t="str">
        <f t="shared" si="7"/>
        <v/>
      </c>
      <c r="W19" s="86"/>
    </row>
    <row r="20" spans="2:23" x14ac:dyDescent="0.15">
      <c r="B20" s="11">
        <v>11</v>
      </c>
      <c r="C20" s="87" t="str">
        <f t="shared" si="8"/>
        <v/>
      </c>
      <c r="D20" s="87"/>
      <c r="E20" s="17">
        <f t="shared" si="9"/>
        <v>2010</v>
      </c>
      <c r="F20" s="2"/>
      <c r="G20" s="5"/>
      <c r="H20" s="120"/>
      <c r="I20" s="120"/>
      <c r="J20" s="120"/>
      <c r="K20" s="120"/>
      <c r="L20" s="16" t="str">
        <f t="shared" si="3"/>
        <v/>
      </c>
      <c r="M20" s="87" t="str">
        <f t="shared" si="0"/>
        <v/>
      </c>
      <c r="N20" s="87"/>
      <c r="O20" s="18" t="str">
        <f t="shared" si="4"/>
        <v/>
      </c>
      <c r="P20" s="17">
        <f t="shared" si="1"/>
        <v>2010</v>
      </c>
      <c r="Q20" s="2"/>
      <c r="R20" s="121" t="str">
        <f t="shared" si="5"/>
        <v/>
      </c>
      <c r="S20" s="121"/>
      <c r="T20" s="90" t="str">
        <f t="shared" si="6"/>
        <v/>
      </c>
      <c r="U20" s="91"/>
      <c r="V20" s="86" t="str">
        <f t="shared" si="7"/>
        <v/>
      </c>
      <c r="W20" s="86"/>
    </row>
    <row r="21" spans="2:23" x14ac:dyDescent="0.15">
      <c r="B21" s="11">
        <v>12</v>
      </c>
      <c r="C21" s="87" t="str">
        <f t="shared" si="8"/>
        <v/>
      </c>
      <c r="D21" s="87"/>
      <c r="E21" s="17">
        <f t="shared" si="9"/>
        <v>2010</v>
      </c>
      <c r="F21" s="2"/>
      <c r="G21" s="5"/>
      <c r="H21" s="120"/>
      <c r="I21" s="120"/>
      <c r="J21" s="120"/>
      <c r="K21" s="120"/>
      <c r="L21" s="16" t="str">
        <f t="shared" si="3"/>
        <v/>
      </c>
      <c r="M21" s="87" t="str">
        <f t="shared" si="0"/>
        <v/>
      </c>
      <c r="N21" s="87"/>
      <c r="O21" s="18" t="str">
        <f t="shared" si="4"/>
        <v/>
      </c>
      <c r="P21" s="17">
        <f t="shared" si="1"/>
        <v>2010</v>
      </c>
      <c r="Q21" s="2"/>
      <c r="R21" s="121" t="str">
        <f t="shared" si="5"/>
        <v/>
      </c>
      <c r="S21" s="121"/>
      <c r="T21" s="90" t="str">
        <f t="shared" si="6"/>
        <v/>
      </c>
      <c r="U21" s="91"/>
      <c r="V21" s="86" t="str">
        <f t="shared" si="7"/>
        <v/>
      </c>
      <c r="W21" s="86"/>
    </row>
    <row r="22" spans="2:23" x14ac:dyDescent="0.15">
      <c r="B22" s="11">
        <v>13</v>
      </c>
      <c r="C22" s="87" t="str">
        <f t="shared" si="8"/>
        <v/>
      </c>
      <c r="D22" s="87"/>
      <c r="E22" s="17">
        <f t="shared" si="9"/>
        <v>2010</v>
      </c>
      <c r="F22" s="2"/>
      <c r="G22" s="5"/>
      <c r="H22" s="120"/>
      <c r="I22" s="120"/>
      <c r="J22" s="120"/>
      <c r="K22" s="120"/>
      <c r="L22" s="16" t="str">
        <f t="shared" si="3"/>
        <v/>
      </c>
      <c r="M22" s="87" t="str">
        <f t="shared" si="0"/>
        <v/>
      </c>
      <c r="N22" s="87"/>
      <c r="O22" s="18" t="str">
        <f t="shared" si="4"/>
        <v/>
      </c>
      <c r="P22" s="17">
        <f t="shared" si="1"/>
        <v>2010</v>
      </c>
      <c r="Q22" s="2"/>
      <c r="R22" s="121" t="str">
        <f t="shared" si="5"/>
        <v/>
      </c>
      <c r="S22" s="121"/>
      <c r="T22" s="90" t="str">
        <f t="shared" si="6"/>
        <v/>
      </c>
      <c r="U22" s="91"/>
      <c r="V22" s="86" t="str">
        <f t="shared" si="7"/>
        <v/>
      </c>
      <c r="W22" s="86"/>
    </row>
    <row r="23" spans="2:23" x14ac:dyDescent="0.15">
      <c r="B23" s="11">
        <v>14</v>
      </c>
      <c r="C23" s="87" t="str">
        <f t="shared" si="8"/>
        <v/>
      </c>
      <c r="D23" s="87"/>
      <c r="E23" s="17">
        <f t="shared" si="9"/>
        <v>2010</v>
      </c>
      <c r="F23" s="2"/>
      <c r="G23" s="5"/>
      <c r="H23" s="120"/>
      <c r="I23" s="120"/>
      <c r="J23" s="120"/>
      <c r="K23" s="120"/>
      <c r="L23" s="16" t="str">
        <f t="shared" si="3"/>
        <v/>
      </c>
      <c r="M23" s="87" t="str">
        <f t="shared" si="0"/>
        <v/>
      </c>
      <c r="N23" s="87"/>
      <c r="O23" s="18" t="str">
        <f t="shared" si="4"/>
        <v/>
      </c>
      <c r="P23" s="17">
        <f t="shared" si="1"/>
        <v>2010</v>
      </c>
      <c r="Q23" s="2"/>
      <c r="R23" s="121" t="str">
        <f t="shared" si="5"/>
        <v/>
      </c>
      <c r="S23" s="121"/>
      <c r="T23" s="90" t="str">
        <f t="shared" si="6"/>
        <v/>
      </c>
      <c r="U23" s="91"/>
      <c r="V23" s="86" t="str">
        <f t="shared" si="7"/>
        <v/>
      </c>
      <c r="W23" s="86"/>
    </row>
    <row r="24" spans="2:23" x14ac:dyDescent="0.15">
      <c r="B24" s="11">
        <v>15</v>
      </c>
      <c r="C24" s="87" t="str">
        <f t="shared" si="8"/>
        <v/>
      </c>
      <c r="D24" s="87"/>
      <c r="E24" s="17">
        <f t="shared" si="9"/>
        <v>2010</v>
      </c>
      <c r="F24" s="2"/>
      <c r="G24" s="5"/>
      <c r="H24" s="120"/>
      <c r="I24" s="120"/>
      <c r="J24" s="120"/>
      <c r="K24" s="120"/>
      <c r="L24" s="16" t="str">
        <f t="shared" si="3"/>
        <v/>
      </c>
      <c r="M24" s="87" t="str">
        <f t="shared" si="0"/>
        <v/>
      </c>
      <c r="N24" s="87"/>
      <c r="O24" s="18" t="str">
        <f t="shared" si="4"/>
        <v/>
      </c>
      <c r="P24" s="17">
        <f t="shared" si="1"/>
        <v>2010</v>
      </c>
      <c r="Q24" s="2"/>
      <c r="R24" s="121" t="str">
        <f t="shared" si="5"/>
        <v/>
      </c>
      <c r="S24" s="121"/>
      <c r="T24" s="90" t="str">
        <f t="shared" si="6"/>
        <v/>
      </c>
      <c r="U24" s="91"/>
      <c r="V24" s="86" t="str">
        <f t="shared" si="7"/>
        <v/>
      </c>
      <c r="W24" s="86"/>
    </row>
    <row r="25" spans="2:23" x14ac:dyDescent="0.15">
      <c r="B25" s="11">
        <v>16</v>
      </c>
      <c r="C25" s="87" t="str">
        <f t="shared" si="8"/>
        <v/>
      </c>
      <c r="D25" s="87"/>
      <c r="E25" s="17">
        <f t="shared" si="9"/>
        <v>2010</v>
      </c>
      <c r="F25" s="2"/>
      <c r="G25" s="5"/>
      <c r="H25" s="120"/>
      <c r="I25" s="120"/>
      <c r="J25" s="120"/>
      <c r="K25" s="120"/>
      <c r="L25" s="16" t="str">
        <f t="shared" si="3"/>
        <v/>
      </c>
      <c r="M25" s="87" t="str">
        <f t="shared" si="0"/>
        <v/>
      </c>
      <c r="N25" s="87"/>
      <c r="O25" s="18" t="str">
        <f t="shared" si="4"/>
        <v/>
      </c>
      <c r="P25" s="17">
        <f t="shared" si="1"/>
        <v>2010</v>
      </c>
      <c r="Q25" s="2"/>
      <c r="R25" s="121" t="str">
        <f t="shared" si="5"/>
        <v/>
      </c>
      <c r="S25" s="121"/>
      <c r="T25" s="90" t="str">
        <f t="shared" si="6"/>
        <v/>
      </c>
      <c r="U25" s="91"/>
      <c r="V25" s="86" t="str">
        <f t="shared" si="7"/>
        <v/>
      </c>
      <c r="W25" s="86"/>
    </row>
    <row r="26" spans="2:23" x14ac:dyDescent="0.15">
      <c r="B26" s="11">
        <v>17</v>
      </c>
      <c r="C26" s="87" t="str">
        <f t="shared" si="8"/>
        <v/>
      </c>
      <c r="D26" s="87"/>
      <c r="E26" s="17">
        <f t="shared" si="9"/>
        <v>2010</v>
      </c>
      <c r="F26" s="2"/>
      <c r="G26" s="5"/>
      <c r="H26" s="120"/>
      <c r="I26" s="120"/>
      <c r="J26" s="120"/>
      <c r="K26" s="120"/>
      <c r="L26" s="16" t="str">
        <f t="shared" si="3"/>
        <v/>
      </c>
      <c r="M26" s="87" t="str">
        <f t="shared" si="0"/>
        <v/>
      </c>
      <c r="N26" s="87"/>
      <c r="O26" s="18" t="str">
        <f t="shared" si="4"/>
        <v/>
      </c>
      <c r="P26" s="17">
        <f t="shared" si="1"/>
        <v>2010</v>
      </c>
      <c r="Q26" s="2"/>
      <c r="R26" s="121" t="str">
        <f t="shared" si="5"/>
        <v/>
      </c>
      <c r="S26" s="121"/>
      <c r="T26" s="90" t="str">
        <f t="shared" si="6"/>
        <v/>
      </c>
      <c r="U26" s="91"/>
      <c r="V26" s="86" t="str">
        <f t="shared" si="7"/>
        <v/>
      </c>
      <c r="W26" s="86"/>
    </row>
    <row r="27" spans="2:23" x14ac:dyDescent="0.15">
      <c r="B27" s="11">
        <v>18</v>
      </c>
      <c r="C27" s="87" t="str">
        <f t="shared" si="8"/>
        <v/>
      </c>
      <c r="D27" s="87"/>
      <c r="E27" s="17">
        <f t="shared" si="9"/>
        <v>2010</v>
      </c>
      <c r="F27" s="2"/>
      <c r="G27" s="5"/>
      <c r="H27" s="120"/>
      <c r="I27" s="120"/>
      <c r="J27" s="120"/>
      <c r="K27" s="120"/>
      <c r="L27" s="16" t="str">
        <f t="shared" si="3"/>
        <v/>
      </c>
      <c r="M27" s="87" t="str">
        <f t="shared" si="0"/>
        <v/>
      </c>
      <c r="N27" s="87"/>
      <c r="O27" s="18" t="str">
        <f t="shared" si="4"/>
        <v/>
      </c>
      <c r="P27" s="17">
        <f t="shared" si="1"/>
        <v>2010</v>
      </c>
      <c r="Q27" s="2"/>
      <c r="R27" s="121" t="str">
        <f t="shared" si="5"/>
        <v/>
      </c>
      <c r="S27" s="121"/>
      <c r="T27" s="90" t="str">
        <f t="shared" si="6"/>
        <v/>
      </c>
      <c r="U27" s="91"/>
      <c r="V27" s="86" t="str">
        <f t="shared" si="7"/>
        <v/>
      </c>
      <c r="W27" s="86"/>
    </row>
    <row r="28" spans="2:23" x14ac:dyDescent="0.15">
      <c r="B28" s="11">
        <v>19</v>
      </c>
      <c r="C28" s="87" t="str">
        <f t="shared" si="8"/>
        <v/>
      </c>
      <c r="D28" s="87"/>
      <c r="E28" s="17">
        <f t="shared" si="9"/>
        <v>2010</v>
      </c>
      <c r="F28" s="2"/>
      <c r="G28" s="5"/>
      <c r="H28" s="120"/>
      <c r="I28" s="120"/>
      <c r="J28" s="120"/>
      <c r="K28" s="120"/>
      <c r="L28" s="16" t="str">
        <f t="shared" si="3"/>
        <v/>
      </c>
      <c r="M28" s="87" t="str">
        <f t="shared" si="0"/>
        <v/>
      </c>
      <c r="N28" s="87"/>
      <c r="O28" s="18" t="str">
        <f t="shared" si="4"/>
        <v/>
      </c>
      <c r="P28" s="17">
        <f t="shared" si="1"/>
        <v>2010</v>
      </c>
      <c r="Q28" s="2"/>
      <c r="R28" s="121" t="str">
        <f t="shared" si="5"/>
        <v/>
      </c>
      <c r="S28" s="121"/>
      <c r="T28" s="90" t="str">
        <f t="shared" si="6"/>
        <v/>
      </c>
      <c r="U28" s="91"/>
      <c r="V28" s="86" t="str">
        <f t="shared" si="7"/>
        <v/>
      </c>
      <c r="W28" s="86"/>
    </row>
    <row r="29" spans="2:23" x14ac:dyDescent="0.15">
      <c r="B29" s="11">
        <v>20</v>
      </c>
      <c r="C29" s="87" t="str">
        <f t="shared" si="8"/>
        <v/>
      </c>
      <c r="D29" s="87"/>
      <c r="E29" s="17">
        <f t="shared" si="9"/>
        <v>2010</v>
      </c>
      <c r="F29" s="2"/>
      <c r="G29" s="5"/>
      <c r="H29" s="120"/>
      <c r="I29" s="120"/>
      <c r="J29" s="120"/>
      <c r="K29" s="120"/>
      <c r="L29" s="16" t="str">
        <f t="shared" si="3"/>
        <v/>
      </c>
      <c r="M29" s="87" t="str">
        <f t="shared" si="0"/>
        <v/>
      </c>
      <c r="N29" s="87"/>
      <c r="O29" s="18" t="str">
        <f t="shared" si="4"/>
        <v/>
      </c>
      <c r="P29" s="17">
        <f t="shared" si="1"/>
        <v>2010</v>
      </c>
      <c r="Q29" s="2"/>
      <c r="R29" s="121" t="str">
        <f t="shared" si="5"/>
        <v/>
      </c>
      <c r="S29" s="121"/>
      <c r="T29" s="90" t="str">
        <f t="shared" si="6"/>
        <v/>
      </c>
      <c r="U29" s="91"/>
      <c r="V29" s="86" t="str">
        <f t="shared" si="7"/>
        <v/>
      </c>
      <c r="W29" s="86"/>
    </row>
    <row r="30" spans="2:23" x14ac:dyDescent="0.15">
      <c r="B30" s="11">
        <v>21</v>
      </c>
      <c r="C30" s="87" t="str">
        <f t="shared" si="8"/>
        <v/>
      </c>
      <c r="D30" s="87"/>
      <c r="E30" s="17">
        <f t="shared" si="9"/>
        <v>2010</v>
      </c>
      <c r="F30" s="2"/>
      <c r="G30" s="5"/>
      <c r="H30" s="120"/>
      <c r="I30" s="120"/>
      <c r="J30" s="120"/>
      <c r="K30" s="120"/>
      <c r="L30" s="16" t="str">
        <f t="shared" si="3"/>
        <v/>
      </c>
      <c r="M30" s="87" t="str">
        <f t="shared" si="0"/>
        <v/>
      </c>
      <c r="N30" s="87"/>
      <c r="O30" s="18" t="str">
        <f t="shared" si="4"/>
        <v/>
      </c>
      <c r="P30" s="17">
        <f t="shared" si="1"/>
        <v>2010</v>
      </c>
      <c r="Q30" s="2"/>
      <c r="R30" s="121" t="str">
        <f t="shared" si="5"/>
        <v/>
      </c>
      <c r="S30" s="121"/>
      <c r="T30" s="90" t="str">
        <f t="shared" si="6"/>
        <v/>
      </c>
      <c r="U30" s="91"/>
      <c r="V30" s="86" t="str">
        <f t="shared" si="7"/>
        <v/>
      </c>
      <c r="W30" s="86"/>
    </row>
    <row r="31" spans="2:23" x14ac:dyDescent="0.15">
      <c r="B31" s="11">
        <v>22</v>
      </c>
      <c r="C31" s="87" t="str">
        <f t="shared" si="8"/>
        <v/>
      </c>
      <c r="D31" s="87"/>
      <c r="E31" s="17">
        <f t="shared" si="9"/>
        <v>2010</v>
      </c>
      <c r="F31" s="2"/>
      <c r="G31" s="5"/>
      <c r="H31" s="120"/>
      <c r="I31" s="120"/>
      <c r="J31" s="120"/>
      <c r="K31" s="120"/>
      <c r="L31" s="16" t="str">
        <f t="shared" si="3"/>
        <v/>
      </c>
      <c r="M31" s="87" t="str">
        <f t="shared" si="0"/>
        <v/>
      </c>
      <c r="N31" s="87"/>
      <c r="O31" s="18" t="str">
        <f t="shared" si="4"/>
        <v/>
      </c>
      <c r="P31" s="17">
        <f t="shared" si="1"/>
        <v>2010</v>
      </c>
      <c r="Q31" s="2"/>
      <c r="R31" s="121" t="str">
        <f t="shared" si="5"/>
        <v/>
      </c>
      <c r="S31" s="121"/>
      <c r="T31" s="90" t="str">
        <f t="shared" si="6"/>
        <v/>
      </c>
      <c r="U31" s="91"/>
      <c r="V31" s="86" t="str">
        <f t="shared" si="7"/>
        <v/>
      </c>
      <c r="W31" s="86"/>
    </row>
    <row r="32" spans="2:23" x14ac:dyDescent="0.15">
      <c r="B32" s="11">
        <v>23</v>
      </c>
      <c r="C32" s="87" t="str">
        <f t="shared" si="8"/>
        <v/>
      </c>
      <c r="D32" s="87"/>
      <c r="E32" s="17">
        <f t="shared" si="9"/>
        <v>2010</v>
      </c>
      <c r="F32" s="2"/>
      <c r="G32" s="5"/>
      <c r="H32" s="120"/>
      <c r="I32" s="120"/>
      <c r="J32" s="120"/>
      <c r="K32" s="120"/>
      <c r="L32" s="16" t="str">
        <f t="shared" si="3"/>
        <v/>
      </c>
      <c r="M32" s="87" t="str">
        <f t="shared" si="0"/>
        <v/>
      </c>
      <c r="N32" s="87"/>
      <c r="O32" s="18" t="str">
        <f t="shared" si="4"/>
        <v/>
      </c>
      <c r="P32" s="17">
        <f t="shared" si="1"/>
        <v>2010</v>
      </c>
      <c r="Q32" s="2"/>
      <c r="R32" s="121" t="str">
        <f t="shared" si="5"/>
        <v/>
      </c>
      <c r="S32" s="121"/>
      <c r="T32" s="90" t="str">
        <f t="shared" si="6"/>
        <v/>
      </c>
      <c r="U32" s="91"/>
      <c r="V32" s="86" t="str">
        <f t="shared" si="7"/>
        <v/>
      </c>
      <c r="W32" s="86"/>
    </row>
    <row r="33" spans="2:23" x14ac:dyDescent="0.15">
      <c r="B33" s="11">
        <v>24</v>
      </c>
      <c r="C33" s="87" t="str">
        <f t="shared" si="8"/>
        <v/>
      </c>
      <c r="D33" s="87"/>
      <c r="E33" s="17">
        <f t="shared" si="9"/>
        <v>2010</v>
      </c>
      <c r="F33" s="2"/>
      <c r="G33" s="5"/>
      <c r="H33" s="120"/>
      <c r="I33" s="120"/>
      <c r="J33" s="120"/>
      <c r="K33" s="120"/>
      <c r="L33" s="16" t="str">
        <f t="shared" si="3"/>
        <v/>
      </c>
      <c r="M33" s="87" t="str">
        <f t="shared" si="0"/>
        <v/>
      </c>
      <c r="N33" s="87"/>
      <c r="O33" s="18" t="str">
        <f t="shared" si="4"/>
        <v/>
      </c>
      <c r="P33" s="17">
        <f t="shared" si="1"/>
        <v>2010</v>
      </c>
      <c r="Q33" s="2"/>
      <c r="R33" s="121" t="str">
        <f t="shared" si="5"/>
        <v/>
      </c>
      <c r="S33" s="121"/>
      <c r="T33" s="90" t="str">
        <f t="shared" si="6"/>
        <v/>
      </c>
      <c r="U33" s="91"/>
      <c r="V33" s="86" t="str">
        <f t="shared" si="7"/>
        <v/>
      </c>
      <c r="W33" s="86"/>
    </row>
    <row r="34" spans="2:23" x14ac:dyDescent="0.15">
      <c r="B34" s="11">
        <v>25</v>
      </c>
      <c r="C34" s="87" t="str">
        <f t="shared" si="8"/>
        <v/>
      </c>
      <c r="D34" s="87"/>
      <c r="E34" s="17">
        <f t="shared" si="9"/>
        <v>2010</v>
      </c>
      <c r="F34" s="2"/>
      <c r="G34" s="5"/>
      <c r="H34" s="120"/>
      <c r="I34" s="120"/>
      <c r="J34" s="120"/>
      <c r="K34" s="120"/>
      <c r="L34" s="16" t="str">
        <f t="shared" si="3"/>
        <v/>
      </c>
      <c r="M34" s="87" t="str">
        <f t="shared" si="0"/>
        <v/>
      </c>
      <c r="N34" s="87"/>
      <c r="O34" s="18" t="str">
        <f t="shared" si="4"/>
        <v/>
      </c>
      <c r="P34" s="17">
        <f t="shared" si="1"/>
        <v>2010</v>
      </c>
      <c r="Q34" s="2"/>
      <c r="R34" s="121" t="str">
        <f t="shared" si="5"/>
        <v/>
      </c>
      <c r="S34" s="121"/>
      <c r="T34" s="90" t="str">
        <f t="shared" si="6"/>
        <v/>
      </c>
      <c r="U34" s="91"/>
      <c r="V34" s="86" t="str">
        <f t="shared" si="7"/>
        <v/>
      </c>
      <c r="W34" s="86"/>
    </row>
    <row r="35" spans="2:23" x14ac:dyDescent="0.15">
      <c r="B35" s="11">
        <v>26</v>
      </c>
      <c r="C35" s="87" t="str">
        <f t="shared" si="8"/>
        <v/>
      </c>
      <c r="D35" s="87"/>
      <c r="E35" s="17">
        <f t="shared" si="9"/>
        <v>2010</v>
      </c>
      <c r="F35" s="2"/>
      <c r="G35" s="5"/>
      <c r="H35" s="120"/>
      <c r="I35" s="120"/>
      <c r="J35" s="120"/>
      <c r="K35" s="120"/>
      <c r="L35" s="16" t="str">
        <f t="shared" si="3"/>
        <v/>
      </c>
      <c r="M35" s="87" t="str">
        <f t="shared" si="0"/>
        <v/>
      </c>
      <c r="N35" s="87"/>
      <c r="O35" s="18" t="str">
        <f t="shared" si="4"/>
        <v/>
      </c>
      <c r="P35" s="17">
        <f t="shared" si="1"/>
        <v>2010</v>
      </c>
      <c r="Q35" s="2"/>
      <c r="R35" s="121" t="str">
        <f t="shared" si="5"/>
        <v/>
      </c>
      <c r="S35" s="121"/>
      <c r="T35" s="90" t="str">
        <f t="shared" si="6"/>
        <v/>
      </c>
      <c r="U35" s="91"/>
      <c r="V35" s="86" t="str">
        <f t="shared" si="7"/>
        <v/>
      </c>
      <c r="W35" s="86"/>
    </row>
    <row r="36" spans="2:23" x14ac:dyDescent="0.15">
      <c r="B36" s="11">
        <v>27</v>
      </c>
      <c r="C36" s="87" t="str">
        <f t="shared" si="8"/>
        <v/>
      </c>
      <c r="D36" s="87"/>
      <c r="E36" s="17">
        <f t="shared" si="9"/>
        <v>2010</v>
      </c>
      <c r="F36" s="2"/>
      <c r="G36" s="5"/>
      <c r="H36" s="120"/>
      <c r="I36" s="120"/>
      <c r="J36" s="120"/>
      <c r="K36" s="120"/>
      <c r="L36" s="16" t="str">
        <f t="shared" si="3"/>
        <v/>
      </c>
      <c r="M36" s="87" t="str">
        <f t="shared" si="0"/>
        <v/>
      </c>
      <c r="N36" s="87"/>
      <c r="O36" s="18" t="str">
        <f t="shared" si="4"/>
        <v/>
      </c>
      <c r="P36" s="17">
        <f t="shared" si="1"/>
        <v>2010</v>
      </c>
      <c r="Q36" s="2"/>
      <c r="R36" s="121" t="str">
        <f t="shared" si="5"/>
        <v/>
      </c>
      <c r="S36" s="121"/>
      <c r="T36" s="90" t="str">
        <f t="shared" si="6"/>
        <v/>
      </c>
      <c r="U36" s="91"/>
      <c r="V36" s="86" t="str">
        <f t="shared" si="7"/>
        <v/>
      </c>
      <c r="W36" s="86"/>
    </row>
    <row r="37" spans="2:23" x14ac:dyDescent="0.15">
      <c r="B37" s="11">
        <v>28</v>
      </c>
      <c r="C37" s="87" t="str">
        <f t="shared" si="8"/>
        <v/>
      </c>
      <c r="D37" s="87"/>
      <c r="E37" s="17">
        <f t="shared" si="9"/>
        <v>2010</v>
      </c>
      <c r="F37" s="2"/>
      <c r="G37" s="5"/>
      <c r="H37" s="120"/>
      <c r="I37" s="120"/>
      <c r="J37" s="120"/>
      <c r="K37" s="120"/>
      <c r="L37" s="16" t="str">
        <f t="shared" si="3"/>
        <v/>
      </c>
      <c r="M37" s="87" t="str">
        <f t="shared" si="0"/>
        <v/>
      </c>
      <c r="N37" s="87"/>
      <c r="O37" s="18" t="str">
        <f t="shared" si="4"/>
        <v/>
      </c>
      <c r="P37" s="17">
        <f t="shared" si="1"/>
        <v>2010</v>
      </c>
      <c r="Q37" s="2"/>
      <c r="R37" s="121" t="str">
        <f t="shared" si="5"/>
        <v/>
      </c>
      <c r="S37" s="121"/>
      <c r="T37" s="90" t="str">
        <f t="shared" si="6"/>
        <v/>
      </c>
      <c r="U37" s="91"/>
      <c r="V37" s="86" t="str">
        <f t="shared" si="7"/>
        <v/>
      </c>
      <c r="W37" s="86"/>
    </row>
    <row r="38" spans="2:23" s="13" customFormat="1" x14ac:dyDescent="0.15">
      <c r="B38" s="11">
        <v>29</v>
      </c>
      <c r="C38" s="87" t="str">
        <f t="shared" si="8"/>
        <v/>
      </c>
      <c r="D38" s="87"/>
      <c r="E38" s="17">
        <f t="shared" si="9"/>
        <v>2010</v>
      </c>
      <c r="F38" s="2"/>
      <c r="G38" s="5"/>
      <c r="H38" s="120"/>
      <c r="I38" s="120"/>
      <c r="J38" s="120"/>
      <c r="K38" s="120"/>
      <c r="L38" s="16" t="str">
        <f t="shared" si="3"/>
        <v/>
      </c>
      <c r="M38" s="87" t="str">
        <f t="shared" si="0"/>
        <v/>
      </c>
      <c r="N38" s="87"/>
      <c r="O38" s="18" t="str">
        <f t="shared" si="4"/>
        <v/>
      </c>
      <c r="P38" s="17">
        <f t="shared" si="1"/>
        <v>2010</v>
      </c>
      <c r="Q38" s="2"/>
      <c r="R38" s="121" t="str">
        <f t="shared" si="5"/>
        <v/>
      </c>
      <c r="S38" s="121"/>
      <c r="T38" s="90" t="str">
        <f t="shared" si="6"/>
        <v/>
      </c>
      <c r="U38" s="91"/>
      <c r="V38" s="86" t="str">
        <f t="shared" si="7"/>
        <v/>
      </c>
      <c r="W38" s="86"/>
    </row>
    <row r="39" spans="2:23" x14ac:dyDescent="0.15">
      <c r="B39" s="11">
        <v>30</v>
      </c>
      <c r="C39" s="87" t="str">
        <f t="shared" si="8"/>
        <v/>
      </c>
      <c r="D39" s="87"/>
      <c r="E39" s="17">
        <f t="shared" si="9"/>
        <v>2010</v>
      </c>
      <c r="F39" s="2"/>
      <c r="G39" s="5"/>
      <c r="H39" s="120"/>
      <c r="I39" s="120"/>
      <c r="J39" s="120"/>
      <c r="K39" s="120"/>
      <c r="L39" s="16" t="str">
        <f t="shared" si="3"/>
        <v/>
      </c>
      <c r="M39" s="87" t="str">
        <f t="shared" si="0"/>
        <v/>
      </c>
      <c r="N39" s="87"/>
      <c r="O39" s="18" t="str">
        <f t="shared" si="4"/>
        <v/>
      </c>
      <c r="P39" s="17">
        <f t="shared" si="1"/>
        <v>2010</v>
      </c>
      <c r="Q39" s="2"/>
      <c r="R39" s="121" t="str">
        <f t="shared" si="5"/>
        <v/>
      </c>
      <c r="S39" s="121"/>
      <c r="T39" s="90" t="str">
        <f t="shared" si="6"/>
        <v/>
      </c>
      <c r="U39" s="91"/>
      <c r="V39" s="86" t="str">
        <f t="shared" si="7"/>
        <v/>
      </c>
      <c r="W39" s="86"/>
    </row>
    <row r="40" spans="2:23" x14ac:dyDescent="0.15">
      <c r="B40" s="11">
        <v>31</v>
      </c>
      <c r="C40" s="87" t="str">
        <f t="shared" si="8"/>
        <v/>
      </c>
      <c r="D40" s="87"/>
      <c r="E40" s="17">
        <f t="shared" si="9"/>
        <v>2010</v>
      </c>
      <c r="F40" s="2"/>
      <c r="G40" s="5"/>
      <c r="H40" s="120"/>
      <c r="I40" s="120"/>
      <c r="J40" s="120"/>
      <c r="K40" s="120"/>
      <c r="L40" s="16" t="str">
        <f t="shared" si="3"/>
        <v/>
      </c>
      <c r="M40" s="87" t="str">
        <f t="shared" si="0"/>
        <v/>
      </c>
      <c r="N40" s="87"/>
      <c r="O40" s="18" t="str">
        <f t="shared" si="4"/>
        <v/>
      </c>
      <c r="P40" s="17">
        <f t="shared" si="1"/>
        <v>2010</v>
      </c>
      <c r="Q40" s="2"/>
      <c r="R40" s="121" t="str">
        <f t="shared" si="5"/>
        <v/>
      </c>
      <c r="S40" s="121"/>
      <c r="T40" s="90" t="str">
        <f t="shared" si="6"/>
        <v/>
      </c>
      <c r="U40" s="91"/>
      <c r="V40" s="86" t="str">
        <f t="shared" si="7"/>
        <v/>
      </c>
      <c r="W40" s="86"/>
    </row>
    <row r="41" spans="2:23" x14ac:dyDescent="0.15">
      <c r="B41" s="11">
        <v>32</v>
      </c>
      <c r="C41" s="87" t="str">
        <f t="shared" si="8"/>
        <v/>
      </c>
      <c r="D41" s="87"/>
      <c r="E41" s="17">
        <f t="shared" si="9"/>
        <v>2010</v>
      </c>
      <c r="F41" s="2"/>
      <c r="G41" s="5"/>
      <c r="H41" s="120"/>
      <c r="I41" s="120"/>
      <c r="J41" s="120"/>
      <c r="K41" s="120"/>
      <c r="L41" s="16" t="str">
        <f t="shared" si="3"/>
        <v/>
      </c>
      <c r="M41" s="87" t="str">
        <f t="shared" si="0"/>
        <v/>
      </c>
      <c r="N41" s="87"/>
      <c r="O41" s="18" t="str">
        <f t="shared" si="4"/>
        <v/>
      </c>
      <c r="P41" s="17">
        <f t="shared" si="1"/>
        <v>2010</v>
      </c>
      <c r="Q41" s="2"/>
      <c r="R41" s="121" t="str">
        <f t="shared" si="5"/>
        <v/>
      </c>
      <c r="S41" s="121"/>
      <c r="T41" s="90" t="str">
        <f t="shared" si="6"/>
        <v/>
      </c>
      <c r="U41" s="91"/>
      <c r="V41" s="86" t="str">
        <f t="shared" si="7"/>
        <v/>
      </c>
      <c r="W41" s="86"/>
    </row>
    <row r="42" spans="2:23" x14ac:dyDescent="0.15">
      <c r="B42" s="11">
        <v>33</v>
      </c>
      <c r="C42" s="87" t="str">
        <f t="shared" si="8"/>
        <v/>
      </c>
      <c r="D42" s="87"/>
      <c r="E42" s="17">
        <f t="shared" si="9"/>
        <v>2010</v>
      </c>
      <c r="F42" s="2"/>
      <c r="G42" s="5"/>
      <c r="H42" s="120"/>
      <c r="I42" s="120"/>
      <c r="J42" s="120"/>
      <c r="K42" s="120"/>
      <c r="L42" s="16" t="str">
        <f t="shared" si="3"/>
        <v/>
      </c>
      <c r="M42" s="87" t="str">
        <f t="shared" ref="M42:M69" si="10">IF(F42="","",C42*$P$2)</f>
        <v/>
      </c>
      <c r="N42" s="87"/>
      <c r="O42" s="18" t="str">
        <f t="shared" si="4"/>
        <v/>
      </c>
      <c r="P42" s="17">
        <f t="shared" si="1"/>
        <v>2010</v>
      </c>
      <c r="Q42" s="2"/>
      <c r="R42" s="121" t="str">
        <f t="shared" si="5"/>
        <v/>
      </c>
      <c r="S42" s="121"/>
      <c r="T42" s="90" t="str">
        <f t="shared" si="6"/>
        <v/>
      </c>
      <c r="U42" s="91"/>
      <c r="V42" s="86" t="str">
        <f t="shared" si="7"/>
        <v/>
      </c>
      <c r="W42" s="86"/>
    </row>
    <row r="43" spans="2:23" x14ac:dyDescent="0.15">
      <c r="B43" s="11">
        <v>34</v>
      </c>
      <c r="C43" s="87" t="str">
        <f t="shared" si="8"/>
        <v/>
      </c>
      <c r="D43" s="87"/>
      <c r="E43" s="17">
        <f t="shared" si="9"/>
        <v>2010</v>
      </c>
      <c r="F43" s="2"/>
      <c r="G43" s="5"/>
      <c r="H43" s="120"/>
      <c r="I43" s="120"/>
      <c r="J43" s="120"/>
      <c r="K43" s="120"/>
      <c r="L43" s="16" t="str">
        <f t="shared" si="3"/>
        <v/>
      </c>
      <c r="M43" s="87" t="str">
        <f t="shared" si="10"/>
        <v/>
      </c>
      <c r="N43" s="87"/>
      <c r="O43" s="18" t="str">
        <f t="shared" si="4"/>
        <v/>
      </c>
      <c r="P43" s="17">
        <f t="shared" si="1"/>
        <v>2010</v>
      </c>
      <c r="Q43" s="2"/>
      <c r="R43" s="121" t="str">
        <f t="shared" si="5"/>
        <v/>
      </c>
      <c r="S43" s="121"/>
      <c r="T43" s="90" t="str">
        <f t="shared" si="6"/>
        <v/>
      </c>
      <c r="U43" s="91"/>
      <c r="V43" s="86" t="str">
        <f t="shared" si="7"/>
        <v/>
      </c>
      <c r="W43" s="86"/>
    </row>
    <row r="44" spans="2:23" x14ac:dyDescent="0.15">
      <c r="B44" s="11">
        <v>35</v>
      </c>
      <c r="C44" s="87" t="str">
        <f t="shared" si="8"/>
        <v/>
      </c>
      <c r="D44" s="87"/>
      <c r="E44" s="17">
        <f t="shared" si="9"/>
        <v>2010</v>
      </c>
      <c r="F44" s="2"/>
      <c r="G44" s="5"/>
      <c r="H44" s="120"/>
      <c r="I44" s="120"/>
      <c r="J44" s="120"/>
      <c r="K44" s="120"/>
      <c r="L44" s="16" t="str">
        <f t="shared" si="3"/>
        <v/>
      </c>
      <c r="M44" s="87" t="str">
        <f t="shared" si="10"/>
        <v/>
      </c>
      <c r="N44" s="87"/>
      <c r="O44" s="18" t="str">
        <f t="shared" si="4"/>
        <v/>
      </c>
      <c r="P44" s="17">
        <f t="shared" si="1"/>
        <v>2010</v>
      </c>
      <c r="Q44" s="2"/>
      <c r="R44" s="121" t="str">
        <f t="shared" si="5"/>
        <v/>
      </c>
      <c r="S44" s="121"/>
      <c r="T44" s="90" t="str">
        <f t="shared" si="6"/>
        <v/>
      </c>
      <c r="U44" s="91"/>
      <c r="V44" s="86" t="str">
        <f t="shared" si="7"/>
        <v/>
      </c>
      <c r="W44" s="86"/>
    </row>
    <row r="45" spans="2:23" x14ac:dyDescent="0.15">
      <c r="B45" s="11">
        <v>36</v>
      </c>
      <c r="C45" s="87" t="str">
        <f t="shared" si="8"/>
        <v/>
      </c>
      <c r="D45" s="87"/>
      <c r="E45" s="17">
        <f t="shared" si="9"/>
        <v>2010</v>
      </c>
      <c r="F45" s="2"/>
      <c r="G45" s="5"/>
      <c r="H45" s="120"/>
      <c r="I45" s="120"/>
      <c r="J45" s="120"/>
      <c r="K45" s="120"/>
      <c r="L45" s="16" t="str">
        <f t="shared" si="3"/>
        <v/>
      </c>
      <c r="M45" s="87" t="str">
        <f t="shared" si="10"/>
        <v/>
      </c>
      <c r="N45" s="87"/>
      <c r="O45" s="18" t="str">
        <f t="shared" si="4"/>
        <v/>
      </c>
      <c r="P45" s="17">
        <f t="shared" si="1"/>
        <v>2010</v>
      </c>
      <c r="Q45" s="2"/>
      <c r="R45" s="121" t="str">
        <f t="shared" si="5"/>
        <v/>
      </c>
      <c r="S45" s="121"/>
      <c r="T45" s="90" t="str">
        <f t="shared" si="6"/>
        <v/>
      </c>
      <c r="U45" s="91"/>
      <c r="V45" s="86" t="str">
        <f t="shared" si="7"/>
        <v/>
      </c>
      <c r="W45" s="86"/>
    </row>
    <row r="46" spans="2:23" x14ac:dyDescent="0.15">
      <c r="B46" s="11">
        <v>37</v>
      </c>
      <c r="C46" s="87" t="str">
        <f t="shared" si="8"/>
        <v/>
      </c>
      <c r="D46" s="87"/>
      <c r="E46" s="17">
        <f t="shared" si="9"/>
        <v>2010</v>
      </c>
      <c r="F46" s="2"/>
      <c r="G46" s="5"/>
      <c r="H46" s="120"/>
      <c r="I46" s="120"/>
      <c r="J46" s="120"/>
      <c r="K46" s="120"/>
      <c r="L46" s="16" t="str">
        <f t="shared" si="3"/>
        <v/>
      </c>
      <c r="M46" s="87" t="str">
        <f t="shared" si="10"/>
        <v/>
      </c>
      <c r="N46" s="87"/>
      <c r="O46" s="18" t="str">
        <f t="shared" si="4"/>
        <v/>
      </c>
      <c r="P46" s="17">
        <f t="shared" si="1"/>
        <v>2010</v>
      </c>
      <c r="Q46" s="2"/>
      <c r="R46" s="121" t="str">
        <f t="shared" si="5"/>
        <v/>
      </c>
      <c r="S46" s="121"/>
      <c r="T46" s="90" t="str">
        <f t="shared" si="6"/>
        <v/>
      </c>
      <c r="U46" s="91"/>
      <c r="V46" s="86" t="str">
        <f t="shared" si="7"/>
        <v/>
      </c>
      <c r="W46" s="86"/>
    </row>
    <row r="47" spans="2:23" x14ac:dyDescent="0.15">
      <c r="B47" s="11">
        <v>38</v>
      </c>
      <c r="C47" s="87" t="str">
        <f t="shared" si="8"/>
        <v/>
      </c>
      <c r="D47" s="87"/>
      <c r="E47" s="17">
        <f t="shared" si="9"/>
        <v>2010</v>
      </c>
      <c r="F47" s="2"/>
      <c r="G47" s="5"/>
      <c r="H47" s="120"/>
      <c r="I47" s="120"/>
      <c r="J47" s="120"/>
      <c r="K47" s="120"/>
      <c r="L47" s="16" t="str">
        <f t="shared" si="3"/>
        <v/>
      </c>
      <c r="M47" s="87" t="str">
        <f t="shared" si="10"/>
        <v/>
      </c>
      <c r="N47" s="87"/>
      <c r="O47" s="18" t="str">
        <f t="shared" si="4"/>
        <v/>
      </c>
      <c r="P47" s="17">
        <f t="shared" si="1"/>
        <v>2010</v>
      </c>
      <c r="Q47" s="2"/>
      <c r="R47" s="121" t="str">
        <f t="shared" si="5"/>
        <v/>
      </c>
      <c r="S47" s="121"/>
      <c r="T47" s="90" t="str">
        <f t="shared" si="6"/>
        <v/>
      </c>
      <c r="U47" s="91"/>
      <c r="V47" s="86" t="str">
        <f t="shared" si="7"/>
        <v/>
      </c>
      <c r="W47" s="86"/>
    </row>
    <row r="48" spans="2:23" x14ac:dyDescent="0.15">
      <c r="B48" s="11">
        <v>39</v>
      </c>
      <c r="C48" s="87" t="str">
        <f t="shared" si="8"/>
        <v/>
      </c>
      <c r="D48" s="87"/>
      <c r="E48" s="17">
        <f t="shared" si="9"/>
        <v>2010</v>
      </c>
      <c r="F48" s="2"/>
      <c r="G48" s="5"/>
      <c r="H48" s="120"/>
      <c r="I48" s="120"/>
      <c r="J48" s="120"/>
      <c r="K48" s="120"/>
      <c r="L48" s="16" t="str">
        <f t="shared" si="3"/>
        <v/>
      </c>
      <c r="M48" s="87" t="str">
        <f t="shared" si="10"/>
        <v/>
      </c>
      <c r="N48" s="87"/>
      <c r="O48" s="18" t="str">
        <f t="shared" si="4"/>
        <v/>
      </c>
      <c r="P48" s="17">
        <f t="shared" si="1"/>
        <v>2010</v>
      </c>
      <c r="Q48" s="2"/>
      <c r="R48" s="121" t="str">
        <f t="shared" si="5"/>
        <v/>
      </c>
      <c r="S48" s="121"/>
      <c r="T48" s="90" t="str">
        <f t="shared" si="6"/>
        <v/>
      </c>
      <c r="U48" s="91"/>
      <c r="V48" s="86" t="str">
        <f t="shared" si="7"/>
        <v/>
      </c>
      <c r="W48" s="86"/>
    </row>
    <row r="49" spans="2:23" x14ac:dyDescent="0.15">
      <c r="B49" s="11">
        <v>40</v>
      </c>
      <c r="C49" s="87" t="str">
        <f t="shared" si="8"/>
        <v/>
      </c>
      <c r="D49" s="87"/>
      <c r="E49" s="17">
        <f t="shared" si="9"/>
        <v>2010</v>
      </c>
      <c r="F49" s="2"/>
      <c r="G49" s="5"/>
      <c r="H49" s="120"/>
      <c r="I49" s="120"/>
      <c r="J49" s="120"/>
      <c r="K49" s="120"/>
      <c r="L49" s="16" t="str">
        <f t="shared" si="3"/>
        <v/>
      </c>
      <c r="M49" s="87" t="str">
        <f t="shared" si="10"/>
        <v/>
      </c>
      <c r="N49" s="87"/>
      <c r="O49" s="18" t="str">
        <f t="shared" si="4"/>
        <v/>
      </c>
      <c r="P49" s="17">
        <f t="shared" si="1"/>
        <v>2010</v>
      </c>
      <c r="Q49" s="2"/>
      <c r="R49" s="121" t="str">
        <f t="shared" si="5"/>
        <v/>
      </c>
      <c r="S49" s="121"/>
      <c r="T49" s="90" t="str">
        <f t="shared" si="6"/>
        <v/>
      </c>
      <c r="U49" s="91"/>
      <c r="V49" s="86" t="str">
        <f t="shared" si="7"/>
        <v/>
      </c>
      <c r="W49" s="86"/>
    </row>
    <row r="50" spans="2:23" x14ac:dyDescent="0.15">
      <c r="B50" s="11">
        <v>41</v>
      </c>
      <c r="C50" s="87" t="str">
        <f t="shared" si="8"/>
        <v/>
      </c>
      <c r="D50" s="87"/>
      <c r="E50" s="17">
        <f t="shared" si="9"/>
        <v>2010</v>
      </c>
      <c r="F50" s="2"/>
      <c r="G50" s="5"/>
      <c r="H50" s="120"/>
      <c r="I50" s="120"/>
      <c r="J50" s="120"/>
      <c r="K50" s="120"/>
      <c r="L50" s="16" t="str">
        <f t="shared" si="3"/>
        <v/>
      </c>
      <c r="M50" s="87" t="str">
        <f t="shared" si="10"/>
        <v/>
      </c>
      <c r="N50" s="87"/>
      <c r="O50" s="18" t="str">
        <f t="shared" si="4"/>
        <v/>
      </c>
      <c r="P50" s="17">
        <f t="shared" si="1"/>
        <v>2010</v>
      </c>
      <c r="Q50" s="2"/>
      <c r="R50" s="121" t="str">
        <f t="shared" si="5"/>
        <v/>
      </c>
      <c r="S50" s="121"/>
      <c r="T50" s="90" t="str">
        <f t="shared" si="6"/>
        <v/>
      </c>
      <c r="U50" s="91"/>
      <c r="V50" s="86" t="str">
        <f t="shared" si="7"/>
        <v/>
      </c>
      <c r="W50" s="86"/>
    </row>
    <row r="51" spans="2:23" x14ac:dyDescent="0.15">
      <c r="B51" s="11">
        <v>42</v>
      </c>
      <c r="C51" s="87" t="str">
        <f t="shared" si="8"/>
        <v/>
      </c>
      <c r="D51" s="87"/>
      <c r="E51" s="17">
        <f t="shared" si="9"/>
        <v>2010</v>
      </c>
      <c r="F51" s="2"/>
      <c r="G51" s="5"/>
      <c r="H51" s="120"/>
      <c r="I51" s="120"/>
      <c r="J51" s="120"/>
      <c r="K51" s="120"/>
      <c r="L51" s="16" t="str">
        <f t="shared" si="3"/>
        <v/>
      </c>
      <c r="M51" s="87" t="str">
        <f t="shared" si="10"/>
        <v/>
      </c>
      <c r="N51" s="87"/>
      <c r="O51" s="18" t="str">
        <f t="shared" si="4"/>
        <v/>
      </c>
      <c r="P51" s="17">
        <f t="shared" si="1"/>
        <v>2010</v>
      </c>
      <c r="Q51" s="2"/>
      <c r="R51" s="121" t="str">
        <f t="shared" si="5"/>
        <v/>
      </c>
      <c r="S51" s="121"/>
      <c r="T51" s="90" t="str">
        <f t="shared" si="6"/>
        <v/>
      </c>
      <c r="U51" s="91"/>
      <c r="V51" s="86" t="str">
        <f t="shared" si="7"/>
        <v/>
      </c>
      <c r="W51" s="86"/>
    </row>
    <row r="52" spans="2:23" x14ac:dyDescent="0.15">
      <c r="B52" s="11">
        <v>43</v>
      </c>
      <c r="C52" s="87" t="str">
        <f t="shared" si="8"/>
        <v/>
      </c>
      <c r="D52" s="87"/>
      <c r="E52" s="17">
        <f t="shared" si="9"/>
        <v>2010</v>
      </c>
      <c r="F52" s="2"/>
      <c r="G52" s="5"/>
      <c r="H52" s="120"/>
      <c r="I52" s="120"/>
      <c r="J52" s="120"/>
      <c r="K52" s="120"/>
      <c r="L52" s="16" t="str">
        <f t="shared" si="3"/>
        <v/>
      </c>
      <c r="M52" s="87" t="str">
        <f t="shared" si="10"/>
        <v/>
      </c>
      <c r="N52" s="87"/>
      <c r="O52" s="18" t="str">
        <f t="shared" si="4"/>
        <v/>
      </c>
      <c r="P52" s="17">
        <f t="shared" si="1"/>
        <v>2010</v>
      </c>
      <c r="Q52" s="2"/>
      <c r="R52" s="121" t="str">
        <f t="shared" si="5"/>
        <v/>
      </c>
      <c r="S52" s="121"/>
      <c r="T52" s="90" t="str">
        <f t="shared" si="6"/>
        <v/>
      </c>
      <c r="U52" s="91"/>
      <c r="V52" s="86" t="str">
        <f t="shared" si="7"/>
        <v/>
      </c>
      <c r="W52" s="86"/>
    </row>
    <row r="53" spans="2:23" x14ac:dyDescent="0.15">
      <c r="B53" s="11">
        <v>44</v>
      </c>
      <c r="C53" s="87" t="str">
        <f t="shared" si="8"/>
        <v/>
      </c>
      <c r="D53" s="87"/>
      <c r="E53" s="17">
        <f t="shared" si="9"/>
        <v>2010</v>
      </c>
      <c r="F53" s="2"/>
      <c r="G53" s="5"/>
      <c r="H53" s="120"/>
      <c r="I53" s="120"/>
      <c r="J53" s="120"/>
      <c r="K53" s="120"/>
      <c r="L53" s="16" t="str">
        <f t="shared" si="3"/>
        <v/>
      </c>
      <c r="M53" s="87" t="str">
        <f t="shared" si="10"/>
        <v/>
      </c>
      <c r="N53" s="87"/>
      <c r="O53" s="18" t="str">
        <f t="shared" si="4"/>
        <v/>
      </c>
      <c r="P53" s="17">
        <f t="shared" si="1"/>
        <v>2010</v>
      </c>
      <c r="Q53" s="2"/>
      <c r="R53" s="121" t="str">
        <f t="shared" si="5"/>
        <v/>
      </c>
      <c r="S53" s="121"/>
      <c r="T53" s="90" t="str">
        <f t="shared" si="6"/>
        <v/>
      </c>
      <c r="U53" s="91"/>
      <c r="V53" s="86" t="str">
        <f t="shared" si="7"/>
        <v/>
      </c>
      <c r="W53" s="86"/>
    </row>
    <row r="54" spans="2:23" x14ac:dyDescent="0.15">
      <c r="B54" s="11">
        <v>45</v>
      </c>
      <c r="C54" s="87" t="str">
        <f t="shared" si="8"/>
        <v/>
      </c>
      <c r="D54" s="87"/>
      <c r="E54" s="17">
        <f t="shared" si="9"/>
        <v>2010</v>
      </c>
      <c r="F54" s="2"/>
      <c r="G54" s="5"/>
      <c r="H54" s="120"/>
      <c r="I54" s="120"/>
      <c r="J54" s="120"/>
      <c r="K54" s="120"/>
      <c r="L54" s="16" t="str">
        <f t="shared" si="3"/>
        <v/>
      </c>
      <c r="M54" s="87" t="str">
        <f t="shared" si="10"/>
        <v/>
      </c>
      <c r="N54" s="87"/>
      <c r="O54" s="18" t="str">
        <f t="shared" si="4"/>
        <v/>
      </c>
      <c r="P54" s="17">
        <f t="shared" si="1"/>
        <v>2010</v>
      </c>
      <c r="Q54" s="2"/>
      <c r="R54" s="121" t="str">
        <f t="shared" si="5"/>
        <v/>
      </c>
      <c r="S54" s="121"/>
      <c r="T54" s="90" t="str">
        <f t="shared" si="6"/>
        <v/>
      </c>
      <c r="U54" s="91"/>
      <c r="V54" s="86" t="str">
        <f t="shared" si="7"/>
        <v/>
      </c>
      <c r="W54" s="86"/>
    </row>
    <row r="55" spans="2:23" x14ac:dyDescent="0.15">
      <c r="B55" s="11">
        <v>46</v>
      </c>
      <c r="C55" s="87" t="str">
        <f t="shared" si="8"/>
        <v/>
      </c>
      <c r="D55" s="87"/>
      <c r="E55" s="17">
        <f t="shared" si="9"/>
        <v>2010</v>
      </c>
      <c r="F55" s="2"/>
      <c r="G55" s="5"/>
      <c r="H55" s="120"/>
      <c r="I55" s="120"/>
      <c r="J55" s="120"/>
      <c r="K55" s="120"/>
      <c r="L55" s="16" t="str">
        <f t="shared" si="3"/>
        <v/>
      </c>
      <c r="M55" s="87" t="str">
        <f t="shared" si="10"/>
        <v/>
      </c>
      <c r="N55" s="87"/>
      <c r="O55" s="18" t="str">
        <f t="shared" si="4"/>
        <v/>
      </c>
      <c r="P55" s="17">
        <f t="shared" si="1"/>
        <v>2010</v>
      </c>
      <c r="Q55" s="2"/>
      <c r="R55" s="121" t="str">
        <f t="shared" si="5"/>
        <v/>
      </c>
      <c r="S55" s="121"/>
      <c r="T55" s="90" t="str">
        <f t="shared" si="6"/>
        <v/>
      </c>
      <c r="U55" s="91"/>
      <c r="V55" s="86" t="str">
        <f t="shared" si="7"/>
        <v/>
      </c>
      <c r="W55" s="86"/>
    </row>
    <row r="56" spans="2:23" x14ac:dyDescent="0.15">
      <c r="B56" s="11">
        <v>47</v>
      </c>
      <c r="C56" s="87" t="str">
        <f t="shared" si="8"/>
        <v/>
      </c>
      <c r="D56" s="87"/>
      <c r="E56" s="17">
        <f t="shared" si="9"/>
        <v>2010</v>
      </c>
      <c r="F56" s="2"/>
      <c r="G56" s="5"/>
      <c r="H56" s="120"/>
      <c r="I56" s="120"/>
      <c r="J56" s="120"/>
      <c r="K56" s="120"/>
      <c r="L56" s="16" t="str">
        <f t="shared" si="3"/>
        <v/>
      </c>
      <c r="M56" s="87" t="str">
        <f t="shared" si="10"/>
        <v/>
      </c>
      <c r="N56" s="87"/>
      <c r="O56" s="18" t="str">
        <f t="shared" si="4"/>
        <v/>
      </c>
      <c r="P56" s="17">
        <f t="shared" si="1"/>
        <v>2010</v>
      </c>
      <c r="Q56" s="2"/>
      <c r="R56" s="121" t="str">
        <f t="shared" si="5"/>
        <v/>
      </c>
      <c r="S56" s="121"/>
      <c r="T56" s="90" t="str">
        <f t="shared" si="6"/>
        <v/>
      </c>
      <c r="U56" s="91"/>
      <c r="V56" s="86" t="str">
        <f t="shared" si="7"/>
        <v/>
      </c>
      <c r="W56" s="86"/>
    </row>
    <row r="57" spans="2:23" x14ac:dyDescent="0.15">
      <c r="B57" s="11">
        <v>48</v>
      </c>
      <c r="C57" s="87" t="str">
        <f t="shared" si="8"/>
        <v/>
      </c>
      <c r="D57" s="87"/>
      <c r="E57" s="17">
        <f t="shared" si="9"/>
        <v>2010</v>
      </c>
      <c r="F57" s="2"/>
      <c r="G57" s="5"/>
      <c r="H57" s="120"/>
      <c r="I57" s="120"/>
      <c r="J57" s="120"/>
      <c r="K57" s="120"/>
      <c r="L57" s="16" t="str">
        <f t="shared" si="3"/>
        <v/>
      </c>
      <c r="M57" s="87" t="str">
        <f t="shared" si="10"/>
        <v/>
      </c>
      <c r="N57" s="87"/>
      <c r="O57" s="18" t="str">
        <f t="shared" si="4"/>
        <v/>
      </c>
      <c r="P57" s="17">
        <f t="shared" si="1"/>
        <v>2010</v>
      </c>
      <c r="Q57" s="2"/>
      <c r="R57" s="121" t="str">
        <f t="shared" si="5"/>
        <v/>
      </c>
      <c r="S57" s="121"/>
      <c r="T57" s="90" t="str">
        <f t="shared" si="6"/>
        <v/>
      </c>
      <c r="U57" s="91"/>
      <c r="V57" s="86" t="str">
        <f t="shared" si="7"/>
        <v/>
      </c>
      <c r="W57" s="86"/>
    </row>
    <row r="58" spans="2:23" x14ac:dyDescent="0.15">
      <c r="B58" s="11">
        <v>49</v>
      </c>
      <c r="C58" s="87" t="str">
        <f t="shared" si="8"/>
        <v/>
      </c>
      <c r="D58" s="87"/>
      <c r="E58" s="17">
        <f t="shared" si="9"/>
        <v>2010</v>
      </c>
      <c r="F58" s="2"/>
      <c r="G58" s="5"/>
      <c r="H58" s="120"/>
      <c r="I58" s="120"/>
      <c r="J58" s="120"/>
      <c r="K58" s="120"/>
      <c r="L58" s="16" t="str">
        <f t="shared" si="3"/>
        <v/>
      </c>
      <c r="M58" s="87" t="str">
        <f t="shared" si="10"/>
        <v/>
      </c>
      <c r="N58" s="87"/>
      <c r="O58" s="18" t="str">
        <f t="shared" si="4"/>
        <v/>
      </c>
      <c r="P58" s="17">
        <f t="shared" si="1"/>
        <v>2010</v>
      </c>
      <c r="Q58" s="2"/>
      <c r="R58" s="121" t="str">
        <f t="shared" si="5"/>
        <v/>
      </c>
      <c r="S58" s="121"/>
      <c r="T58" s="90" t="str">
        <f t="shared" si="6"/>
        <v/>
      </c>
      <c r="U58" s="91"/>
      <c r="V58" s="86" t="str">
        <f t="shared" si="7"/>
        <v/>
      </c>
      <c r="W58" s="86"/>
    </row>
    <row r="59" spans="2:23" x14ac:dyDescent="0.15">
      <c r="B59" s="11">
        <v>50</v>
      </c>
      <c r="C59" s="87" t="str">
        <f t="shared" si="8"/>
        <v/>
      </c>
      <c r="D59" s="87"/>
      <c r="E59" s="17">
        <f t="shared" si="9"/>
        <v>2010</v>
      </c>
      <c r="F59" s="2"/>
      <c r="G59" s="5"/>
      <c r="H59" s="120"/>
      <c r="I59" s="120"/>
      <c r="J59" s="120"/>
      <c r="K59" s="120"/>
      <c r="L59" s="16" t="str">
        <f t="shared" si="3"/>
        <v/>
      </c>
      <c r="M59" s="87" t="str">
        <f t="shared" si="10"/>
        <v/>
      </c>
      <c r="N59" s="87"/>
      <c r="O59" s="18" t="str">
        <f t="shared" si="4"/>
        <v/>
      </c>
      <c r="P59" s="17">
        <f t="shared" si="1"/>
        <v>2010</v>
      </c>
      <c r="Q59" s="2"/>
      <c r="R59" s="121" t="str">
        <f t="shared" si="5"/>
        <v/>
      </c>
      <c r="S59" s="121"/>
      <c r="T59" s="90" t="str">
        <f t="shared" si="6"/>
        <v/>
      </c>
      <c r="U59" s="91"/>
      <c r="V59" s="86" t="str">
        <f t="shared" si="7"/>
        <v/>
      </c>
      <c r="W59" s="86"/>
    </row>
    <row r="60" spans="2:23" x14ac:dyDescent="0.15">
      <c r="B60" s="11">
        <v>51</v>
      </c>
      <c r="C60" s="87" t="str">
        <f t="shared" si="8"/>
        <v/>
      </c>
      <c r="D60" s="87"/>
      <c r="E60" s="17">
        <f t="shared" si="9"/>
        <v>2010</v>
      </c>
      <c r="F60" s="2"/>
      <c r="G60" s="5"/>
      <c r="H60" s="120"/>
      <c r="I60" s="120"/>
      <c r="J60" s="120"/>
      <c r="K60" s="120"/>
      <c r="L60" s="16" t="str">
        <f t="shared" si="3"/>
        <v/>
      </c>
      <c r="M60" s="87" t="str">
        <f t="shared" si="10"/>
        <v/>
      </c>
      <c r="N60" s="87"/>
      <c r="O60" s="18" t="str">
        <f t="shared" si="4"/>
        <v/>
      </c>
      <c r="P60" s="17">
        <f t="shared" si="1"/>
        <v>2010</v>
      </c>
      <c r="Q60" s="2"/>
      <c r="R60" s="121" t="str">
        <f t="shared" si="5"/>
        <v/>
      </c>
      <c r="S60" s="121"/>
      <c r="T60" s="90" t="str">
        <f t="shared" si="6"/>
        <v/>
      </c>
      <c r="U60" s="91"/>
      <c r="V60" s="86" t="str">
        <f t="shared" si="7"/>
        <v/>
      </c>
      <c r="W60" s="86"/>
    </row>
    <row r="61" spans="2:23" x14ac:dyDescent="0.15">
      <c r="B61" s="11">
        <v>52</v>
      </c>
      <c r="C61" s="87" t="str">
        <f t="shared" si="8"/>
        <v/>
      </c>
      <c r="D61" s="87"/>
      <c r="E61" s="17">
        <f t="shared" si="9"/>
        <v>2010</v>
      </c>
      <c r="F61" s="2"/>
      <c r="G61" s="5"/>
      <c r="H61" s="120"/>
      <c r="I61" s="120"/>
      <c r="J61" s="120"/>
      <c r="K61" s="120"/>
      <c r="L61" s="16" t="str">
        <f t="shared" si="3"/>
        <v/>
      </c>
      <c r="M61" s="87" t="str">
        <f t="shared" si="10"/>
        <v/>
      </c>
      <c r="N61" s="87"/>
      <c r="O61" s="18" t="str">
        <f t="shared" si="4"/>
        <v/>
      </c>
      <c r="P61" s="17">
        <f t="shared" si="1"/>
        <v>2010</v>
      </c>
      <c r="Q61" s="2"/>
      <c r="R61" s="121" t="str">
        <f t="shared" si="5"/>
        <v/>
      </c>
      <c r="S61" s="121"/>
      <c r="T61" s="90" t="str">
        <f t="shared" si="6"/>
        <v/>
      </c>
      <c r="U61" s="91"/>
      <c r="V61" s="86" t="str">
        <f t="shared" si="7"/>
        <v/>
      </c>
      <c r="W61" s="86"/>
    </row>
    <row r="62" spans="2:23" x14ac:dyDescent="0.15">
      <c r="B62" s="11">
        <v>53</v>
      </c>
      <c r="C62" s="87" t="str">
        <f t="shared" si="8"/>
        <v/>
      </c>
      <c r="D62" s="87"/>
      <c r="E62" s="17">
        <f t="shared" si="9"/>
        <v>2010</v>
      </c>
      <c r="F62" s="2"/>
      <c r="G62" s="5"/>
      <c r="H62" s="120"/>
      <c r="I62" s="120"/>
      <c r="J62" s="120"/>
      <c r="K62" s="120"/>
      <c r="L62" s="16" t="str">
        <f t="shared" si="3"/>
        <v/>
      </c>
      <c r="M62" s="87" t="str">
        <f t="shared" si="10"/>
        <v/>
      </c>
      <c r="N62" s="87"/>
      <c r="O62" s="18" t="str">
        <f t="shared" si="4"/>
        <v/>
      </c>
      <c r="P62" s="17">
        <f t="shared" si="1"/>
        <v>2010</v>
      </c>
      <c r="Q62" s="2"/>
      <c r="R62" s="121" t="str">
        <f t="shared" si="5"/>
        <v/>
      </c>
      <c r="S62" s="121"/>
      <c r="T62" s="90" t="str">
        <f t="shared" si="6"/>
        <v/>
      </c>
      <c r="U62" s="91"/>
      <c r="V62" s="86" t="str">
        <f t="shared" si="7"/>
        <v/>
      </c>
      <c r="W62" s="86"/>
    </row>
    <row r="63" spans="2:23" x14ac:dyDescent="0.15">
      <c r="B63" s="11">
        <v>54</v>
      </c>
      <c r="C63" s="87" t="str">
        <f t="shared" si="8"/>
        <v/>
      </c>
      <c r="D63" s="87"/>
      <c r="E63" s="17">
        <f t="shared" si="9"/>
        <v>2010</v>
      </c>
      <c r="F63" s="2"/>
      <c r="G63" s="5"/>
      <c r="H63" s="120"/>
      <c r="I63" s="120"/>
      <c r="J63" s="120"/>
      <c r="K63" s="120"/>
      <c r="L63" s="16" t="str">
        <f t="shared" si="3"/>
        <v/>
      </c>
      <c r="M63" s="87" t="str">
        <f t="shared" si="10"/>
        <v/>
      </c>
      <c r="N63" s="87"/>
      <c r="O63" s="18" t="str">
        <f t="shared" si="4"/>
        <v/>
      </c>
      <c r="P63" s="17">
        <f t="shared" si="1"/>
        <v>2010</v>
      </c>
      <c r="Q63" s="2"/>
      <c r="R63" s="121" t="str">
        <f t="shared" si="5"/>
        <v/>
      </c>
      <c r="S63" s="121"/>
      <c r="T63" s="90" t="str">
        <f t="shared" si="6"/>
        <v/>
      </c>
      <c r="U63" s="91"/>
      <c r="V63" s="86" t="str">
        <f t="shared" si="7"/>
        <v/>
      </c>
      <c r="W63" s="86"/>
    </row>
    <row r="64" spans="2:23" x14ac:dyDescent="0.15">
      <c r="B64" s="11">
        <v>55</v>
      </c>
      <c r="C64" s="87" t="str">
        <f t="shared" si="8"/>
        <v/>
      </c>
      <c r="D64" s="87"/>
      <c r="E64" s="17">
        <f t="shared" si="9"/>
        <v>2010</v>
      </c>
      <c r="F64" s="2"/>
      <c r="G64" s="5"/>
      <c r="H64" s="120"/>
      <c r="I64" s="120"/>
      <c r="J64" s="120"/>
      <c r="K64" s="120"/>
      <c r="L64" s="16" t="str">
        <f t="shared" si="3"/>
        <v/>
      </c>
      <c r="M64" s="87" t="str">
        <f t="shared" si="10"/>
        <v/>
      </c>
      <c r="N64" s="87"/>
      <c r="O64" s="18" t="str">
        <f t="shared" si="4"/>
        <v/>
      </c>
      <c r="P64" s="17">
        <f t="shared" si="1"/>
        <v>2010</v>
      </c>
      <c r="Q64" s="2"/>
      <c r="R64" s="121" t="str">
        <f t="shared" si="5"/>
        <v/>
      </c>
      <c r="S64" s="121"/>
      <c r="T64" s="90" t="str">
        <f t="shared" si="6"/>
        <v/>
      </c>
      <c r="U64" s="91"/>
      <c r="V64" s="86" t="str">
        <f t="shared" si="7"/>
        <v/>
      </c>
      <c r="W64" s="86"/>
    </row>
    <row r="65" spans="2:23" x14ac:dyDescent="0.15">
      <c r="B65" s="11">
        <v>56</v>
      </c>
      <c r="C65" s="87" t="str">
        <f t="shared" si="8"/>
        <v/>
      </c>
      <c r="D65" s="87"/>
      <c r="E65" s="17">
        <f t="shared" si="9"/>
        <v>2010</v>
      </c>
      <c r="F65" s="2"/>
      <c r="G65" s="5"/>
      <c r="H65" s="120"/>
      <c r="I65" s="120"/>
      <c r="J65" s="120"/>
      <c r="K65" s="120"/>
      <c r="L65" s="16" t="str">
        <f t="shared" si="3"/>
        <v/>
      </c>
      <c r="M65" s="87" t="str">
        <f t="shared" si="10"/>
        <v/>
      </c>
      <c r="N65" s="87"/>
      <c r="O65" s="18" t="str">
        <f t="shared" si="4"/>
        <v/>
      </c>
      <c r="P65" s="17">
        <f t="shared" si="1"/>
        <v>2010</v>
      </c>
      <c r="Q65" s="2"/>
      <c r="R65" s="121" t="str">
        <f t="shared" si="5"/>
        <v/>
      </c>
      <c r="S65" s="121"/>
      <c r="T65" s="90" t="str">
        <f t="shared" si="6"/>
        <v/>
      </c>
      <c r="U65" s="91"/>
      <c r="V65" s="86" t="str">
        <f t="shared" si="7"/>
        <v/>
      </c>
      <c r="W65" s="86"/>
    </row>
    <row r="66" spans="2:23" x14ac:dyDescent="0.15">
      <c r="B66" s="11">
        <v>57</v>
      </c>
      <c r="C66" s="87" t="str">
        <f t="shared" si="8"/>
        <v/>
      </c>
      <c r="D66" s="87"/>
      <c r="E66" s="17">
        <f t="shared" si="9"/>
        <v>2010</v>
      </c>
      <c r="F66" s="2"/>
      <c r="G66" s="5"/>
      <c r="H66" s="120"/>
      <c r="I66" s="120"/>
      <c r="J66" s="120"/>
      <c r="K66" s="120"/>
      <c r="L66" s="16" t="str">
        <f t="shared" si="3"/>
        <v/>
      </c>
      <c r="M66" s="87" t="str">
        <f t="shared" si="10"/>
        <v/>
      </c>
      <c r="N66" s="87"/>
      <c r="O66" s="18" t="str">
        <f t="shared" si="4"/>
        <v/>
      </c>
      <c r="P66" s="17">
        <f t="shared" si="1"/>
        <v>2010</v>
      </c>
      <c r="Q66" s="2"/>
      <c r="R66" s="121" t="str">
        <f t="shared" si="5"/>
        <v/>
      </c>
      <c r="S66" s="121"/>
      <c r="T66" s="90" t="str">
        <f t="shared" si="6"/>
        <v/>
      </c>
      <c r="U66" s="91"/>
      <c r="V66" s="86" t="str">
        <f t="shared" si="7"/>
        <v/>
      </c>
      <c r="W66" s="86"/>
    </row>
    <row r="67" spans="2:23" x14ac:dyDescent="0.15">
      <c r="B67" s="11">
        <v>58</v>
      </c>
      <c r="C67" s="87" t="str">
        <f t="shared" si="8"/>
        <v/>
      </c>
      <c r="D67" s="87"/>
      <c r="E67" s="17">
        <f t="shared" si="9"/>
        <v>2010</v>
      </c>
      <c r="F67" s="2"/>
      <c r="G67" s="5"/>
      <c r="H67" s="120"/>
      <c r="I67" s="120"/>
      <c r="J67" s="120"/>
      <c r="K67" s="120"/>
      <c r="L67" s="16" t="str">
        <f t="shared" si="3"/>
        <v/>
      </c>
      <c r="M67" s="87" t="str">
        <f t="shared" si="10"/>
        <v/>
      </c>
      <c r="N67" s="87"/>
      <c r="O67" s="18" t="str">
        <f t="shared" si="4"/>
        <v/>
      </c>
      <c r="P67" s="17">
        <f t="shared" si="1"/>
        <v>2010</v>
      </c>
      <c r="Q67" s="2"/>
      <c r="R67" s="121" t="str">
        <f t="shared" si="5"/>
        <v/>
      </c>
      <c r="S67" s="121"/>
      <c r="T67" s="90" t="str">
        <f t="shared" si="6"/>
        <v/>
      </c>
      <c r="U67" s="91"/>
      <c r="V67" s="86" t="str">
        <f t="shared" si="7"/>
        <v/>
      </c>
      <c r="W67" s="86"/>
    </row>
    <row r="68" spans="2:23" x14ac:dyDescent="0.15">
      <c r="B68" s="11">
        <v>59</v>
      </c>
      <c r="C68" s="87" t="str">
        <f t="shared" si="8"/>
        <v/>
      </c>
      <c r="D68" s="87"/>
      <c r="E68" s="17">
        <f t="shared" si="9"/>
        <v>2010</v>
      </c>
      <c r="F68" s="2"/>
      <c r="G68" s="5"/>
      <c r="H68" s="120"/>
      <c r="I68" s="120"/>
      <c r="J68" s="120"/>
      <c r="K68" s="120"/>
      <c r="L68" s="16" t="str">
        <f t="shared" si="3"/>
        <v/>
      </c>
      <c r="M68" s="87" t="str">
        <f t="shared" si="10"/>
        <v/>
      </c>
      <c r="N68" s="87"/>
      <c r="O68" s="18" t="str">
        <f t="shared" si="4"/>
        <v/>
      </c>
      <c r="P68" s="17">
        <f t="shared" si="1"/>
        <v>2010</v>
      </c>
      <c r="Q68" s="2"/>
      <c r="R68" s="121" t="str">
        <f t="shared" si="5"/>
        <v/>
      </c>
      <c r="S68" s="121"/>
      <c r="T68" s="90" t="str">
        <f t="shared" si="6"/>
        <v/>
      </c>
      <c r="U68" s="91"/>
      <c r="V68" s="86" t="str">
        <f t="shared" si="7"/>
        <v/>
      </c>
      <c r="W68" s="86"/>
    </row>
    <row r="69" spans="2:23" x14ac:dyDescent="0.15">
      <c r="B69" s="11">
        <v>60</v>
      </c>
      <c r="C69" s="87" t="str">
        <f t="shared" si="8"/>
        <v/>
      </c>
      <c r="D69" s="87"/>
      <c r="E69" s="17">
        <f t="shared" si="9"/>
        <v>2010</v>
      </c>
      <c r="F69" s="2"/>
      <c r="G69" s="5"/>
      <c r="H69" s="120"/>
      <c r="I69" s="120"/>
      <c r="J69" s="120"/>
      <c r="K69" s="120"/>
      <c r="L69" s="16" t="str">
        <f t="shared" si="3"/>
        <v/>
      </c>
      <c r="M69" s="87" t="str">
        <f t="shared" si="10"/>
        <v/>
      </c>
      <c r="N69" s="87"/>
      <c r="O69" s="18" t="str">
        <f t="shared" si="4"/>
        <v/>
      </c>
      <c r="P69" s="17">
        <f t="shared" si="1"/>
        <v>2010</v>
      </c>
      <c r="Q69" s="2"/>
      <c r="R69" s="121" t="str">
        <f t="shared" si="5"/>
        <v/>
      </c>
      <c r="S69" s="121"/>
      <c r="T69" s="90" t="str">
        <f t="shared" si="6"/>
        <v/>
      </c>
      <c r="U69" s="91"/>
      <c r="V69" s="86" t="str">
        <f t="shared" si="7"/>
        <v/>
      </c>
      <c r="W69" s="86"/>
    </row>
    <row r="70" spans="2:23" x14ac:dyDescent="0.15">
      <c r="B70" s="11">
        <v>61</v>
      </c>
      <c r="C70" s="87" t="str">
        <f t="shared" si="8"/>
        <v/>
      </c>
      <c r="D70" s="87"/>
      <c r="E70" s="17">
        <f t="shared" si="9"/>
        <v>2010</v>
      </c>
      <c r="F70" s="2"/>
      <c r="G70" s="11"/>
      <c r="H70" s="120"/>
      <c r="I70" s="120"/>
      <c r="J70" s="120"/>
      <c r="K70" s="120"/>
      <c r="L70" s="16" t="str">
        <f t="shared" si="3"/>
        <v/>
      </c>
      <c r="M70" s="87" t="str">
        <f t="shared" ref="M70:M94" si="11">IF(F70="","",C70*$P$2)</f>
        <v/>
      </c>
      <c r="N70" s="87"/>
      <c r="O70" s="18" t="str">
        <f t="shared" si="4"/>
        <v/>
      </c>
      <c r="P70" s="17">
        <f t="shared" si="1"/>
        <v>2010</v>
      </c>
      <c r="Q70" s="2"/>
      <c r="R70" s="121" t="str">
        <f t="shared" si="5"/>
        <v/>
      </c>
      <c r="S70" s="121"/>
      <c r="T70" s="90" t="str">
        <f t="shared" si="6"/>
        <v/>
      </c>
      <c r="U70" s="91"/>
      <c r="V70" s="86" t="str">
        <f t="shared" si="7"/>
        <v/>
      </c>
      <c r="W70" s="86"/>
    </row>
    <row r="71" spans="2:23" x14ac:dyDescent="0.15">
      <c r="B71" s="11">
        <v>62</v>
      </c>
      <c r="C71" s="87" t="str">
        <f t="shared" si="8"/>
        <v/>
      </c>
      <c r="D71" s="87"/>
      <c r="E71" s="17">
        <f t="shared" si="9"/>
        <v>2010</v>
      </c>
      <c r="F71" s="2"/>
      <c r="G71" s="11"/>
      <c r="H71" s="120"/>
      <c r="I71" s="120"/>
      <c r="J71" s="120"/>
      <c r="K71" s="120"/>
      <c r="L71" s="16" t="str">
        <f t="shared" si="3"/>
        <v/>
      </c>
      <c r="M71" s="87" t="str">
        <f t="shared" si="11"/>
        <v/>
      </c>
      <c r="N71" s="87"/>
      <c r="O71" s="18" t="str">
        <f t="shared" si="4"/>
        <v/>
      </c>
      <c r="P71" s="17">
        <f t="shared" si="1"/>
        <v>2010</v>
      </c>
      <c r="Q71" s="2"/>
      <c r="R71" s="121" t="str">
        <f t="shared" si="5"/>
        <v/>
      </c>
      <c r="S71" s="121"/>
      <c r="T71" s="90" t="str">
        <f t="shared" si="6"/>
        <v/>
      </c>
      <c r="U71" s="91"/>
      <c r="V71" s="86" t="str">
        <f t="shared" si="7"/>
        <v/>
      </c>
      <c r="W71" s="86"/>
    </row>
    <row r="72" spans="2:23" x14ac:dyDescent="0.15">
      <c r="B72" s="11">
        <v>63</v>
      </c>
      <c r="C72" s="87" t="str">
        <f t="shared" si="8"/>
        <v/>
      </c>
      <c r="D72" s="87"/>
      <c r="E72" s="17">
        <f t="shared" si="9"/>
        <v>2010</v>
      </c>
      <c r="F72" s="2"/>
      <c r="G72" s="11"/>
      <c r="H72" s="120"/>
      <c r="I72" s="120"/>
      <c r="J72" s="120"/>
      <c r="K72" s="120"/>
      <c r="L72" s="16" t="str">
        <f t="shared" si="3"/>
        <v/>
      </c>
      <c r="M72" s="87" t="str">
        <f t="shared" si="11"/>
        <v/>
      </c>
      <c r="N72" s="87"/>
      <c r="O72" s="18" t="str">
        <f t="shared" si="4"/>
        <v/>
      </c>
      <c r="P72" s="17">
        <f t="shared" si="1"/>
        <v>2010</v>
      </c>
      <c r="Q72" s="2"/>
      <c r="R72" s="121" t="str">
        <f t="shared" si="5"/>
        <v/>
      </c>
      <c r="S72" s="121"/>
      <c r="T72" s="90" t="str">
        <f t="shared" si="6"/>
        <v/>
      </c>
      <c r="U72" s="91"/>
      <c r="V72" s="86" t="str">
        <f t="shared" si="7"/>
        <v/>
      </c>
      <c r="W72" s="86"/>
    </row>
    <row r="73" spans="2:23" x14ac:dyDescent="0.15">
      <c r="B73" s="11">
        <v>64</v>
      </c>
      <c r="C73" s="87" t="str">
        <f t="shared" si="8"/>
        <v/>
      </c>
      <c r="D73" s="87"/>
      <c r="E73" s="17">
        <f t="shared" si="9"/>
        <v>2010</v>
      </c>
      <c r="F73" s="2"/>
      <c r="G73" s="11"/>
      <c r="H73" s="120"/>
      <c r="I73" s="120"/>
      <c r="J73" s="120"/>
      <c r="K73" s="120"/>
      <c r="L73" s="16" t="str">
        <f t="shared" si="3"/>
        <v/>
      </c>
      <c r="M73" s="87" t="str">
        <f t="shared" si="11"/>
        <v/>
      </c>
      <c r="N73" s="87"/>
      <c r="O73" s="18" t="str">
        <f t="shared" si="4"/>
        <v/>
      </c>
      <c r="P73" s="17">
        <f t="shared" si="1"/>
        <v>2010</v>
      </c>
      <c r="Q73" s="2"/>
      <c r="R73" s="121" t="str">
        <f t="shared" si="5"/>
        <v/>
      </c>
      <c r="S73" s="121"/>
      <c r="T73" s="90" t="str">
        <f t="shared" si="6"/>
        <v/>
      </c>
      <c r="U73" s="91"/>
      <c r="V73" s="86" t="str">
        <f t="shared" si="7"/>
        <v/>
      </c>
      <c r="W73" s="86"/>
    </row>
    <row r="74" spans="2:23" x14ac:dyDescent="0.15">
      <c r="B74" s="11">
        <v>65</v>
      </c>
      <c r="C74" s="87" t="str">
        <f t="shared" si="8"/>
        <v/>
      </c>
      <c r="D74" s="87"/>
      <c r="E74" s="17">
        <f t="shared" si="9"/>
        <v>2010</v>
      </c>
      <c r="F74" s="2"/>
      <c r="G74" s="11"/>
      <c r="H74" s="120"/>
      <c r="I74" s="120"/>
      <c r="J74" s="120"/>
      <c r="K74" s="120"/>
      <c r="L74" s="16" t="str">
        <f t="shared" si="3"/>
        <v/>
      </c>
      <c r="M74" s="87" t="str">
        <f t="shared" si="11"/>
        <v/>
      </c>
      <c r="N74" s="87"/>
      <c r="O74" s="18" t="str">
        <f t="shared" si="4"/>
        <v/>
      </c>
      <c r="P74" s="17">
        <f t="shared" ref="P74:P109" si="12">E74</f>
        <v>2010</v>
      </c>
      <c r="Q74" s="2"/>
      <c r="R74" s="121" t="str">
        <f t="shared" si="5"/>
        <v/>
      </c>
      <c r="S74" s="121"/>
      <c r="T74" s="90" t="str">
        <f t="shared" si="6"/>
        <v/>
      </c>
      <c r="U74" s="91"/>
      <c r="V74" s="86" t="str">
        <f t="shared" si="7"/>
        <v/>
      </c>
      <c r="W74" s="86"/>
    </row>
    <row r="75" spans="2:23" x14ac:dyDescent="0.15">
      <c r="B75" s="11">
        <v>66</v>
      </c>
      <c r="C75" s="87" t="str">
        <f t="shared" si="8"/>
        <v/>
      </c>
      <c r="D75" s="87"/>
      <c r="E75" s="17">
        <f t="shared" si="9"/>
        <v>2010</v>
      </c>
      <c r="F75" s="2"/>
      <c r="G75" s="11"/>
      <c r="H75" s="120"/>
      <c r="I75" s="120"/>
      <c r="J75" s="120"/>
      <c r="K75" s="120"/>
      <c r="L75" s="16" t="str">
        <f t="shared" ref="L75:L109" si="13">IF(J75="","",ROUNDUP(IF(G75="買",H75-J75,J75-H75)*100,0)+5)</f>
        <v/>
      </c>
      <c r="M75" s="87" t="str">
        <f t="shared" si="11"/>
        <v/>
      </c>
      <c r="N75" s="87"/>
      <c r="O75" s="18" t="str">
        <f t="shared" ref="O75:O109" si="14">IF(L75="","",ROUNDDOWN(M75/(L75/100)/100000,2))</f>
        <v/>
      </c>
      <c r="P75" s="17">
        <f t="shared" si="12"/>
        <v>2010</v>
      </c>
      <c r="Q75" s="2"/>
      <c r="R75" s="121" t="str">
        <f t="shared" ref="R75:R109" si="15">IF(J75="","",IF(G75="買",H75-(L75*0.01),H75+(L75*0.01)))</f>
        <v/>
      </c>
      <c r="S75" s="121"/>
      <c r="T75" s="90" t="str">
        <f t="shared" ref="T75:T109" si="16">IF(Q75="","",V75*O75*100000/100)</f>
        <v/>
      </c>
      <c r="U75" s="91"/>
      <c r="V75" s="86" t="str">
        <f t="shared" ref="V75:V109" si="17">IF(Q75="","",IF(G75="買",R75-H75,H75-R75)*100)</f>
        <v/>
      </c>
      <c r="W75" s="86"/>
    </row>
    <row r="76" spans="2:23" x14ac:dyDescent="0.15">
      <c r="B76" s="11">
        <v>67</v>
      </c>
      <c r="C76" s="87" t="str">
        <f t="shared" ref="C76:C109" si="18">IF(T75="","",C75+T75)</f>
        <v/>
      </c>
      <c r="D76" s="87"/>
      <c r="E76" s="17">
        <f t="shared" ref="E76:E109" si="19">E75</f>
        <v>2010</v>
      </c>
      <c r="F76" s="2"/>
      <c r="G76" s="11"/>
      <c r="H76" s="120"/>
      <c r="I76" s="120"/>
      <c r="J76" s="120"/>
      <c r="K76" s="120"/>
      <c r="L76" s="16" t="str">
        <f t="shared" si="13"/>
        <v/>
      </c>
      <c r="M76" s="87" t="str">
        <f t="shared" si="11"/>
        <v/>
      </c>
      <c r="N76" s="87"/>
      <c r="O76" s="18" t="str">
        <f t="shared" si="14"/>
        <v/>
      </c>
      <c r="P76" s="17">
        <f t="shared" si="12"/>
        <v>2010</v>
      </c>
      <c r="Q76" s="2"/>
      <c r="R76" s="121" t="str">
        <f t="shared" si="15"/>
        <v/>
      </c>
      <c r="S76" s="121"/>
      <c r="T76" s="90" t="str">
        <f t="shared" si="16"/>
        <v/>
      </c>
      <c r="U76" s="91"/>
      <c r="V76" s="86" t="str">
        <f t="shared" si="17"/>
        <v/>
      </c>
      <c r="W76" s="86"/>
    </row>
    <row r="77" spans="2:23" x14ac:dyDescent="0.15">
      <c r="B77" s="11">
        <v>68</v>
      </c>
      <c r="C77" s="87" t="str">
        <f t="shared" si="18"/>
        <v/>
      </c>
      <c r="D77" s="87"/>
      <c r="E77" s="17">
        <f t="shared" si="19"/>
        <v>2010</v>
      </c>
      <c r="F77" s="2"/>
      <c r="G77" s="11"/>
      <c r="H77" s="120"/>
      <c r="I77" s="120"/>
      <c r="J77" s="120"/>
      <c r="K77" s="120"/>
      <c r="L77" s="16" t="str">
        <f t="shared" si="13"/>
        <v/>
      </c>
      <c r="M77" s="87" t="str">
        <f t="shared" si="11"/>
        <v/>
      </c>
      <c r="N77" s="87"/>
      <c r="O77" s="18" t="str">
        <f t="shared" si="14"/>
        <v/>
      </c>
      <c r="P77" s="17">
        <f t="shared" si="12"/>
        <v>2010</v>
      </c>
      <c r="Q77" s="2"/>
      <c r="R77" s="121" t="str">
        <f t="shared" si="15"/>
        <v/>
      </c>
      <c r="S77" s="121"/>
      <c r="T77" s="90" t="str">
        <f t="shared" si="16"/>
        <v/>
      </c>
      <c r="U77" s="91"/>
      <c r="V77" s="86" t="str">
        <f t="shared" si="17"/>
        <v/>
      </c>
      <c r="W77" s="86"/>
    </row>
    <row r="78" spans="2:23" x14ac:dyDescent="0.15">
      <c r="B78" s="11">
        <v>69</v>
      </c>
      <c r="C78" s="87" t="str">
        <f t="shared" si="18"/>
        <v/>
      </c>
      <c r="D78" s="87"/>
      <c r="E78" s="17">
        <f t="shared" si="19"/>
        <v>2010</v>
      </c>
      <c r="F78" s="2"/>
      <c r="G78" s="11"/>
      <c r="H78" s="120"/>
      <c r="I78" s="120"/>
      <c r="J78" s="120"/>
      <c r="K78" s="120"/>
      <c r="L78" s="16" t="str">
        <f t="shared" si="13"/>
        <v/>
      </c>
      <c r="M78" s="87" t="str">
        <f t="shared" si="11"/>
        <v/>
      </c>
      <c r="N78" s="87"/>
      <c r="O78" s="18" t="str">
        <f t="shared" si="14"/>
        <v/>
      </c>
      <c r="P78" s="17">
        <f t="shared" si="12"/>
        <v>2010</v>
      </c>
      <c r="Q78" s="2"/>
      <c r="R78" s="121" t="str">
        <f t="shared" si="15"/>
        <v/>
      </c>
      <c r="S78" s="121"/>
      <c r="T78" s="90" t="str">
        <f t="shared" si="16"/>
        <v/>
      </c>
      <c r="U78" s="91"/>
      <c r="V78" s="86" t="str">
        <f t="shared" si="17"/>
        <v/>
      </c>
      <c r="W78" s="86"/>
    </row>
    <row r="79" spans="2:23" x14ac:dyDescent="0.15">
      <c r="B79" s="11">
        <v>70</v>
      </c>
      <c r="C79" s="87" t="str">
        <f t="shared" si="18"/>
        <v/>
      </c>
      <c r="D79" s="87"/>
      <c r="E79" s="17">
        <f t="shared" si="19"/>
        <v>2010</v>
      </c>
      <c r="F79" s="2"/>
      <c r="G79" s="11"/>
      <c r="H79" s="120"/>
      <c r="I79" s="120"/>
      <c r="J79" s="120"/>
      <c r="K79" s="120"/>
      <c r="L79" s="16" t="str">
        <f t="shared" si="13"/>
        <v/>
      </c>
      <c r="M79" s="87" t="str">
        <f t="shared" si="11"/>
        <v/>
      </c>
      <c r="N79" s="87"/>
      <c r="O79" s="18" t="str">
        <f t="shared" si="14"/>
        <v/>
      </c>
      <c r="P79" s="17">
        <f t="shared" si="12"/>
        <v>2010</v>
      </c>
      <c r="Q79" s="2"/>
      <c r="R79" s="121" t="str">
        <f t="shared" si="15"/>
        <v/>
      </c>
      <c r="S79" s="121"/>
      <c r="T79" s="90" t="str">
        <f t="shared" si="16"/>
        <v/>
      </c>
      <c r="U79" s="91"/>
      <c r="V79" s="86" t="str">
        <f t="shared" si="17"/>
        <v/>
      </c>
      <c r="W79" s="86"/>
    </row>
    <row r="80" spans="2:23" x14ac:dyDescent="0.15">
      <c r="B80" s="11">
        <v>71</v>
      </c>
      <c r="C80" s="87" t="str">
        <f t="shared" si="18"/>
        <v/>
      </c>
      <c r="D80" s="87"/>
      <c r="E80" s="17">
        <f t="shared" si="19"/>
        <v>2010</v>
      </c>
      <c r="F80" s="2"/>
      <c r="G80" s="11"/>
      <c r="H80" s="120"/>
      <c r="I80" s="120"/>
      <c r="J80" s="120"/>
      <c r="K80" s="120"/>
      <c r="L80" s="16" t="str">
        <f t="shared" si="13"/>
        <v/>
      </c>
      <c r="M80" s="87" t="str">
        <f t="shared" si="11"/>
        <v/>
      </c>
      <c r="N80" s="87"/>
      <c r="O80" s="18" t="str">
        <f t="shared" si="14"/>
        <v/>
      </c>
      <c r="P80" s="17">
        <f t="shared" si="12"/>
        <v>2010</v>
      </c>
      <c r="Q80" s="2"/>
      <c r="R80" s="121" t="str">
        <f t="shared" si="15"/>
        <v/>
      </c>
      <c r="S80" s="121"/>
      <c r="T80" s="90" t="str">
        <f t="shared" si="16"/>
        <v/>
      </c>
      <c r="U80" s="91"/>
      <c r="V80" s="86" t="str">
        <f t="shared" si="17"/>
        <v/>
      </c>
      <c r="W80" s="86"/>
    </row>
    <row r="81" spans="2:23" x14ac:dyDescent="0.15">
      <c r="B81" s="11">
        <v>72</v>
      </c>
      <c r="C81" s="87" t="str">
        <f t="shared" si="18"/>
        <v/>
      </c>
      <c r="D81" s="87"/>
      <c r="E81" s="17">
        <f t="shared" si="19"/>
        <v>2010</v>
      </c>
      <c r="F81" s="2"/>
      <c r="G81" s="11"/>
      <c r="H81" s="120"/>
      <c r="I81" s="120"/>
      <c r="J81" s="120"/>
      <c r="K81" s="120"/>
      <c r="L81" s="16" t="str">
        <f t="shared" si="13"/>
        <v/>
      </c>
      <c r="M81" s="87" t="str">
        <f t="shared" si="11"/>
        <v/>
      </c>
      <c r="N81" s="87"/>
      <c r="O81" s="18" t="str">
        <f t="shared" si="14"/>
        <v/>
      </c>
      <c r="P81" s="17">
        <f t="shared" si="12"/>
        <v>2010</v>
      </c>
      <c r="Q81" s="2"/>
      <c r="R81" s="121" t="str">
        <f t="shared" si="15"/>
        <v/>
      </c>
      <c r="S81" s="121"/>
      <c r="T81" s="90" t="str">
        <f t="shared" si="16"/>
        <v/>
      </c>
      <c r="U81" s="91"/>
      <c r="V81" s="86" t="str">
        <f t="shared" si="17"/>
        <v/>
      </c>
      <c r="W81" s="86"/>
    </row>
    <row r="82" spans="2:23" x14ac:dyDescent="0.15">
      <c r="B82" s="11">
        <v>73</v>
      </c>
      <c r="C82" s="87" t="str">
        <f t="shared" si="18"/>
        <v/>
      </c>
      <c r="D82" s="87"/>
      <c r="E82" s="17">
        <f t="shared" si="19"/>
        <v>2010</v>
      </c>
      <c r="F82" s="2"/>
      <c r="G82" s="11"/>
      <c r="H82" s="120"/>
      <c r="I82" s="120"/>
      <c r="J82" s="120"/>
      <c r="K82" s="120"/>
      <c r="L82" s="16" t="str">
        <f t="shared" si="13"/>
        <v/>
      </c>
      <c r="M82" s="87" t="str">
        <f t="shared" si="11"/>
        <v/>
      </c>
      <c r="N82" s="87"/>
      <c r="O82" s="18" t="str">
        <f t="shared" si="14"/>
        <v/>
      </c>
      <c r="P82" s="17">
        <f t="shared" si="12"/>
        <v>2010</v>
      </c>
      <c r="Q82" s="2"/>
      <c r="R82" s="121" t="str">
        <f t="shared" si="15"/>
        <v/>
      </c>
      <c r="S82" s="121"/>
      <c r="T82" s="90" t="str">
        <f t="shared" si="16"/>
        <v/>
      </c>
      <c r="U82" s="91"/>
      <c r="V82" s="86" t="str">
        <f t="shared" si="17"/>
        <v/>
      </c>
      <c r="W82" s="86"/>
    </row>
    <row r="83" spans="2:23" x14ac:dyDescent="0.15">
      <c r="B83" s="11">
        <v>74</v>
      </c>
      <c r="C83" s="87" t="str">
        <f t="shared" si="18"/>
        <v/>
      </c>
      <c r="D83" s="87"/>
      <c r="E83" s="17">
        <f t="shared" si="19"/>
        <v>2010</v>
      </c>
      <c r="F83" s="2"/>
      <c r="G83" s="11"/>
      <c r="H83" s="120"/>
      <c r="I83" s="120"/>
      <c r="J83" s="120"/>
      <c r="K83" s="120"/>
      <c r="L83" s="16" t="str">
        <f t="shared" si="13"/>
        <v/>
      </c>
      <c r="M83" s="87" t="str">
        <f t="shared" si="11"/>
        <v/>
      </c>
      <c r="N83" s="87"/>
      <c r="O83" s="18" t="str">
        <f t="shared" si="14"/>
        <v/>
      </c>
      <c r="P83" s="17">
        <f t="shared" si="12"/>
        <v>2010</v>
      </c>
      <c r="Q83" s="2"/>
      <c r="R83" s="121" t="str">
        <f t="shared" si="15"/>
        <v/>
      </c>
      <c r="S83" s="121"/>
      <c r="T83" s="90" t="str">
        <f t="shared" si="16"/>
        <v/>
      </c>
      <c r="U83" s="91"/>
      <c r="V83" s="86" t="str">
        <f t="shared" si="17"/>
        <v/>
      </c>
      <c r="W83" s="86"/>
    </row>
    <row r="84" spans="2:23" x14ac:dyDescent="0.15">
      <c r="B84" s="11">
        <v>75</v>
      </c>
      <c r="C84" s="87" t="str">
        <f t="shared" si="18"/>
        <v/>
      </c>
      <c r="D84" s="87"/>
      <c r="E84" s="17">
        <f t="shared" si="19"/>
        <v>2010</v>
      </c>
      <c r="F84" s="2"/>
      <c r="G84" s="11"/>
      <c r="H84" s="120"/>
      <c r="I84" s="120"/>
      <c r="J84" s="120"/>
      <c r="K84" s="120"/>
      <c r="L84" s="16" t="str">
        <f t="shared" si="13"/>
        <v/>
      </c>
      <c r="M84" s="87" t="str">
        <f t="shared" si="11"/>
        <v/>
      </c>
      <c r="N84" s="87"/>
      <c r="O84" s="18" t="str">
        <f t="shared" si="14"/>
        <v/>
      </c>
      <c r="P84" s="17">
        <f t="shared" si="12"/>
        <v>2010</v>
      </c>
      <c r="Q84" s="2"/>
      <c r="R84" s="121" t="str">
        <f t="shared" si="15"/>
        <v/>
      </c>
      <c r="S84" s="121"/>
      <c r="T84" s="90" t="str">
        <f t="shared" si="16"/>
        <v/>
      </c>
      <c r="U84" s="91"/>
      <c r="V84" s="86" t="str">
        <f t="shared" si="17"/>
        <v/>
      </c>
      <c r="W84" s="86"/>
    </row>
    <row r="85" spans="2:23" x14ac:dyDescent="0.15">
      <c r="B85" s="11">
        <v>76</v>
      </c>
      <c r="C85" s="87" t="str">
        <f t="shared" si="18"/>
        <v/>
      </c>
      <c r="D85" s="87"/>
      <c r="E85" s="17">
        <f t="shared" si="19"/>
        <v>2010</v>
      </c>
      <c r="F85" s="2"/>
      <c r="G85" s="11"/>
      <c r="H85" s="120"/>
      <c r="I85" s="120"/>
      <c r="J85" s="120"/>
      <c r="K85" s="120"/>
      <c r="L85" s="16" t="str">
        <f t="shared" si="13"/>
        <v/>
      </c>
      <c r="M85" s="87" t="str">
        <f t="shared" si="11"/>
        <v/>
      </c>
      <c r="N85" s="87"/>
      <c r="O85" s="18" t="str">
        <f t="shared" si="14"/>
        <v/>
      </c>
      <c r="P85" s="17">
        <f t="shared" si="12"/>
        <v>2010</v>
      </c>
      <c r="Q85" s="2"/>
      <c r="R85" s="121" t="str">
        <f t="shared" si="15"/>
        <v/>
      </c>
      <c r="S85" s="121"/>
      <c r="T85" s="90" t="str">
        <f t="shared" si="16"/>
        <v/>
      </c>
      <c r="U85" s="91"/>
      <c r="V85" s="86" t="str">
        <f t="shared" si="17"/>
        <v/>
      </c>
      <c r="W85" s="86"/>
    </row>
    <row r="86" spans="2:23" x14ac:dyDescent="0.15">
      <c r="B86" s="11">
        <v>77</v>
      </c>
      <c r="C86" s="87" t="str">
        <f t="shared" si="18"/>
        <v/>
      </c>
      <c r="D86" s="87"/>
      <c r="E86" s="17">
        <f t="shared" si="19"/>
        <v>2010</v>
      </c>
      <c r="F86" s="2"/>
      <c r="G86" s="11"/>
      <c r="H86" s="120"/>
      <c r="I86" s="120"/>
      <c r="J86" s="120"/>
      <c r="K86" s="120"/>
      <c r="L86" s="16" t="str">
        <f t="shared" si="13"/>
        <v/>
      </c>
      <c r="M86" s="87" t="str">
        <f t="shared" si="11"/>
        <v/>
      </c>
      <c r="N86" s="87"/>
      <c r="O86" s="18" t="str">
        <f t="shared" si="14"/>
        <v/>
      </c>
      <c r="P86" s="17">
        <f t="shared" si="12"/>
        <v>2010</v>
      </c>
      <c r="Q86" s="2"/>
      <c r="R86" s="121" t="str">
        <f t="shared" si="15"/>
        <v/>
      </c>
      <c r="S86" s="121"/>
      <c r="T86" s="90" t="str">
        <f t="shared" si="16"/>
        <v/>
      </c>
      <c r="U86" s="91"/>
      <c r="V86" s="86" t="str">
        <f t="shared" si="17"/>
        <v/>
      </c>
      <c r="W86" s="86"/>
    </row>
    <row r="87" spans="2:23" x14ac:dyDescent="0.15">
      <c r="B87" s="11">
        <v>78</v>
      </c>
      <c r="C87" s="87" t="str">
        <f t="shared" si="18"/>
        <v/>
      </c>
      <c r="D87" s="87"/>
      <c r="E87" s="17">
        <f t="shared" si="19"/>
        <v>2010</v>
      </c>
      <c r="F87" s="2"/>
      <c r="G87" s="11"/>
      <c r="H87" s="120"/>
      <c r="I87" s="120"/>
      <c r="J87" s="120"/>
      <c r="K87" s="120"/>
      <c r="L87" s="16" t="str">
        <f t="shared" si="13"/>
        <v/>
      </c>
      <c r="M87" s="87" t="str">
        <f t="shared" si="11"/>
        <v/>
      </c>
      <c r="N87" s="87"/>
      <c r="O87" s="18" t="str">
        <f t="shared" si="14"/>
        <v/>
      </c>
      <c r="P87" s="17">
        <f t="shared" si="12"/>
        <v>2010</v>
      </c>
      <c r="Q87" s="2"/>
      <c r="R87" s="121" t="str">
        <f t="shared" si="15"/>
        <v/>
      </c>
      <c r="S87" s="121"/>
      <c r="T87" s="90" t="str">
        <f t="shared" si="16"/>
        <v/>
      </c>
      <c r="U87" s="91"/>
      <c r="V87" s="86" t="str">
        <f t="shared" si="17"/>
        <v/>
      </c>
      <c r="W87" s="86"/>
    </row>
    <row r="88" spans="2:23" x14ac:dyDescent="0.15">
      <c r="B88" s="11">
        <v>79</v>
      </c>
      <c r="C88" s="87" t="str">
        <f t="shared" si="18"/>
        <v/>
      </c>
      <c r="D88" s="87"/>
      <c r="E88" s="17">
        <f t="shared" si="19"/>
        <v>2010</v>
      </c>
      <c r="F88" s="2"/>
      <c r="G88" s="11"/>
      <c r="H88" s="120"/>
      <c r="I88" s="120"/>
      <c r="J88" s="120"/>
      <c r="K88" s="120"/>
      <c r="L88" s="16" t="str">
        <f t="shared" si="13"/>
        <v/>
      </c>
      <c r="M88" s="87" t="str">
        <f t="shared" si="11"/>
        <v/>
      </c>
      <c r="N88" s="87"/>
      <c r="O88" s="18" t="str">
        <f t="shared" si="14"/>
        <v/>
      </c>
      <c r="P88" s="17">
        <f t="shared" si="12"/>
        <v>2010</v>
      </c>
      <c r="Q88" s="2"/>
      <c r="R88" s="121" t="str">
        <f t="shared" si="15"/>
        <v/>
      </c>
      <c r="S88" s="121"/>
      <c r="T88" s="90" t="str">
        <f t="shared" si="16"/>
        <v/>
      </c>
      <c r="U88" s="91"/>
      <c r="V88" s="86" t="str">
        <f t="shared" si="17"/>
        <v/>
      </c>
      <c r="W88" s="86"/>
    </row>
    <row r="89" spans="2:23" x14ac:dyDescent="0.15">
      <c r="B89" s="11">
        <v>80</v>
      </c>
      <c r="C89" s="87" t="str">
        <f t="shared" si="18"/>
        <v/>
      </c>
      <c r="D89" s="87"/>
      <c r="E89" s="17">
        <f t="shared" si="19"/>
        <v>2010</v>
      </c>
      <c r="F89" s="2"/>
      <c r="G89" s="11"/>
      <c r="H89" s="120"/>
      <c r="I89" s="120"/>
      <c r="J89" s="120"/>
      <c r="K89" s="120"/>
      <c r="L89" s="16" t="str">
        <f t="shared" si="13"/>
        <v/>
      </c>
      <c r="M89" s="87" t="str">
        <f t="shared" si="11"/>
        <v/>
      </c>
      <c r="N89" s="87"/>
      <c r="O89" s="18" t="str">
        <f t="shared" si="14"/>
        <v/>
      </c>
      <c r="P89" s="17">
        <f t="shared" si="12"/>
        <v>2010</v>
      </c>
      <c r="Q89" s="2"/>
      <c r="R89" s="121" t="str">
        <f t="shared" si="15"/>
        <v/>
      </c>
      <c r="S89" s="121"/>
      <c r="T89" s="90" t="str">
        <f t="shared" si="16"/>
        <v/>
      </c>
      <c r="U89" s="91"/>
      <c r="V89" s="86" t="str">
        <f t="shared" si="17"/>
        <v/>
      </c>
      <c r="W89" s="86"/>
    </row>
    <row r="90" spans="2:23" x14ac:dyDescent="0.15">
      <c r="B90" s="11">
        <v>81</v>
      </c>
      <c r="C90" s="87" t="str">
        <f t="shared" si="18"/>
        <v/>
      </c>
      <c r="D90" s="87"/>
      <c r="E90" s="17">
        <f t="shared" si="19"/>
        <v>2010</v>
      </c>
      <c r="F90" s="2"/>
      <c r="G90" s="11"/>
      <c r="H90" s="120"/>
      <c r="I90" s="120"/>
      <c r="J90" s="120"/>
      <c r="K90" s="120"/>
      <c r="L90" s="16" t="str">
        <f t="shared" si="13"/>
        <v/>
      </c>
      <c r="M90" s="87" t="str">
        <f t="shared" si="11"/>
        <v/>
      </c>
      <c r="N90" s="87"/>
      <c r="O90" s="18" t="str">
        <f t="shared" si="14"/>
        <v/>
      </c>
      <c r="P90" s="17">
        <f t="shared" si="12"/>
        <v>2010</v>
      </c>
      <c r="Q90" s="2"/>
      <c r="R90" s="121" t="str">
        <f t="shared" si="15"/>
        <v/>
      </c>
      <c r="S90" s="121"/>
      <c r="T90" s="90" t="str">
        <f t="shared" si="16"/>
        <v/>
      </c>
      <c r="U90" s="91"/>
      <c r="V90" s="86" t="str">
        <f t="shared" si="17"/>
        <v/>
      </c>
      <c r="W90" s="86"/>
    </row>
    <row r="91" spans="2:23" x14ac:dyDescent="0.15">
      <c r="B91" s="11">
        <v>82</v>
      </c>
      <c r="C91" s="87" t="str">
        <f t="shared" si="18"/>
        <v/>
      </c>
      <c r="D91" s="87"/>
      <c r="E91" s="17">
        <f t="shared" si="19"/>
        <v>2010</v>
      </c>
      <c r="F91" s="2"/>
      <c r="G91" s="11"/>
      <c r="H91" s="120"/>
      <c r="I91" s="120"/>
      <c r="J91" s="120"/>
      <c r="K91" s="120"/>
      <c r="L91" s="16" t="str">
        <f t="shared" si="13"/>
        <v/>
      </c>
      <c r="M91" s="87" t="str">
        <f t="shared" si="11"/>
        <v/>
      </c>
      <c r="N91" s="87"/>
      <c r="O91" s="18" t="str">
        <f t="shared" si="14"/>
        <v/>
      </c>
      <c r="P91" s="17">
        <f t="shared" si="12"/>
        <v>2010</v>
      </c>
      <c r="Q91" s="2"/>
      <c r="R91" s="121" t="str">
        <f t="shared" si="15"/>
        <v/>
      </c>
      <c r="S91" s="121"/>
      <c r="T91" s="90" t="str">
        <f t="shared" si="16"/>
        <v/>
      </c>
      <c r="U91" s="91"/>
      <c r="V91" s="86" t="str">
        <f t="shared" si="17"/>
        <v/>
      </c>
      <c r="W91" s="86"/>
    </row>
    <row r="92" spans="2:23" x14ac:dyDescent="0.15">
      <c r="B92" s="11">
        <v>83</v>
      </c>
      <c r="C92" s="87" t="str">
        <f t="shared" si="18"/>
        <v/>
      </c>
      <c r="D92" s="87"/>
      <c r="E92" s="17">
        <f t="shared" si="19"/>
        <v>2010</v>
      </c>
      <c r="F92" s="2"/>
      <c r="G92" s="11"/>
      <c r="H92" s="120"/>
      <c r="I92" s="120"/>
      <c r="J92" s="120"/>
      <c r="K92" s="120"/>
      <c r="L92" s="16" t="str">
        <f t="shared" si="13"/>
        <v/>
      </c>
      <c r="M92" s="87" t="str">
        <f t="shared" si="11"/>
        <v/>
      </c>
      <c r="N92" s="87"/>
      <c r="O92" s="18" t="str">
        <f t="shared" si="14"/>
        <v/>
      </c>
      <c r="P92" s="17">
        <f t="shared" si="12"/>
        <v>2010</v>
      </c>
      <c r="Q92" s="2"/>
      <c r="R92" s="121" t="str">
        <f t="shared" si="15"/>
        <v/>
      </c>
      <c r="S92" s="121"/>
      <c r="T92" s="90" t="str">
        <f t="shared" si="16"/>
        <v/>
      </c>
      <c r="U92" s="91"/>
      <c r="V92" s="86" t="str">
        <f t="shared" si="17"/>
        <v/>
      </c>
      <c r="W92" s="86"/>
    </row>
    <row r="93" spans="2:23" x14ac:dyDescent="0.15">
      <c r="B93" s="11">
        <v>84</v>
      </c>
      <c r="C93" s="87" t="str">
        <f t="shared" si="18"/>
        <v/>
      </c>
      <c r="D93" s="87"/>
      <c r="E93" s="17">
        <f t="shared" si="19"/>
        <v>2010</v>
      </c>
      <c r="F93" s="2"/>
      <c r="G93" s="11"/>
      <c r="H93" s="120"/>
      <c r="I93" s="120"/>
      <c r="J93" s="120"/>
      <c r="K93" s="120"/>
      <c r="L93" s="16" t="str">
        <f t="shared" si="13"/>
        <v/>
      </c>
      <c r="M93" s="87" t="str">
        <f t="shared" si="11"/>
        <v/>
      </c>
      <c r="N93" s="87"/>
      <c r="O93" s="18" t="str">
        <f t="shared" si="14"/>
        <v/>
      </c>
      <c r="P93" s="17">
        <f t="shared" si="12"/>
        <v>2010</v>
      </c>
      <c r="Q93" s="2"/>
      <c r="R93" s="121" t="str">
        <f t="shared" si="15"/>
        <v/>
      </c>
      <c r="S93" s="121"/>
      <c r="T93" s="90" t="str">
        <f t="shared" si="16"/>
        <v/>
      </c>
      <c r="U93" s="91"/>
      <c r="V93" s="86" t="str">
        <f t="shared" si="17"/>
        <v/>
      </c>
      <c r="W93" s="86"/>
    </row>
    <row r="94" spans="2:23" x14ac:dyDescent="0.15">
      <c r="B94" s="11">
        <v>85</v>
      </c>
      <c r="C94" s="87" t="str">
        <f t="shared" si="18"/>
        <v/>
      </c>
      <c r="D94" s="87"/>
      <c r="E94" s="17">
        <f t="shared" si="19"/>
        <v>2010</v>
      </c>
      <c r="F94" s="2"/>
      <c r="G94" s="11"/>
      <c r="H94" s="120"/>
      <c r="I94" s="120"/>
      <c r="J94" s="120"/>
      <c r="K94" s="120"/>
      <c r="L94" s="16" t="str">
        <f t="shared" si="13"/>
        <v/>
      </c>
      <c r="M94" s="87" t="str">
        <f t="shared" si="11"/>
        <v/>
      </c>
      <c r="N94" s="87"/>
      <c r="O94" s="18" t="str">
        <f t="shared" si="14"/>
        <v/>
      </c>
      <c r="P94" s="17">
        <f t="shared" si="12"/>
        <v>2010</v>
      </c>
      <c r="Q94" s="2"/>
      <c r="R94" s="121" t="str">
        <f t="shared" si="15"/>
        <v/>
      </c>
      <c r="S94" s="121"/>
      <c r="T94" s="90" t="str">
        <f t="shared" si="16"/>
        <v/>
      </c>
      <c r="U94" s="91"/>
      <c r="V94" s="86" t="str">
        <f t="shared" si="17"/>
        <v/>
      </c>
      <c r="W94" s="86"/>
    </row>
    <row r="95" spans="2:23" x14ac:dyDescent="0.15">
      <c r="B95" s="11">
        <v>86</v>
      </c>
      <c r="C95" s="87" t="str">
        <f t="shared" si="18"/>
        <v/>
      </c>
      <c r="D95" s="87"/>
      <c r="E95" s="17">
        <f t="shared" si="19"/>
        <v>2010</v>
      </c>
      <c r="F95" s="2"/>
      <c r="G95" s="11"/>
      <c r="H95" s="120"/>
      <c r="I95" s="120"/>
      <c r="J95" s="120"/>
      <c r="K95" s="120"/>
      <c r="L95" s="16" t="str">
        <f t="shared" si="13"/>
        <v/>
      </c>
      <c r="M95" s="87" t="str">
        <f t="shared" ref="M95:M109" si="20">IF(F95="","",C95*$P$2)</f>
        <v/>
      </c>
      <c r="N95" s="87"/>
      <c r="O95" s="18" t="str">
        <f t="shared" si="14"/>
        <v/>
      </c>
      <c r="P95" s="17">
        <f t="shared" si="12"/>
        <v>2010</v>
      </c>
      <c r="Q95" s="2"/>
      <c r="R95" s="121" t="str">
        <f t="shared" si="15"/>
        <v/>
      </c>
      <c r="S95" s="121"/>
      <c r="T95" s="90" t="str">
        <f t="shared" si="16"/>
        <v/>
      </c>
      <c r="U95" s="91"/>
      <c r="V95" s="86" t="str">
        <f t="shared" si="17"/>
        <v/>
      </c>
      <c r="W95" s="86"/>
    </row>
    <row r="96" spans="2:23" x14ac:dyDescent="0.15">
      <c r="B96" s="11">
        <v>87</v>
      </c>
      <c r="C96" s="87" t="str">
        <f t="shared" si="18"/>
        <v/>
      </c>
      <c r="D96" s="87"/>
      <c r="E96" s="17">
        <f t="shared" si="19"/>
        <v>2010</v>
      </c>
      <c r="F96" s="2"/>
      <c r="G96" s="11"/>
      <c r="H96" s="120"/>
      <c r="I96" s="120"/>
      <c r="J96" s="120"/>
      <c r="K96" s="120"/>
      <c r="L96" s="16" t="str">
        <f t="shared" si="13"/>
        <v/>
      </c>
      <c r="M96" s="87" t="str">
        <f t="shared" si="20"/>
        <v/>
      </c>
      <c r="N96" s="87"/>
      <c r="O96" s="18" t="str">
        <f t="shared" si="14"/>
        <v/>
      </c>
      <c r="P96" s="17">
        <f t="shared" si="12"/>
        <v>2010</v>
      </c>
      <c r="Q96" s="2"/>
      <c r="R96" s="121" t="str">
        <f t="shared" si="15"/>
        <v/>
      </c>
      <c r="S96" s="121"/>
      <c r="T96" s="90" t="str">
        <f t="shared" si="16"/>
        <v/>
      </c>
      <c r="U96" s="91"/>
      <c r="V96" s="86" t="str">
        <f t="shared" si="17"/>
        <v/>
      </c>
      <c r="W96" s="86"/>
    </row>
    <row r="97" spans="2:23" x14ac:dyDescent="0.15">
      <c r="B97" s="11">
        <v>88</v>
      </c>
      <c r="C97" s="87" t="str">
        <f t="shared" si="18"/>
        <v/>
      </c>
      <c r="D97" s="87"/>
      <c r="E97" s="17">
        <f t="shared" si="19"/>
        <v>2010</v>
      </c>
      <c r="F97" s="2"/>
      <c r="G97" s="11"/>
      <c r="H97" s="120"/>
      <c r="I97" s="120"/>
      <c r="J97" s="120"/>
      <c r="K97" s="120"/>
      <c r="L97" s="16" t="str">
        <f t="shared" si="13"/>
        <v/>
      </c>
      <c r="M97" s="87" t="str">
        <f t="shared" si="20"/>
        <v/>
      </c>
      <c r="N97" s="87"/>
      <c r="O97" s="18" t="str">
        <f t="shared" si="14"/>
        <v/>
      </c>
      <c r="P97" s="17">
        <f t="shared" si="12"/>
        <v>2010</v>
      </c>
      <c r="Q97" s="2"/>
      <c r="R97" s="121" t="str">
        <f t="shared" si="15"/>
        <v/>
      </c>
      <c r="S97" s="121"/>
      <c r="T97" s="90" t="str">
        <f t="shared" si="16"/>
        <v/>
      </c>
      <c r="U97" s="91"/>
      <c r="V97" s="86" t="str">
        <f t="shared" si="17"/>
        <v/>
      </c>
      <c r="W97" s="86"/>
    </row>
    <row r="98" spans="2:23" x14ac:dyDescent="0.15">
      <c r="B98" s="11">
        <v>89</v>
      </c>
      <c r="C98" s="87" t="str">
        <f t="shared" si="18"/>
        <v/>
      </c>
      <c r="D98" s="87"/>
      <c r="E98" s="17">
        <f t="shared" si="19"/>
        <v>2010</v>
      </c>
      <c r="F98" s="2"/>
      <c r="G98" s="11"/>
      <c r="H98" s="120"/>
      <c r="I98" s="120"/>
      <c r="J98" s="120"/>
      <c r="K98" s="120"/>
      <c r="L98" s="16" t="str">
        <f t="shared" si="13"/>
        <v/>
      </c>
      <c r="M98" s="87" t="str">
        <f t="shared" si="20"/>
        <v/>
      </c>
      <c r="N98" s="87"/>
      <c r="O98" s="18" t="str">
        <f t="shared" si="14"/>
        <v/>
      </c>
      <c r="P98" s="17">
        <f t="shared" si="12"/>
        <v>2010</v>
      </c>
      <c r="Q98" s="2"/>
      <c r="R98" s="121" t="str">
        <f t="shared" si="15"/>
        <v/>
      </c>
      <c r="S98" s="121"/>
      <c r="T98" s="90" t="str">
        <f t="shared" si="16"/>
        <v/>
      </c>
      <c r="U98" s="91"/>
      <c r="V98" s="86" t="str">
        <f t="shared" si="17"/>
        <v/>
      </c>
      <c r="W98" s="86"/>
    </row>
    <row r="99" spans="2:23" x14ac:dyDescent="0.15">
      <c r="B99" s="11">
        <v>90</v>
      </c>
      <c r="C99" s="87" t="str">
        <f t="shared" si="18"/>
        <v/>
      </c>
      <c r="D99" s="87"/>
      <c r="E99" s="17">
        <f t="shared" si="19"/>
        <v>2010</v>
      </c>
      <c r="F99" s="2"/>
      <c r="G99" s="11"/>
      <c r="H99" s="120"/>
      <c r="I99" s="120"/>
      <c r="J99" s="120"/>
      <c r="K99" s="120"/>
      <c r="L99" s="16" t="str">
        <f t="shared" si="13"/>
        <v/>
      </c>
      <c r="M99" s="87" t="str">
        <f t="shared" si="20"/>
        <v/>
      </c>
      <c r="N99" s="87"/>
      <c r="O99" s="18" t="str">
        <f t="shared" si="14"/>
        <v/>
      </c>
      <c r="P99" s="17">
        <f t="shared" si="12"/>
        <v>2010</v>
      </c>
      <c r="Q99" s="2"/>
      <c r="R99" s="121" t="str">
        <f t="shared" si="15"/>
        <v/>
      </c>
      <c r="S99" s="121"/>
      <c r="T99" s="90" t="str">
        <f t="shared" si="16"/>
        <v/>
      </c>
      <c r="U99" s="91"/>
      <c r="V99" s="86" t="str">
        <f t="shared" si="17"/>
        <v/>
      </c>
      <c r="W99" s="86"/>
    </row>
    <row r="100" spans="2:23" x14ac:dyDescent="0.15">
      <c r="B100" s="11">
        <v>91</v>
      </c>
      <c r="C100" s="87" t="str">
        <f t="shared" si="18"/>
        <v/>
      </c>
      <c r="D100" s="87"/>
      <c r="E100" s="17">
        <f t="shared" si="19"/>
        <v>2010</v>
      </c>
      <c r="F100" s="2"/>
      <c r="G100" s="11"/>
      <c r="H100" s="120"/>
      <c r="I100" s="120"/>
      <c r="J100" s="120"/>
      <c r="K100" s="120"/>
      <c r="L100" s="16" t="str">
        <f t="shared" si="13"/>
        <v/>
      </c>
      <c r="M100" s="87" t="str">
        <f t="shared" si="20"/>
        <v/>
      </c>
      <c r="N100" s="87"/>
      <c r="O100" s="18" t="str">
        <f t="shared" si="14"/>
        <v/>
      </c>
      <c r="P100" s="17">
        <f t="shared" si="12"/>
        <v>2010</v>
      </c>
      <c r="Q100" s="2"/>
      <c r="R100" s="121" t="str">
        <f t="shared" si="15"/>
        <v/>
      </c>
      <c r="S100" s="121"/>
      <c r="T100" s="90" t="str">
        <f t="shared" si="16"/>
        <v/>
      </c>
      <c r="U100" s="91"/>
      <c r="V100" s="86" t="str">
        <f t="shared" si="17"/>
        <v/>
      </c>
      <c r="W100" s="86"/>
    </row>
    <row r="101" spans="2:23" x14ac:dyDescent="0.15">
      <c r="B101" s="11">
        <v>92</v>
      </c>
      <c r="C101" s="87" t="str">
        <f t="shared" si="18"/>
        <v/>
      </c>
      <c r="D101" s="87"/>
      <c r="E101" s="17">
        <f t="shared" si="19"/>
        <v>2010</v>
      </c>
      <c r="F101" s="2"/>
      <c r="G101" s="11"/>
      <c r="H101" s="120"/>
      <c r="I101" s="120"/>
      <c r="J101" s="120"/>
      <c r="K101" s="120"/>
      <c r="L101" s="16" t="str">
        <f t="shared" si="13"/>
        <v/>
      </c>
      <c r="M101" s="87" t="str">
        <f t="shared" si="20"/>
        <v/>
      </c>
      <c r="N101" s="87"/>
      <c r="O101" s="18" t="str">
        <f t="shared" si="14"/>
        <v/>
      </c>
      <c r="P101" s="17">
        <f t="shared" si="12"/>
        <v>2010</v>
      </c>
      <c r="Q101" s="2"/>
      <c r="R101" s="121" t="str">
        <f t="shared" si="15"/>
        <v/>
      </c>
      <c r="S101" s="121"/>
      <c r="T101" s="90" t="str">
        <f t="shared" si="16"/>
        <v/>
      </c>
      <c r="U101" s="91"/>
      <c r="V101" s="86" t="str">
        <f t="shared" si="17"/>
        <v/>
      </c>
      <c r="W101" s="86"/>
    </row>
    <row r="102" spans="2:23" x14ac:dyDescent="0.15">
      <c r="B102" s="11">
        <v>93</v>
      </c>
      <c r="C102" s="87" t="str">
        <f t="shared" si="18"/>
        <v/>
      </c>
      <c r="D102" s="87"/>
      <c r="E102" s="17">
        <f t="shared" si="19"/>
        <v>2010</v>
      </c>
      <c r="F102" s="2"/>
      <c r="G102" s="11"/>
      <c r="H102" s="120"/>
      <c r="I102" s="120"/>
      <c r="J102" s="120"/>
      <c r="K102" s="120"/>
      <c r="L102" s="16" t="str">
        <f t="shared" si="13"/>
        <v/>
      </c>
      <c r="M102" s="87" t="str">
        <f t="shared" si="20"/>
        <v/>
      </c>
      <c r="N102" s="87"/>
      <c r="O102" s="18" t="str">
        <f t="shared" si="14"/>
        <v/>
      </c>
      <c r="P102" s="17">
        <f t="shared" si="12"/>
        <v>2010</v>
      </c>
      <c r="Q102" s="2"/>
      <c r="R102" s="121" t="str">
        <f t="shared" si="15"/>
        <v/>
      </c>
      <c r="S102" s="121"/>
      <c r="T102" s="90" t="str">
        <f t="shared" si="16"/>
        <v/>
      </c>
      <c r="U102" s="91"/>
      <c r="V102" s="86" t="str">
        <f t="shared" si="17"/>
        <v/>
      </c>
      <c r="W102" s="86"/>
    </row>
    <row r="103" spans="2:23" x14ac:dyDescent="0.15">
      <c r="B103" s="11">
        <v>94</v>
      </c>
      <c r="C103" s="87" t="str">
        <f t="shared" si="18"/>
        <v/>
      </c>
      <c r="D103" s="87"/>
      <c r="E103" s="17">
        <f t="shared" si="19"/>
        <v>2010</v>
      </c>
      <c r="F103" s="2"/>
      <c r="G103" s="11"/>
      <c r="H103" s="120"/>
      <c r="I103" s="120"/>
      <c r="J103" s="120"/>
      <c r="K103" s="120"/>
      <c r="L103" s="16" t="str">
        <f t="shared" si="13"/>
        <v/>
      </c>
      <c r="M103" s="87" t="str">
        <f t="shared" si="20"/>
        <v/>
      </c>
      <c r="N103" s="87"/>
      <c r="O103" s="18" t="str">
        <f t="shared" si="14"/>
        <v/>
      </c>
      <c r="P103" s="17">
        <f t="shared" si="12"/>
        <v>2010</v>
      </c>
      <c r="Q103" s="2"/>
      <c r="R103" s="121" t="str">
        <f t="shared" si="15"/>
        <v/>
      </c>
      <c r="S103" s="121"/>
      <c r="T103" s="90" t="str">
        <f t="shared" si="16"/>
        <v/>
      </c>
      <c r="U103" s="91"/>
      <c r="V103" s="86" t="str">
        <f t="shared" si="17"/>
        <v/>
      </c>
      <c r="W103" s="86"/>
    </row>
    <row r="104" spans="2:23" x14ac:dyDescent="0.15">
      <c r="B104" s="11">
        <v>95</v>
      </c>
      <c r="C104" s="87" t="str">
        <f t="shared" si="18"/>
        <v/>
      </c>
      <c r="D104" s="87"/>
      <c r="E104" s="17">
        <f t="shared" si="19"/>
        <v>2010</v>
      </c>
      <c r="F104" s="2"/>
      <c r="G104" s="11"/>
      <c r="H104" s="120"/>
      <c r="I104" s="120"/>
      <c r="J104" s="120"/>
      <c r="K104" s="120"/>
      <c r="L104" s="16" t="str">
        <f t="shared" si="13"/>
        <v/>
      </c>
      <c r="M104" s="87" t="str">
        <f t="shared" si="20"/>
        <v/>
      </c>
      <c r="N104" s="87"/>
      <c r="O104" s="18" t="str">
        <f t="shared" si="14"/>
        <v/>
      </c>
      <c r="P104" s="17">
        <f t="shared" si="12"/>
        <v>2010</v>
      </c>
      <c r="Q104" s="2"/>
      <c r="R104" s="121" t="str">
        <f t="shared" si="15"/>
        <v/>
      </c>
      <c r="S104" s="121"/>
      <c r="T104" s="90" t="str">
        <f t="shared" si="16"/>
        <v/>
      </c>
      <c r="U104" s="91"/>
      <c r="V104" s="86" t="str">
        <f t="shared" si="17"/>
        <v/>
      </c>
      <c r="W104" s="86"/>
    </row>
    <row r="105" spans="2:23" x14ac:dyDescent="0.15">
      <c r="B105" s="11">
        <v>96</v>
      </c>
      <c r="C105" s="87" t="str">
        <f t="shared" si="18"/>
        <v/>
      </c>
      <c r="D105" s="87"/>
      <c r="E105" s="17">
        <f t="shared" si="19"/>
        <v>2010</v>
      </c>
      <c r="F105" s="2"/>
      <c r="G105" s="11"/>
      <c r="H105" s="120"/>
      <c r="I105" s="120"/>
      <c r="J105" s="120"/>
      <c r="K105" s="120"/>
      <c r="L105" s="16" t="str">
        <f t="shared" si="13"/>
        <v/>
      </c>
      <c r="M105" s="87" t="str">
        <f t="shared" si="20"/>
        <v/>
      </c>
      <c r="N105" s="87"/>
      <c r="O105" s="18" t="str">
        <f t="shared" si="14"/>
        <v/>
      </c>
      <c r="P105" s="17">
        <f t="shared" si="12"/>
        <v>2010</v>
      </c>
      <c r="Q105" s="2"/>
      <c r="R105" s="121" t="str">
        <f t="shared" si="15"/>
        <v/>
      </c>
      <c r="S105" s="121"/>
      <c r="T105" s="90" t="str">
        <f t="shared" si="16"/>
        <v/>
      </c>
      <c r="U105" s="91"/>
      <c r="V105" s="86" t="str">
        <f t="shared" si="17"/>
        <v/>
      </c>
      <c r="W105" s="86"/>
    </row>
    <row r="106" spans="2:23" x14ac:dyDescent="0.15">
      <c r="B106" s="11">
        <v>97</v>
      </c>
      <c r="C106" s="87" t="str">
        <f t="shared" si="18"/>
        <v/>
      </c>
      <c r="D106" s="87"/>
      <c r="E106" s="17">
        <f t="shared" si="19"/>
        <v>2010</v>
      </c>
      <c r="F106" s="2"/>
      <c r="G106" s="11"/>
      <c r="H106" s="120"/>
      <c r="I106" s="120"/>
      <c r="J106" s="120"/>
      <c r="K106" s="120"/>
      <c r="L106" s="16" t="str">
        <f t="shared" si="13"/>
        <v/>
      </c>
      <c r="M106" s="87" t="str">
        <f t="shared" si="20"/>
        <v/>
      </c>
      <c r="N106" s="87"/>
      <c r="O106" s="18" t="str">
        <f t="shared" si="14"/>
        <v/>
      </c>
      <c r="P106" s="17">
        <f t="shared" si="12"/>
        <v>2010</v>
      </c>
      <c r="Q106" s="2"/>
      <c r="R106" s="121" t="str">
        <f t="shared" si="15"/>
        <v/>
      </c>
      <c r="S106" s="121"/>
      <c r="T106" s="90" t="str">
        <f t="shared" si="16"/>
        <v/>
      </c>
      <c r="U106" s="91"/>
      <c r="V106" s="86" t="str">
        <f t="shared" si="17"/>
        <v/>
      </c>
      <c r="W106" s="86"/>
    </row>
    <row r="107" spans="2:23" x14ac:dyDescent="0.15">
      <c r="B107" s="11">
        <v>98</v>
      </c>
      <c r="C107" s="87" t="str">
        <f t="shared" si="18"/>
        <v/>
      </c>
      <c r="D107" s="87"/>
      <c r="E107" s="17">
        <f t="shared" si="19"/>
        <v>2010</v>
      </c>
      <c r="F107" s="2"/>
      <c r="G107" s="11"/>
      <c r="H107" s="120"/>
      <c r="I107" s="120"/>
      <c r="J107" s="120"/>
      <c r="K107" s="120"/>
      <c r="L107" s="16" t="str">
        <f t="shared" si="13"/>
        <v/>
      </c>
      <c r="M107" s="87" t="str">
        <f t="shared" si="20"/>
        <v/>
      </c>
      <c r="N107" s="87"/>
      <c r="O107" s="18" t="str">
        <f t="shared" si="14"/>
        <v/>
      </c>
      <c r="P107" s="17">
        <f t="shared" si="12"/>
        <v>2010</v>
      </c>
      <c r="Q107" s="2"/>
      <c r="R107" s="121" t="str">
        <f t="shared" si="15"/>
        <v/>
      </c>
      <c r="S107" s="121"/>
      <c r="T107" s="90" t="str">
        <f t="shared" si="16"/>
        <v/>
      </c>
      <c r="U107" s="91"/>
      <c r="V107" s="86" t="str">
        <f t="shared" si="17"/>
        <v/>
      </c>
      <c r="W107" s="86"/>
    </row>
    <row r="108" spans="2:23" x14ac:dyDescent="0.15">
      <c r="B108" s="11">
        <v>99</v>
      </c>
      <c r="C108" s="87" t="str">
        <f t="shared" si="18"/>
        <v/>
      </c>
      <c r="D108" s="87"/>
      <c r="E108" s="17">
        <f t="shared" si="19"/>
        <v>2010</v>
      </c>
      <c r="F108" s="2"/>
      <c r="G108" s="11"/>
      <c r="H108" s="120"/>
      <c r="I108" s="120"/>
      <c r="J108" s="120"/>
      <c r="K108" s="120"/>
      <c r="L108" s="16" t="str">
        <f t="shared" si="13"/>
        <v/>
      </c>
      <c r="M108" s="87" t="str">
        <f t="shared" si="20"/>
        <v/>
      </c>
      <c r="N108" s="87"/>
      <c r="O108" s="18" t="str">
        <f t="shared" si="14"/>
        <v/>
      </c>
      <c r="P108" s="17">
        <f t="shared" si="12"/>
        <v>2010</v>
      </c>
      <c r="Q108" s="2"/>
      <c r="R108" s="121" t="str">
        <f t="shared" si="15"/>
        <v/>
      </c>
      <c r="S108" s="121"/>
      <c r="T108" s="90" t="str">
        <f t="shared" si="16"/>
        <v/>
      </c>
      <c r="U108" s="91"/>
      <c r="V108" s="86" t="str">
        <f t="shared" si="17"/>
        <v/>
      </c>
      <c r="W108" s="86"/>
    </row>
    <row r="109" spans="2:23" x14ac:dyDescent="0.15">
      <c r="B109" s="11">
        <v>100</v>
      </c>
      <c r="C109" s="87" t="str">
        <f t="shared" si="18"/>
        <v/>
      </c>
      <c r="D109" s="87"/>
      <c r="E109" s="17">
        <f t="shared" si="19"/>
        <v>2010</v>
      </c>
      <c r="F109" s="2"/>
      <c r="G109" s="11"/>
      <c r="H109" s="120"/>
      <c r="I109" s="120"/>
      <c r="J109" s="120"/>
      <c r="K109" s="120"/>
      <c r="L109" s="16" t="str">
        <f t="shared" si="13"/>
        <v/>
      </c>
      <c r="M109" s="87" t="str">
        <f t="shared" si="20"/>
        <v/>
      </c>
      <c r="N109" s="87"/>
      <c r="O109" s="18" t="str">
        <f t="shared" si="14"/>
        <v/>
      </c>
      <c r="P109" s="17">
        <f t="shared" si="12"/>
        <v>2010</v>
      </c>
      <c r="Q109" s="2"/>
      <c r="R109" s="121" t="str">
        <f t="shared" si="15"/>
        <v/>
      </c>
      <c r="S109" s="121"/>
      <c r="T109" s="90" t="str">
        <f t="shared" si="16"/>
        <v/>
      </c>
      <c r="U109" s="91"/>
      <c r="V109" s="86" t="str">
        <f t="shared" si="17"/>
        <v/>
      </c>
      <c r="W109" s="86"/>
    </row>
  </sheetData>
  <mergeCells count="739">
    <mergeCell ref="M94:N94"/>
    <mergeCell ref="R94:S94"/>
    <mergeCell ref="T94:U94"/>
    <mergeCell ref="V94:W94"/>
    <mergeCell ref="N5:O5"/>
    <mergeCell ref="C108:D108"/>
    <mergeCell ref="H108:I108"/>
    <mergeCell ref="J108:K108"/>
    <mergeCell ref="M108:N108"/>
    <mergeCell ref="R108:S108"/>
    <mergeCell ref="T108:U108"/>
    <mergeCell ref="V108:W108"/>
    <mergeCell ref="C104:D104"/>
    <mergeCell ref="H104:I104"/>
    <mergeCell ref="J104:K104"/>
    <mergeCell ref="M104:N104"/>
    <mergeCell ref="R104:S104"/>
    <mergeCell ref="T104:U104"/>
    <mergeCell ref="V104:W104"/>
    <mergeCell ref="C105:D105"/>
    <mergeCell ref="H105:I105"/>
    <mergeCell ref="J105:K105"/>
    <mergeCell ref="M105:N105"/>
    <mergeCell ref="R105:S105"/>
    <mergeCell ref="C109:D109"/>
    <mergeCell ref="H109:I109"/>
    <mergeCell ref="J109:K109"/>
    <mergeCell ref="M109:N109"/>
    <mergeCell ref="R109:S109"/>
    <mergeCell ref="T109:U109"/>
    <mergeCell ref="V109:W109"/>
    <mergeCell ref="C106:D106"/>
    <mergeCell ref="H106:I106"/>
    <mergeCell ref="J106:K106"/>
    <mergeCell ref="M106:N106"/>
    <mergeCell ref="R106:S106"/>
    <mergeCell ref="T106:U106"/>
    <mergeCell ref="V106:W106"/>
    <mergeCell ref="C107:D107"/>
    <mergeCell ref="H107:I107"/>
    <mergeCell ref="J107:K107"/>
    <mergeCell ref="M107:N107"/>
    <mergeCell ref="R107:S107"/>
    <mergeCell ref="T107:U107"/>
    <mergeCell ref="V107:W107"/>
    <mergeCell ref="T105:U105"/>
    <mergeCell ref="V105:W105"/>
    <mergeCell ref="C102:D102"/>
    <mergeCell ref="H102:I102"/>
    <mergeCell ref="J102:K102"/>
    <mergeCell ref="M102:N102"/>
    <mergeCell ref="R102:S102"/>
    <mergeCell ref="T102:U102"/>
    <mergeCell ref="V102:W102"/>
    <mergeCell ref="C103:D103"/>
    <mergeCell ref="H103:I103"/>
    <mergeCell ref="J103:K103"/>
    <mergeCell ref="M103:N103"/>
    <mergeCell ref="R103:S103"/>
    <mergeCell ref="T103:U103"/>
    <mergeCell ref="V103:W103"/>
    <mergeCell ref="C100:D100"/>
    <mergeCell ref="H100:I100"/>
    <mergeCell ref="J100:K100"/>
    <mergeCell ref="M100:N100"/>
    <mergeCell ref="R100:S100"/>
    <mergeCell ref="T100:U100"/>
    <mergeCell ref="V100:W100"/>
    <mergeCell ref="C101:D101"/>
    <mergeCell ref="H101:I101"/>
    <mergeCell ref="J101:K101"/>
    <mergeCell ref="M101:N101"/>
    <mergeCell ref="R101:S101"/>
    <mergeCell ref="T101:U101"/>
    <mergeCell ref="V101:W101"/>
    <mergeCell ref="C98:D98"/>
    <mergeCell ref="H98:I98"/>
    <mergeCell ref="J98:K98"/>
    <mergeCell ref="M98:N98"/>
    <mergeCell ref="R98:S98"/>
    <mergeCell ref="T98:U98"/>
    <mergeCell ref="V98:W98"/>
    <mergeCell ref="C99:D99"/>
    <mergeCell ref="H99:I99"/>
    <mergeCell ref="J99:K99"/>
    <mergeCell ref="M99:N99"/>
    <mergeCell ref="R99:S99"/>
    <mergeCell ref="T99:U99"/>
    <mergeCell ref="V99:W99"/>
    <mergeCell ref="C96:D96"/>
    <mergeCell ref="H96:I96"/>
    <mergeCell ref="J96:K96"/>
    <mergeCell ref="M96:N96"/>
    <mergeCell ref="R96:S96"/>
    <mergeCell ref="T96:U96"/>
    <mergeCell ref="V96:W96"/>
    <mergeCell ref="C97:D97"/>
    <mergeCell ref="H97:I97"/>
    <mergeCell ref="J97:K97"/>
    <mergeCell ref="M97:N97"/>
    <mergeCell ref="R97:S97"/>
    <mergeCell ref="T97:U97"/>
    <mergeCell ref="V97:W97"/>
    <mergeCell ref="C92:D92"/>
    <mergeCell ref="H92:I92"/>
    <mergeCell ref="J92:K92"/>
    <mergeCell ref="M92:N92"/>
    <mergeCell ref="R92:S92"/>
    <mergeCell ref="T92:U92"/>
    <mergeCell ref="V92:W92"/>
    <mergeCell ref="C95:D95"/>
    <mergeCell ref="H95:I95"/>
    <mergeCell ref="J95:K95"/>
    <mergeCell ref="M95:N95"/>
    <mergeCell ref="R95:S95"/>
    <mergeCell ref="T95:U95"/>
    <mergeCell ref="V95:W95"/>
    <mergeCell ref="C93:D93"/>
    <mergeCell ref="H93:I93"/>
    <mergeCell ref="J93:K93"/>
    <mergeCell ref="M93:N93"/>
    <mergeCell ref="R93:S93"/>
    <mergeCell ref="T93:U93"/>
    <mergeCell ref="V93:W93"/>
    <mergeCell ref="C94:D94"/>
    <mergeCell ref="H94:I94"/>
    <mergeCell ref="J94:K94"/>
    <mergeCell ref="C90:D90"/>
    <mergeCell ref="H90:I90"/>
    <mergeCell ref="J90:K90"/>
    <mergeCell ref="M90:N90"/>
    <mergeCell ref="R90:S90"/>
    <mergeCell ref="T90:U90"/>
    <mergeCell ref="V90:W90"/>
    <mergeCell ref="C91:D91"/>
    <mergeCell ref="H91:I91"/>
    <mergeCell ref="J91:K91"/>
    <mergeCell ref="M91:N91"/>
    <mergeCell ref="R91:S91"/>
    <mergeCell ref="T91:U91"/>
    <mergeCell ref="V91:W91"/>
    <mergeCell ref="C88:D88"/>
    <mergeCell ref="H88:I88"/>
    <mergeCell ref="J88:K88"/>
    <mergeCell ref="M88:N88"/>
    <mergeCell ref="R88:S88"/>
    <mergeCell ref="T88:U88"/>
    <mergeCell ref="V88:W88"/>
    <mergeCell ref="C89:D89"/>
    <mergeCell ref="H89:I89"/>
    <mergeCell ref="J89:K89"/>
    <mergeCell ref="M89:N89"/>
    <mergeCell ref="R89:S89"/>
    <mergeCell ref="T89:U89"/>
    <mergeCell ref="V89:W89"/>
    <mergeCell ref="C86:D86"/>
    <mergeCell ref="H86:I86"/>
    <mergeCell ref="J86:K86"/>
    <mergeCell ref="M86:N86"/>
    <mergeCell ref="R86:S86"/>
    <mergeCell ref="T86:U86"/>
    <mergeCell ref="V86:W86"/>
    <mergeCell ref="C87:D87"/>
    <mergeCell ref="H87:I87"/>
    <mergeCell ref="J87:K87"/>
    <mergeCell ref="M87:N87"/>
    <mergeCell ref="R87:S87"/>
    <mergeCell ref="T87:U87"/>
    <mergeCell ref="V87:W87"/>
    <mergeCell ref="C84:D84"/>
    <mergeCell ref="H84:I84"/>
    <mergeCell ref="J84:K84"/>
    <mergeCell ref="M84:N84"/>
    <mergeCell ref="R84:S84"/>
    <mergeCell ref="T84:U84"/>
    <mergeCell ref="V84:W84"/>
    <mergeCell ref="C85:D85"/>
    <mergeCell ref="H85:I85"/>
    <mergeCell ref="J85:K85"/>
    <mergeCell ref="M85:N85"/>
    <mergeCell ref="R85:S85"/>
    <mergeCell ref="T85:U85"/>
    <mergeCell ref="V85:W85"/>
    <mergeCell ref="C82:D82"/>
    <mergeCell ref="H82:I82"/>
    <mergeCell ref="J82:K82"/>
    <mergeCell ref="M82:N82"/>
    <mergeCell ref="R82:S82"/>
    <mergeCell ref="T82:U82"/>
    <mergeCell ref="V82:W82"/>
    <mergeCell ref="C83:D83"/>
    <mergeCell ref="H83:I83"/>
    <mergeCell ref="J83:K83"/>
    <mergeCell ref="M83:N83"/>
    <mergeCell ref="R83:S83"/>
    <mergeCell ref="T83:U83"/>
    <mergeCell ref="V83:W83"/>
    <mergeCell ref="C80:D80"/>
    <mergeCell ref="H80:I80"/>
    <mergeCell ref="J80:K80"/>
    <mergeCell ref="M80:N80"/>
    <mergeCell ref="R80:S80"/>
    <mergeCell ref="T80:U80"/>
    <mergeCell ref="V80:W80"/>
    <mergeCell ref="C81:D81"/>
    <mergeCell ref="H81:I81"/>
    <mergeCell ref="J81:K81"/>
    <mergeCell ref="M81:N81"/>
    <mergeCell ref="R81:S81"/>
    <mergeCell ref="T81:U81"/>
    <mergeCell ref="V81:W81"/>
    <mergeCell ref="C78:D78"/>
    <mergeCell ref="H78:I78"/>
    <mergeCell ref="J78:K78"/>
    <mergeCell ref="M78:N78"/>
    <mergeCell ref="R78:S78"/>
    <mergeCell ref="T78:U78"/>
    <mergeCell ref="V78:W78"/>
    <mergeCell ref="C79:D79"/>
    <mergeCell ref="H79:I79"/>
    <mergeCell ref="J79:K79"/>
    <mergeCell ref="M79:N79"/>
    <mergeCell ref="R79:S79"/>
    <mergeCell ref="T79:U79"/>
    <mergeCell ref="V79:W79"/>
    <mergeCell ref="C76:D76"/>
    <mergeCell ref="H76:I76"/>
    <mergeCell ref="J76:K76"/>
    <mergeCell ref="M76:N76"/>
    <mergeCell ref="R76:S76"/>
    <mergeCell ref="T76:U76"/>
    <mergeCell ref="V76:W76"/>
    <mergeCell ref="C77:D77"/>
    <mergeCell ref="H77:I77"/>
    <mergeCell ref="J77:K77"/>
    <mergeCell ref="M77:N77"/>
    <mergeCell ref="R77:S77"/>
    <mergeCell ref="T77:U77"/>
    <mergeCell ref="V77:W77"/>
    <mergeCell ref="C74:D74"/>
    <mergeCell ref="H74:I74"/>
    <mergeCell ref="J74:K74"/>
    <mergeCell ref="M74:N74"/>
    <mergeCell ref="R74:S74"/>
    <mergeCell ref="T74:U74"/>
    <mergeCell ref="V74:W74"/>
    <mergeCell ref="C75:D75"/>
    <mergeCell ref="H75:I75"/>
    <mergeCell ref="J75:K75"/>
    <mergeCell ref="M75:N75"/>
    <mergeCell ref="R75:S75"/>
    <mergeCell ref="T75:U75"/>
    <mergeCell ref="V75:W75"/>
    <mergeCell ref="R72:S72"/>
    <mergeCell ref="T72:U72"/>
    <mergeCell ref="V72:W72"/>
    <mergeCell ref="C73:D73"/>
    <mergeCell ref="H73:I73"/>
    <mergeCell ref="J73:K73"/>
    <mergeCell ref="M73:N73"/>
    <mergeCell ref="R73:S73"/>
    <mergeCell ref="T73:U73"/>
    <mergeCell ref="V73:W73"/>
    <mergeCell ref="B2:D2"/>
    <mergeCell ref="E2:G2"/>
    <mergeCell ref="H2:J2"/>
    <mergeCell ref="K2:M2"/>
    <mergeCell ref="N2:O2"/>
    <mergeCell ref="P2:Q2"/>
    <mergeCell ref="C72:D72"/>
    <mergeCell ref="H72:I72"/>
    <mergeCell ref="J72:K72"/>
    <mergeCell ref="M72:N7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6:D6"/>
    <mergeCell ref="E6:H6"/>
    <mergeCell ref="I6:J6"/>
    <mergeCell ref="K6:M6"/>
    <mergeCell ref="N6:Q6"/>
    <mergeCell ref="T9:U9"/>
    <mergeCell ref="V9:W9"/>
    <mergeCell ref="B8:B9"/>
    <mergeCell ref="C8:D9"/>
    <mergeCell ref="E8:K8"/>
    <mergeCell ref="L8:N8"/>
    <mergeCell ref="O8:O9"/>
    <mergeCell ref="P8:W8"/>
    <mergeCell ref="H9:I9"/>
    <mergeCell ref="J9:K9"/>
    <mergeCell ref="M9:N9"/>
    <mergeCell ref="R9:S9"/>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C23:D23"/>
    <mergeCell ref="H23:I23"/>
    <mergeCell ref="J23:K23"/>
    <mergeCell ref="M23:N23"/>
    <mergeCell ref="R23:S23"/>
    <mergeCell ref="T23:U23"/>
    <mergeCell ref="V23:W23"/>
    <mergeCell ref="C22:D22"/>
    <mergeCell ref="H22:I22"/>
    <mergeCell ref="J22:K22"/>
    <mergeCell ref="M22:N22"/>
    <mergeCell ref="R22:S22"/>
    <mergeCell ref="T22:U22"/>
    <mergeCell ref="V22:W22"/>
    <mergeCell ref="V25:W25"/>
    <mergeCell ref="C25:D25"/>
    <mergeCell ref="H25:I25"/>
    <mergeCell ref="J25:K25"/>
    <mergeCell ref="M25:N25"/>
    <mergeCell ref="R25:S25"/>
    <mergeCell ref="T25:U25"/>
    <mergeCell ref="V24:W24"/>
    <mergeCell ref="C24:D24"/>
    <mergeCell ref="H24:I24"/>
    <mergeCell ref="J24:K24"/>
    <mergeCell ref="M24:N24"/>
    <mergeCell ref="R24:S24"/>
    <mergeCell ref="T24:U24"/>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9:W29"/>
    <mergeCell ref="C29:D29"/>
    <mergeCell ref="H29:I29"/>
    <mergeCell ref="J29:K29"/>
    <mergeCell ref="M29:N29"/>
    <mergeCell ref="R29:S29"/>
    <mergeCell ref="T29:U29"/>
    <mergeCell ref="C28:D28"/>
    <mergeCell ref="H28:I28"/>
    <mergeCell ref="J28:K28"/>
    <mergeCell ref="M28:N28"/>
    <mergeCell ref="R28:S28"/>
    <mergeCell ref="T28:U28"/>
    <mergeCell ref="V28:W28"/>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34:W34"/>
    <mergeCell ref="C34:D34"/>
    <mergeCell ref="H34:I34"/>
    <mergeCell ref="J34:K34"/>
    <mergeCell ref="M34:N34"/>
    <mergeCell ref="R34:S34"/>
    <mergeCell ref="T34:U34"/>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C37:D37"/>
    <mergeCell ref="H37:I37"/>
    <mergeCell ref="J37:K37"/>
    <mergeCell ref="M37:N37"/>
    <mergeCell ref="R37:S37"/>
    <mergeCell ref="T37:U37"/>
    <mergeCell ref="V37:W37"/>
    <mergeCell ref="V35:W35"/>
    <mergeCell ref="C36:D36"/>
    <mergeCell ref="H36:I36"/>
    <mergeCell ref="J36:K36"/>
    <mergeCell ref="M36:N36"/>
    <mergeCell ref="R36:S36"/>
    <mergeCell ref="T36:U36"/>
    <mergeCell ref="V36:W36"/>
    <mergeCell ref="C35:D35"/>
    <mergeCell ref="H35:I35"/>
    <mergeCell ref="J35:K35"/>
    <mergeCell ref="M35:N35"/>
    <mergeCell ref="R35:S35"/>
    <mergeCell ref="T35:U35"/>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C42:D42"/>
    <mergeCell ref="H42:I42"/>
    <mergeCell ref="J42:K42"/>
    <mergeCell ref="M42:N42"/>
    <mergeCell ref="R42:S42"/>
    <mergeCell ref="T42:U42"/>
    <mergeCell ref="V42:W42"/>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45:W45"/>
    <mergeCell ref="C45:D45"/>
    <mergeCell ref="H45:I45"/>
    <mergeCell ref="J45:K45"/>
    <mergeCell ref="M45:N45"/>
    <mergeCell ref="R45:S45"/>
    <mergeCell ref="T45:U45"/>
    <mergeCell ref="V43:W43"/>
    <mergeCell ref="C44:D44"/>
    <mergeCell ref="H44:I44"/>
    <mergeCell ref="J44:K44"/>
    <mergeCell ref="M44:N44"/>
    <mergeCell ref="R44:S44"/>
    <mergeCell ref="T44:U44"/>
    <mergeCell ref="V44:W44"/>
    <mergeCell ref="C43:D43"/>
    <mergeCell ref="H43:I43"/>
    <mergeCell ref="J43:K43"/>
    <mergeCell ref="M43:N43"/>
    <mergeCell ref="R43:S43"/>
    <mergeCell ref="T43:U43"/>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50:W50"/>
    <mergeCell ref="C50:D50"/>
    <mergeCell ref="H50:I50"/>
    <mergeCell ref="J50:K50"/>
    <mergeCell ref="M50:N50"/>
    <mergeCell ref="R50:S50"/>
    <mergeCell ref="T50:U50"/>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51:W51"/>
    <mergeCell ref="C52:D52"/>
    <mergeCell ref="H52:I52"/>
    <mergeCell ref="J52:K52"/>
    <mergeCell ref="M52:N52"/>
    <mergeCell ref="R52:S52"/>
    <mergeCell ref="T52:U52"/>
    <mergeCell ref="V52:W52"/>
    <mergeCell ref="C51:D51"/>
    <mergeCell ref="H51:I51"/>
    <mergeCell ref="J51:K51"/>
    <mergeCell ref="M51:N51"/>
    <mergeCell ref="R51:S51"/>
    <mergeCell ref="T51:U51"/>
    <mergeCell ref="V53:W53"/>
    <mergeCell ref="C54:D54"/>
    <mergeCell ref="H54:I54"/>
    <mergeCell ref="J54:K54"/>
    <mergeCell ref="M54:N54"/>
    <mergeCell ref="R54:S54"/>
    <mergeCell ref="T54:U54"/>
    <mergeCell ref="V54:W54"/>
    <mergeCell ref="C53:D53"/>
    <mergeCell ref="H53:I53"/>
    <mergeCell ref="J53:K53"/>
    <mergeCell ref="M53:N53"/>
    <mergeCell ref="R53:S53"/>
    <mergeCell ref="T53:U53"/>
    <mergeCell ref="V55:W55"/>
    <mergeCell ref="C56:D56"/>
    <mergeCell ref="H56:I56"/>
    <mergeCell ref="J56:K56"/>
    <mergeCell ref="M56:N56"/>
    <mergeCell ref="R56:S56"/>
    <mergeCell ref="T56:U56"/>
    <mergeCell ref="V56:W56"/>
    <mergeCell ref="C55:D55"/>
    <mergeCell ref="H55:I55"/>
    <mergeCell ref="J55:K55"/>
    <mergeCell ref="M55:N55"/>
    <mergeCell ref="R55:S55"/>
    <mergeCell ref="T55:U55"/>
    <mergeCell ref="V57:W57"/>
    <mergeCell ref="C58:D58"/>
    <mergeCell ref="H58:I58"/>
    <mergeCell ref="J58:K58"/>
    <mergeCell ref="M58:N58"/>
    <mergeCell ref="R58:S58"/>
    <mergeCell ref="T58:U58"/>
    <mergeCell ref="V58:W58"/>
    <mergeCell ref="C57:D57"/>
    <mergeCell ref="H57:I57"/>
    <mergeCell ref="J57:K57"/>
    <mergeCell ref="M57:N57"/>
    <mergeCell ref="R57:S57"/>
    <mergeCell ref="T57:U57"/>
    <mergeCell ref="V59:W59"/>
    <mergeCell ref="C60:D60"/>
    <mergeCell ref="H60:I60"/>
    <mergeCell ref="J60:K60"/>
    <mergeCell ref="M60:N60"/>
    <mergeCell ref="R60:S60"/>
    <mergeCell ref="T60:U60"/>
    <mergeCell ref="V60:W60"/>
    <mergeCell ref="C59:D59"/>
    <mergeCell ref="H59:I59"/>
    <mergeCell ref="J59:K59"/>
    <mergeCell ref="M59:N59"/>
    <mergeCell ref="R59:S59"/>
    <mergeCell ref="T59:U59"/>
    <mergeCell ref="V63:W63"/>
    <mergeCell ref="C63:D63"/>
    <mergeCell ref="H63:I63"/>
    <mergeCell ref="J63:K63"/>
    <mergeCell ref="M63:N63"/>
    <mergeCell ref="R63:S63"/>
    <mergeCell ref="T63:U63"/>
    <mergeCell ref="V61:W61"/>
    <mergeCell ref="C62:D62"/>
    <mergeCell ref="H62:I62"/>
    <mergeCell ref="J62:K62"/>
    <mergeCell ref="M62:N62"/>
    <mergeCell ref="R62:S62"/>
    <mergeCell ref="T62:U62"/>
    <mergeCell ref="V62:W62"/>
    <mergeCell ref="C61:D61"/>
    <mergeCell ref="H61:I61"/>
    <mergeCell ref="J61:K61"/>
    <mergeCell ref="M61:N61"/>
    <mergeCell ref="R61:S61"/>
    <mergeCell ref="T61:U61"/>
    <mergeCell ref="C65:D65"/>
    <mergeCell ref="H65:I65"/>
    <mergeCell ref="J65:K65"/>
    <mergeCell ref="M65:N65"/>
    <mergeCell ref="R65:S65"/>
    <mergeCell ref="T65:U65"/>
    <mergeCell ref="V65:W65"/>
    <mergeCell ref="V64:W64"/>
    <mergeCell ref="C64:D64"/>
    <mergeCell ref="H64:I64"/>
    <mergeCell ref="J64:K64"/>
    <mergeCell ref="M64:N64"/>
    <mergeCell ref="R64:S64"/>
    <mergeCell ref="T64:U64"/>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C71:D71"/>
    <mergeCell ref="H71:I71"/>
    <mergeCell ref="J71:K71"/>
    <mergeCell ref="M71:N71"/>
    <mergeCell ref="R71:S71"/>
    <mergeCell ref="T71:U71"/>
    <mergeCell ref="V71:W71"/>
    <mergeCell ref="V70:W70"/>
    <mergeCell ref="C70:D70"/>
    <mergeCell ref="H70:I70"/>
    <mergeCell ref="J70:K70"/>
    <mergeCell ref="M70:N70"/>
    <mergeCell ref="R70:S70"/>
    <mergeCell ref="T70:U70"/>
  </mergeCells>
  <phoneticPr fontId="1"/>
  <conditionalFormatting sqref="G39:G69 G15:G37 G10:G12">
    <cfRule type="cellIs" dxfId="31" priority="15" operator="equal">
      <formula>"買"</formula>
    </cfRule>
    <cfRule type="cellIs" dxfId="30" priority="16" operator="equal">
      <formula>"売"</formula>
    </cfRule>
  </conditionalFormatting>
  <conditionalFormatting sqref="G13">
    <cfRule type="cellIs" dxfId="29" priority="21" operator="equal">
      <formula>"買"</formula>
    </cfRule>
    <cfRule type="cellIs" dxfId="28" priority="22" operator="equal">
      <formula>"売"</formula>
    </cfRule>
  </conditionalFormatting>
  <conditionalFormatting sqref="G14">
    <cfRule type="cellIs" dxfId="27" priority="19" operator="equal">
      <formula>"買"</formula>
    </cfRule>
    <cfRule type="cellIs" dxfId="26" priority="20" operator="equal">
      <formula>"売"</formula>
    </cfRule>
  </conditionalFormatting>
  <conditionalFormatting sqref="G38">
    <cfRule type="cellIs" dxfId="25" priority="13" operator="equal">
      <formula>"買"</formula>
    </cfRule>
    <cfRule type="cellIs" dxfId="24" priority="14" operator="equal">
      <formula>"売"</formula>
    </cfRule>
  </conditionalFormatting>
  <conditionalFormatting sqref="G93:G94">
    <cfRule type="cellIs" dxfId="23" priority="1" operator="equal">
      <formula>"買"</formula>
    </cfRule>
    <cfRule type="cellIs" dxfId="22" priority="2" operator="equal">
      <formula>"売"</formula>
    </cfRule>
  </conditionalFormatting>
  <conditionalFormatting sqref="G70:G78">
    <cfRule type="cellIs" dxfId="21" priority="7" operator="equal">
      <formula>"買"</formula>
    </cfRule>
    <cfRule type="cellIs" dxfId="20" priority="8" operator="equal">
      <formula>"売"</formula>
    </cfRule>
  </conditionalFormatting>
  <conditionalFormatting sqref="G79:G92">
    <cfRule type="cellIs" dxfId="19" priority="5" operator="equal">
      <formula>"買"</formula>
    </cfRule>
    <cfRule type="cellIs" dxfId="18" priority="6" operator="equal">
      <formula>"売"</formula>
    </cfRule>
  </conditionalFormatting>
  <conditionalFormatting sqref="G95:G109">
    <cfRule type="cellIs" dxfId="17" priority="3" operator="equal">
      <formula>"買"</formula>
    </cfRule>
    <cfRule type="cellIs" dxfId="16"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9"/>
  <sheetViews>
    <sheetView zoomScale="115" zoomScaleNormal="115" workbookViewId="0">
      <pane ySplit="9" topLeftCell="A10" activePane="bottomLeft" state="frozen"/>
      <selection activeCell="B1" sqref="B1"/>
      <selection pane="bottomLeft" activeCell="S2" sqref="S2"/>
    </sheetView>
  </sheetViews>
  <sheetFormatPr defaultRowHeight="13.5" x14ac:dyDescent="0.15"/>
  <cols>
    <col min="1" max="1" width="2.875" customWidth="1"/>
    <col min="2" max="23" width="6.625" style="1" customWidth="1"/>
  </cols>
  <sheetData>
    <row r="2" spans="2:23" x14ac:dyDescent="0.15">
      <c r="B2" s="40" t="s">
        <v>21</v>
      </c>
      <c r="C2" s="40"/>
      <c r="D2" s="40"/>
      <c r="E2" s="41" t="s">
        <v>33</v>
      </c>
      <c r="F2" s="41"/>
      <c r="G2" s="41"/>
      <c r="H2" s="40" t="s">
        <v>22</v>
      </c>
      <c r="I2" s="40"/>
      <c r="J2" s="40"/>
      <c r="K2" s="41" t="s">
        <v>29</v>
      </c>
      <c r="L2" s="41"/>
      <c r="M2" s="41"/>
      <c r="N2" s="40" t="s">
        <v>30</v>
      </c>
      <c r="O2" s="40"/>
      <c r="P2" s="42">
        <v>0.03</v>
      </c>
      <c r="Q2" s="41"/>
    </row>
    <row r="3" spans="2:23" ht="85.5" customHeight="1" x14ac:dyDescent="0.15">
      <c r="B3" s="40" t="s">
        <v>17</v>
      </c>
      <c r="C3" s="40"/>
      <c r="D3" s="49"/>
      <c r="E3" s="50"/>
      <c r="F3" s="50"/>
      <c r="G3" s="50"/>
      <c r="H3" s="50"/>
      <c r="I3" s="50"/>
      <c r="J3" s="40" t="s">
        <v>18</v>
      </c>
      <c r="K3" s="40"/>
      <c r="L3" s="51"/>
      <c r="M3" s="52"/>
      <c r="N3" s="52"/>
      <c r="O3" s="52"/>
      <c r="P3" s="52"/>
      <c r="Q3" s="53"/>
    </row>
    <row r="4" spans="2:23" x14ac:dyDescent="0.15">
      <c r="B4" s="40" t="s">
        <v>15</v>
      </c>
      <c r="C4" s="40"/>
      <c r="D4" s="44">
        <f>SUM($T$10:$U$947)</f>
        <v>-29814.814814814687</v>
      </c>
      <c r="E4" s="44"/>
      <c r="F4" s="40" t="s">
        <v>14</v>
      </c>
      <c r="G4" s="40"/>
      <c r="H4" s="54">
        <f>SUM($V$10:$W$71)</f>
        <v>-104.99999999999955</v>
      </c>
      <c r="I4" s="55"/>
      <c r="J4" s="43" t="s">
        <v>25</v>
      </c>
      <c r="K4" s="43"/>
      <c r="L4" s="56">
        <f>MAX($C$10:$D$944)-E6</f>
        <v>0</v>
      </c>
      <c r="M4" s="56"/>
      <c r="N4" s="43" t="s">
        <v>19</v>
      </c>
      <c r="O4" s="43"/>
      <c r="P4" s="44">
        <f>MIN($C$10:$D$944)-E6</f>
        <v>-29814.814814814716</v>
      </c>
      <c r="Q4" s="44"/>
      <c r="S4" s="19"/>
      <c r="T4" s="20" t="s">
        <v>36</v>
      </c>
    </row>
    <row r="5" spans="2:23" ht="14.25" thickBot="1" x14ac:dyDescent="0.2">
      <c r="B5" s="10" t="s">
        <v>23</v>
      </c>
      <c r="C5" s="15">
        <f>COUNTIF($T$10:$T$944,"&gt;0")</f>
        <v>0</v>
      </c>
      <c r="D5" s="10" t="s">
        <v>24</v>
      </c>
      <c r="E5" s="15">
        <f>COUNTIF($T$10:$T$944,"&lt;0")</f>
        <v>1</v>
      </c>
      <c r="F5" s="10" t="s">
        <v>26</v>
      </c>
      <c r="G5" s="15">
        <f>COUNTIF($T$10:$T$944,"=0")</f>
        <v>0</v>
      </c>
      <c r="H5" s="10" t="s">
        <v>12</v>
      </c>
      <c r="I5" s="14" t="str">
        <f>IF(C5=0,"0",C5/SUM(C5,E5))</f>
        <v>0</v>
      </c>
      <c r="J5" s="40" t="s">
        <v>27</v>
      </c>
      <c r="K5" s="45"/>
      <c r="L5" s="46"/>
      <c r="M5" s="46"/>
      <c r="N5" s="47" t="s">
        <v>28</v>
      </c>
      <c r="O5" s="48"/>
      <c r="P5" s="46"/>
      <c r="Q5" s="46"/>
      <c r="S5" s="17"/>
      <c r="T5" s="20" t="s">
        <v>37</v>
      </c>
    </row>
    <row r="6" spans="2:23" ht="21.75" thickBot="1" x14ac:dyDescent="0.2">
      <c r="B6" s="67" t="s">
        <v>16</v>
      </c>
      <c r="C6" s="68"/>
      <c r="D6" s="69"/>
      <c r="E6" s="70">
        <v>1000000</v>
      </c>
      <c r="F6" s="70"/>
      <c r="G6" s="70"/>
      <c r="H6" s="71"/>
      <c r="I6" s="72" t="s">
        <v>31</v>
      </c>
      <c r="J6" s="72"/>
      <c r="K6" s="67" t="s">
        <v>13</v>
      </c>
      <c r="L6" s="68"/>
      <c r="M6" s="69"/>
      <c r="N6" s="73">
        <f>E6+D4</f>
        <v>970185.18518518528</v>
      </c>
      <c r="O6" s="74"/>
      <c r="P6" s="74"/>
      <c r="Q6" s="75"/>
    </row>
    <row r="7" spans="2:23" x14ac:dyDescent="0.15">
      <c r="P7" s="3"/>
    </row>
    <row r="8" spans="2:23" x14ac:dyDescent="0.15">
      <c r="B8" s="76" t="s">
        <v>20</v>
      </c>
      <c r="C8" s="77" t="s">
        <v>6</v>
      </c>
      <c r="D8" s="78"/>
      <c r="E8" s="81" t="s">
        <v>2</v>
      </c>
      <c r="F8" s="82"/>
      <c r="G8" s="82"/>
      <c r="H8" s="82"/>
      <c r="I8" s="82"/>
      <c r="J8" s="82"/>
      <c r="K8" s="83"/>
      <c r="L8" s="64" t="s">
        <v>8</v>
      </c>
      <c r="M8" s="84"/>
      <c r="N8" s="65"/>
      <c r="O8" s="85" t="s">
        <v>9</v>
      </c>
      <c r="P8" s="57" t="s">
        <v>5</v>
      </c>
      <c r="Q8" s="58"/>
      <c r="R8" s="58"/>
      <c r="S8" s="58"/>
      <c r="T8" s="58"/>
      <c r="U8" s="58"/>
      <c r="V8" s="58"/>
      <c r="W8" s="59"/>
    </row>
    <row r="9" spans="2:23" x14ac:dyDescent="0.15">
      <c r="B9" s="76"/>
      <c r="C9" s="79"/>
      <c r="D9" s="80"/>
      <c r="E9" s="9" t="s">
        <v>1</v>
      </c>
      <c r="F9" s="9" t="s">
        <v>0</v>
      </c>
      <c r="G9" s="9" t="s">
        <v>3</v>
      </c>
      <c r="H9" s="60" t="s">
        <v>35</v>
      </c>
      <c r="I9" s="61"/>
      <c r="J9" s="62" t="s">
        <v>34</v>
      </c>
      <c r="K9" s="63"/>
      <c r="L9" s="4" t="s">
        <v>7</v>
      </c>
      <c r="M9" s="64" t="s">
        <v>11</v>
      </c>
      <c r="N9" s="65"/>
      <c r="O9" s="85"/>
      <c r="P9" s="12" t="s">
        <v>1</v>
      </c>
      <c r="Q9" s="12" t="s">
        <v>0</v>
      </c>
      <c r="R9" s="57" t="s">
        <v>4</v>
      </c>
      <c r="S9" s="59"/>
      <c r="T9" s="66" t="s">
        <v>15</v>
      </c>
      <c r="U9" s="66"/>
      <c r="V9" s="66" t="s">
        <v>14</v>
      </c>
      <c r="W9" s="66"/>
    </row>
    <row r="10" spans="2:23" x14ac:dyDescent="0.15">
      <c r="B10" s="11">
        <v>1</v>
      </c>
      <c r="C10" s="87">
        <f>E6</f>
        <v>1000000</v>
      </c>
      <c r="D10" s="87"/>
      <c r="E10" s="17">
        <v>2010</v>
      </c>
      <c r="F10" s="2">
        <v>42005</v>
      </c>
      <c r="G10" s="11" t="s">
        <v>10</v>
      </c>
      <c r="H10" s="88">
        <v>1.1000000000000001</v>
      </c>
      <c r="I10" s="88"/>
      <c r="J10" s="88">
        <v>1.0900000000000001</v>
      </c>
      <c r="K10" s="88"/>
      <c r="L10" s="16">
        <f>IF(J10="","",ROUNDUP(IF(G10="買",H10-J10,J10-H10)*10000,0)+5)</f>
        <v>105</v>
      </c>
      <c r="M10" s="87">
        <f t="shared" ref="M10:M73" si="0">IF(F10="","",C10*$P$2)</f>
        <v>30000</v>
      </c>
      <c r="N10" s="87"/>
      <c r="O10" s="18">
        <f t="shared" ref="O10:O73" si="1">IF(L10="","",ROUNDDOWN(M10/(L10/81)/100000,2))</f>
        <v>0.23</v>
      </c>
      <c r="P10" s="17">
        <f t="shared" ref="P10:P73" si="2">E10</f>
        <v>2010</v>
      </c>
      <c r="Q10" s="2">
        <v>42006</v>
      </c>
      <c r="R10" s="89">
        <f>IF(J10="","",IF(G10="買",H10-(L10*0.0001),H10+(L10*0.0001)))</f>
        <v>1.0895000000000001</v>
      </c>
      <c r="S10" s="89"/>
      <c r="T10" s="90">
        <f>IF(Q10="","",V10*O10*100000/81)</f>
        <v>-29814.814814814687</v>
      </c>
      <c r="U10" s="91"/>
      <c r="V10" s="86">
        <f>IF(Q10="","",IF(G10="買",R10-H10,H10-R10)*10000)</f>
        <v>-104.99999999999955</v>
      </c>
      <c r="W10" s="86"/>
    </row>
    <row r="11" spans="2:23" x14ac:dyDescent="0.15">
      <c r="B11" s="11">
        <v>2</v>
      </c>
      <c r="C11" s="87">
        <f t="shared" ref="C11:C74" si="3">IF(T10="","",C10+T10)</f>
        <v>970185.18518518528</v>
      </c>
      <c r="D11" s="87"/>
      <c r="E11" s="17">
        <f>E10</f>
        <v>2010</v>
      </c>
      <c r="F11" s="2"/>
      <c r="G11" s="11"/>
      <c r="H11" s="88"/>
      <c r="I11" s="88"/>
      <c r="J11" s="88"/>
      <c r="K11" s="88"/>
      <c r="L11" s="16" t="str">
        <f t="shared" ref="L11:L74" si="4">IF(J11="","",ROUNDUP(IF(G11="買",H11-J11,J11-H11)*10000,0)+5)</f>
        <v/>
      </c>
      <c r="M11" s="87" t="str">
        <f t="shared" si="0"/>
        <v/>
      </c>
      <c r="N11" s="87"/>
      <c r="O11" s="18" t="str">
        <f t="shared" si="1"/>
        <v/>
      </c>
      <c r="P11" s="17">
        <f t="shared" si="2"/>
        <v>2010</v>
      </c>
      <c r="Q11" s="2"/>
      <c r="R11" s="89" t="str">
        <f t="shared" ref="R11:R12" si="5">IF(J11="","",IF(G11="買",H11-(L11*0.0001),H11+(L11*0.0001)))</f>
        <v/>
      </c>
      <c r="S11" s="89"/>
      <c r="T11" s="90" t="str">
        <f t="shared" ref="T11:T74" si="6">IF(Q11="","",V11*O11*100000/81)</f>
        <v/>
      </c>
      <c r="U11" s="91"/>
      <c r="V11" s="86" t="str">
        <f t="shared" ref="V11:V74" si="7">IF(Q11="","",IF(G11="買",R11-H11,H11-R11)*10000)</f>
        <v/>
      </c>
      <c r="W11" s="86"/>
    </row>
    <row r="12" spans="2:23" x14ac:dyDescent="0.15">
      <c r="B12" s="11">
        <v>3</v>
      </c>
      <c r="C12" s="87" t="str">
        <f t="shared" si="3"/>
        <v/>
      </c>
      <c r="D12" s="87"/>
      <c r="E12" s="17">
        <f t="shared" ref="E12:E75" si="8">E11</f>
        <v>2010</v>
      </c>
      <c r="F12" s="2"/>
      <c r="G12" s="11"/>
      <c r="H12" s="88"/>
      <c r="I12" s="88"/>
      <c r="J12" s="88"/>
      <c r="K12" s="88"/>
      <c r="L12" s="16" t="str">
        <f t="shared" si="4"/>
        <v/>
      </c>
      <c r="M12" s="87" t="str">
        <f t="shared" si="0"/>
        <v/>
      </c>
      <c r="N12" s="87"/>
      <c r="O12" s="18" t="str">
        <f t="shared" si="1"/>
        <v/>
      </c>
      <c r="P12" s="17">
        <f t="shared" si="2"/>
        <v>2010</v>
      </c>
      <c r="Q12" s="2"/>
      <c r="R12" s="89" t="str">
        <f t="shared" si="5"/>
        <v/>
      </c>
      <c r="S12" s="89"/>
      <c r="T12" s="90" t="str">
        <f t="shared" si="6"/>
        <v/>
      </c>
      <c r="U12" s="91"/>
      <c r="V12" s="86" t="str">
        <f t="shared" si="7"/>
        <v/>
      </c>
      <c r="W12" s="86"/>
    </row>
    <row r="13" spans="2:23" x14ac:dyDescent="0.15">
      <c r="B13" s="11">
        <v>4</v>
      </c>
      <c r="C13" s="87" t="str">
        <f t="shared" si="3"/>
        <v/>
      </c>
      <c r="D13" s="87"/>
      <c r="E13" s="17">
        <f t="shared" si="8"/>
        <v>2010</v>
      </c>
      <c r="F13" s="2"/>
      <c r="G13" s="11"/>
      <c r="H13" s="88"/>
      <c r="I13" s="88"/>
      <c r="J13" s="88"/>
      <c r="K13" s="88"/>
      <c r="L13" s="16" t="str">
        <f t="shared" si="4"/>
        <v/>
      </c>
      <c r="M13" s="87" t="str">
        <f t="shared" si="0"/>
        <v/>
      </c>
      <c r="N13" s="87"/>
      <c r="O13" s="18" t="str">
        <f t="shared" si="1"/>
        <v/>
      </c>
      <c r="P13" s="17">
        <f t="shared" si="2"/>
        <v>2010</v>
      </c>
      <c r="Q13" s="2"/>
      <c r="R13" s="89" t="str">
        <f>IF(J13="","",IF(G13="買",H13-(L13*0.0001),H13+(L13*0.0001)))</f>
        <v/>
      </c>
      <c r="S13" s="89"/>
      <c r="T13" s="90" t="str">
        <f t="shared" si="6"/>
        <v/>
      </c>
      <c r="U13" s="91"/>
      <c r="V13" s="86" t="str">
        <f t="shared" si="7"/>
        <v/>
      </c>
      <c r="W13" s="86"/>
    </row>
    <row r="14" spans="2:23" x14ac:dyDescent="0.15">
      <c r="B14" s="11">
        <v>5</v>
      </c>
      <c r="C14" s="87" t="str">
        <f t="shared" si="3"/>
        <v/>
      </c>
      <c r="D14" s="87"/>
      <c r="E14" s="17">
        <f t="shared" si="8"/>
        <v>2010</v>
      </c>
      <c r="F14" s="2"/>
      <c r="G14" s="11"/>
      <c r="H14" s="88"/>
      <c r="I14" s="88"/>
      <c r="J14" s="88"/>
      <c r="K14" s="88"/>
      <c r="L14" s="16" t="str">
        <f t="shared" si="4"/>
        <v/>
      </c>
      <c r="M14" s="87" t="str">
        <f t="shared" si="0"/>
        <v/>
      </c>
      <c r="N14" s="87"/>
      <c r="O14" s="18" t="str">
        <f t="shared" si="1"/>
        <v/>
      </c>
      <c r="P14" s="17">
        <f t="shared" si="2"/>
        <v>2010</v>
      </c>
      <c r="Q14" s="2"/>
      <c r="R14" s="89" t="str">
        <f t="shared" ref="R14:R77" si="9">IF(J14="","",IF(G14="買",H14-(L14*0.0001),H14+(L14*0.0001)))</f>
        <v/>
      </c>
      <c r="S14" s="89"/>
      <c r="T14" s="90" t="str">
        <f t="shared" si="6"/>
        <v/>
      </c>
      <c r="U14" s="91"/>
      <c r="V14" s="86" t="str">
        <f t="shared" si="7"/>
        <v/>
      </c>
      <c r="W14" s="86"/>
    </row>
    <row r="15" spans="2:23" x14ac:dyDescent="0.15">
      <c r="B15" s="11">
        <v>6</v>
      </c>
      <c r="C15" s="87" t="str">
        <f t="shared" si="3"/>
        <v/>
      </c>
      <c r="D15" s="87"/>
      <c r="E15" s="17">
        <f t="shared" si="8"/>
        <v>2010</v>
      </c>
      <c r="F15" s="2"/>
      <c r="G15" s="11"/>
      <c r="H15" s="88"/>
      <c r="I15" s="88"/>
      <c r="J15" s="88"/>
      <c r="K15" s="88"/>
      <c r="L15" s="16" t="str">
        <f t="shared" si="4"/>
        <v/>
      </c>
      <c r="M15" s="87" t="str">
        <f t="shared" si="0"/>
        <v/>
      </c>
      <c r="N15" s="87"/>
      <c r="O15" s="18" t="str">
        <f t="shared" si="1"/>
        <v/>
      </c>
      <c r="P15" s="17">
        <f t="shared" si="2"/>
        <v>2010</v>
      </c>
      <c r="Q15" s="2"/>
      <c r="R15" s="89" t="str">
        <f t="shared" si="9"/>
        <v/>
      </c>
      <c r="S15" s="89"/>
      <c r="T15" s="90" t="str">
        <f t="shared" si="6"/>
        <v/>
      </c>
      <c r="U15" s="91"/>
      <c r="V15" s="86" t="str">
        <f t="shared" si="7"/>
        <v/>
      </c>
      <c r="W15" s="86"/>
    </row>
    <row r="16" spans="2:23" x14ac:dyDescent="0.15">
      <c r="B16" s="11">
        <v>7</v>
      </c>
      <c r="C16" s="87" t="str">
        <f t="shared" si="3"/>
        <v/>
      </c>
      <c r="D16" s="87"/>
      <c r="E16" s="17">
        <f t="shared" si="8"/>
        <v>2010</v>
      </c>
      <c r="F16" s="2"/>
      <c r="G16" s="11"/>
      <c r="H16" s="88"/>
      <c r="I16" s="88"/>
      <c r="J16" s="88"/>
      <c r="K16" s="88"/>
      <c r="L16" s="16" t="str">
        <f t="shared" si="4"/>
        <v/>
      </c>
      <c r="M16" s="87" t="str">
        <f t="shared" si="0"/>
        <v/>
      </c>
      <c r="N16" s="87"/>
      <c r="O16" s="18" t="str">
        <f t="shared" si="1"/>
        <v/>
      </c>
      <c r="P16" s="17">
        <f t="shared" si="2"/>
        <v>2010</v>
      </c>
      <c r="Q16" s="2"/>
      <c r="R16" s="89" t="str">
        <f t="shared" si="9"/>
        <v/>
      </c>
      <c r="S16" s="89"/>
      <c r="T16" s="90" t="str">
        <f t="shared" si="6"/>
        <v/>
      </c>
      <c r="U16" s="91"/>
      <c r="V16" s="86" t="str">
        <f t="shared" si="7"/>
        <v/>
      </c>
      <c r="W16" s="86"/>
    </row>
    <row r="17" spans="2:23" x14ac:dyDescent="0.15">
      <c r="B17" s="11">
        <v>8</v>
      </c>
      <c r="C17" s="87" t="str">
        <f t="shared" si="3"/>
        <v/>
      </c>
      <c r="D17" s="87"/>
      <c r="E17" s="17">
        <f t="shared" si="8"/>
        <v>2010</v>
      </c>
      <c r="F17" s="2"/>
      <c r="G17" s="11"/>
      <c r="H17" s="88"/>
      <c r="I17" s="88"/>
      <c r="J17" s="88"/>
      <c r="K17" s="88"/>
      <c r="L17" s="16" t="str">
        <f t="shared" si="4"/>
        <v/>
      </c>
      <c r="M17" s="87" t="str">
        <f t="shared" si="0"/>
        <v/>
      </c>
      <c r="N17" s="87"/>
      <c r="O17" s="18" t="str">
        <f t="shared" si="1"/>
        <v/>
      </c>
      <c r="P17" s="17">
        <f t="shared" si="2"/>
        <v>2010</v>
      </c>
      <c r="Q17" s="2"/>
      <c r="R17" s="89" t="str">
        <f t="shared" si="9"/>
        <v/>
      </c>
      <c r="S17" s="89"/>
      <c r="T17" s="90" t="str">
        <f t="shared" si="6"/>
        <v/>
      </c>
      <c r="U17" s="91"/>
      <c r="V17" s="86" t="str">
        <f t="shared" si="7"/>
        <v/>
      </c>
      <c r="W17" s="86"/>
    </row>
    <row r="18" spans="2:23" x14ac:dyDescent="0.15">
      <c r="B18" s="11">
        <v>9</v>
      </c>
      <c r="C18" s="87" t="str">
        <f t="shared" si="3"/>
        <v/>
      </c>
      <c r="D18" s="87"/>
      <c r="E18" s="17">
        <f t="shared" si="8"/>
        <v>2010</v>
      </c>
      <c r="F18" s="2"/>
      <c r="G18" s="11"/>
      <c r="H18" s="88"/>
      <c r="I18" s="88"/>
      <c r="J18" s="88"/>
      <c r="K18" s="88"/>
      <c r="L18" s="16" t="str">
        <f t="shared" si="4"/>
        <v/>
      </c>
      <c r="M18" s="87" t="str">
        <f t="shared" si="0"/>
        <v/>
      </c>
      <c r="N18" s="87"/>
      <c r="O18" s="18" t="str">
        <f t="shared" si="1"/>
        <v/>
      </c>
      <c r="P18" s="17">
        <f t="shared" si="2"/>
        <v>2010</v>
      </c>
      <c r="Q18" s="2"/>
      <c r="R18" s="89" t="str">
        <f t="shared" si="9"/>
        <v/>
      </c>
      <c r="S18" s="89"/>
      <c r="T18" s="90" t="str">
        <f t="shared" si="6"/>
        <v/>
      </c>
      <c r="U18" s="91"/>
      <c r="V18" s="86" t="str">
        <f t="shared" si="7"/>
        <v/>
      </c>
      <c r="W18" s="86"/>
    </row>
    <row r="19" spans="2:23" x14ac:dyDescent="0.15">
      <c r="B19" s="11">
        <v>10</v>
      </c>
      <c r="C19" s="87" t="str">
        <f t="shared" si="3"/>
        <v/>
      </c>
      <c r="D19" s="87"/>
      <c r="E19" s="17">
        <f t="shared" si="8"/>
        <v>2010</v>
      </c>
      <c r="F19" s="2"/>
      <c r="G19" s="11"/>
      <c r="H19" s="88"/>
      <c r="I19" s="88"/>
      <c r="J19" s="88"/>
      <c r="K19" s="88"/>
      <c r="L19" s="16" t="str">
        <f t="shared" si="4"/>
        <v/>
      </c>
      <c r="M19" s="87" t="str">
        <f t="shared" si="0"/>
        <v/>
      </c>
      <c r="N19" s="87"/>
      <c r="O19" s="18" t="str">
        <f t="shared" si="1"/>
        <v/>
      </c>
      <c r="P19" s="17">
        <f t="shared" si="2"/>
        <v>2010</v>
      </c>
      <c r="Q19" s="2"/>
      <c r="R19" s="89" t="str">
        <f t="shared" si="9"/>
        <v/>
      </c>
      <c r="S19" s="89"/>
      <c r="T19" s="90" t="str">
        <f t="shared" si="6"/>
        <v/>
      </c>
      <c r="U19" s="91"/>
      <c r="V19" s="86" t="str">
        <f t="shared" si="7"/>
        <v/>
      </c>
      <c r="W19" s="86"/>
    </row>
    <row r="20" spans="2:23" x14ac:dyDescent="0.15">
      <c r="B20" s="11">
        <v>11</v>
      </c>
      <c r="C20" s="87" t="str">
        <f t="shared" si="3"/>
        <v/>
      </c>
      <c r="D20" s="87"/>
      <c r="E20" s="17">
        <f t="shared" si="8"/>
        <v>2010</v>
      </c>
      <c r="F20" s="2"/>
      <c r="G20" s="11"/>
      <c r="H20" s="88"/>
      <c r="I20" s="88"/>
      <c r="J20" s="88"/>
      <c r="K20" s="88"/>
      <c r="L20" s="16" t="str">
        <f t="shared" si="4"/>
        <v/>
      </c>
      <c r="M20" s="87" t="str">
        <f t="shared" si="0"/>
        <v/>
      </c>
      <c r="N20" s="87"/>
      <c r="O20" s="18" t="str">
        <f t="shared" si="1"/>
        <v/>
      </c>
      <c r="P20" s="17">
        <f t="shared" si="2"/>
        <v>2010</v>
      </c>
      <c r="Q20" s="2"/>
      <c r="R20" s="89" t="str">
        <f t="shared" si="9"/>
        <v/>
      </c>
      <c r="S20" s="89"/>
      <c r="T20" s="90" t="str">
        <f t="shared" si="6"/>
        <v/>
      </c>
      <c r="U20" s="91"/>
      <c r="V20" s="86" t="str">
        <f t="shared" si="7"/>
        <v/>
      </c>
      <c r="W20" s="86"/>
    </row>
    <row r="21" spans="2:23" x14ac:dyDescent="0.15">
      <c r="B21" s="11">
        <v>12</v>
      </c>
      <c r="C21" s="87" t="str">
        <f t="shared" si="3"/>
        <v/>
      </c>
      <c r="D21" s="87"/>
      <c r="E21" s="17">
        <f t="shared" si="8"/>
        <v>2010</v>
      </c>
      <c r="F21" s="2"/>
      <c r="G21" s="11"/>
      <c r="H21" s="88"/>
      <c r="I21" s="88"/>
      <c r="J21" s="88"/>
      <c r="K21" s="88"/>
      <c r="L21" s="16" t="str">
        <f t="shared" si="4"/>
        <v/>
      </c>
      <c r="M21" s="87" t="str">
        <f t="shared" si="0"/>
        <v/>
      </c>
      <c r="N21" s="87"/>
      <c r="O21" s="18" t="str">
        <f t="shared" si="1"/>
        <v/>
      </c>
      <c r="P21" s="17">
        <f t="shared" si="2"/>
        <v>2010</v>
      </c>
      <c r="Q21" s="2"/>
      <c r="R21" s="89" t="str">
        <f t="shared" si="9"/>
        <v/>
      </c>
      <c r="S21" s="89"/>
      <c r="T21" s="90" t="str">
        <f t="shared" si="6"/>
        <v/>
      </c>
      <c r="U21" s="91"/>
      <c r="V21" s="86" t="str">
        <f t="shared" si="7"/>
        <v/>
      </c>
      <c r="W21" s="86"/>
    </row>
    <row r="22" spans="2:23" x14ac:dyDescent="0.15">
      <c r="B22" s="11">
        <v>13</v>
      </c>
      <c r="C22" s="87" t="str">
        <f t="shared" si="3"/>
        <v/>
      </c>
      <c r="D22" s="87"/>
      <c r="E22" s="17">
        <f t="shared" si="8"/>
        <v>2010</v>
      </c>
      <c r="F22" s="2"/>
      <c r="G22" s="11"/>
      <c r="H22" s="88"/>
      <c r="I22" s="88"/>
      <c r="J22" s="88"/>
      <c r="K22" s="88"/>
      <c r="L22" s="16" t="str">
        <f t="shared" si="4"/>
        <v/>
      </c>
      <c r="M22" s="87" t="str">
        <f t="shared" si="0"/>
        <v/>
      </c>
      <c r="N22" s="87"/>
      <c r="O22" s="18" t="str">
        <f t="shared" si="1"/>
        <v/>
      </c>
      <c r="P22" s="17">
        <f t="shared" si="2"/>
        <v>2010</v>
      </c>
      <c r="Q22" s="2"/>
      <c r="R22" s="89" t="str">
        <f t="shared" si="9"/>
        <v/>
      </c>
      <c r="S22" s="89"/>
      <c r="T22" s="90" t="str">
        <f t="shared" si="6"/>
        <v/>
      </c>
      <c r="U22" s="91"/>
      <c r="V22" s="86" t="str">
        <f t="shared" si="7"/>
        <v/>
      </c>
      <c r="W22" s="86"/>
    </row>
    <row r="23" spans="2:23" x14ac:dyDescent="0.15">
      <c r="B23" s="11">
        <v>14</v>
      </c>
      <c r="C23" s="87" t="str">
        <f t="shared" si="3"/>
        <v/>
      </c>
      <c r="D23" s="87"/>
      <c r="E23" s="17">
        <f t="shared" si="8"/>
        <v>2010</v>
      </c>
      <c r="F23" s="2"/>
      <c r="G23" s="11"/>
      <c r="H23" s="88"/>
      <c r="I23" s="88"/>
      <c r="J23" s="88"/>
      <c r="K23" s="88"/>
      <c r="L23" s="16" t="str">
        <f t="shared" si="4"/>
        <v/>
      </c>
      <c r="M23" s="87" t="str">
        <f t="shared" si="0"/>
        <v/>
      </c>
      <c r="N23" s="87"/>
      <c r="O23" s="18" t="str">
        <f t="shared" si="1"/>
        <v/>
      </c>
      <c r="P23" s="17">
        <f t="shared" si="2"/>
        <v>2010</v>
      </c>
      <c r="Q23" s="2"/>
      <c r="R23" s="89" t="str">
        <f t="shared" si="9"/>
        <v/>
      </c>
      <c r="S23" s="89"/>
      <c r="T23" s="90" t="str">
        <f t="shared" si="6"/>
        <v/>
      </c>
      <c r="U23" s="91"/>
      <c r="V23" s="86" t="str">
        <f t="shared" si="7"/>
        <v/>
      </c>
      <c r="W23" s="86"/>
    </row>
    <row r="24" spans="2:23" x14ac:dyDescent="0.15">
      <c r="B24" s="11">
        <v>15</v>
      </c>
      <c r="C24" s="87" t="str">
        <f t="shared" si="3"/>
        <v/>
      </c>
      <c r="D24" s="87"/>
      <c r="E24" s="17">
        <f t="shared" si="8"/>
        <v>2010</v>
      </c>
      <c r="F24" s="2"/>
      <c r="G24" s="11"/>
      <c r="H24" s="88"/>
      <c r="I24" s="88"/>
      <c r="J24" s="88"/>
      <c r="K24" s="88"/>
      <c r="L24" s="16" t="str">
        <f t="shared" si="4"/>
        <v/>
      </c>
      <c r="M24" s="87" t="str">
        <f t="shared" si="0"/>
        <v/>
      </c>
      <c r="N24" s="87"/>
      <c r="O24" s="18" t="str">
        <f t="shared" si="1"/>
        <v/>
      </c>
      <c r="P24" s="17">
        <f t="shared" si="2"/>
        <v>2010</v>
      </c>
      <c r="Q24" s="2"/>
      <c r="R24" s="89" t="str">
        <f t="shared" si="9"/>
        <v/>
      </c>
      <c r="S24" s="89"/>
      <c r="T24" s="90" t="str">
        <f t="shared" si="6"/>
        <v/>
      </c>
      <c r="U24" s="91"/>
      <c r="V24" s="86" t="str">
        <f t="shared" si="7"/>
        <v/>
      </c>
      <c r="W24" s="86"/>
    </row>
    <row r="25" spans="2:23" x14ac:dyDescent="0.15">
      <c r="B25" s="11">
        <v>16</v>
      </c>
      <c r="C25" s="87" t="str">
        <f t="shared" si="3"/>
        <v/>
      </c>
      <c r="D25" s="87"/>
      <c r="E25" s="17">
        <f t="shared" si="8"/>
        <v>2010</v>
      </c>
      <c r="F25" s="2"/>
      <c r="G25" s="11"/>
      <c r="H25" s="88"/>
      <c r="I25" s="88"/>
      <c r="J25" s="88"/>
      <c r="K25" s="88"/>
      <c r="L25" s="16" t="str">
        <f t="shared" si="4"/>
        <v/>
      </c>
      <c r="M25" s="87" t="str">
        <f t="shared" si="0"/>
        <v/>
      </c>
      <c r="N25" s="87"/>
      <c r="O25" s="18" t="str">
        <f t="shared" si="1"/>
        <v/>
      </c>
      <c r="P25" s="17">
        <f t="shared" si="2"/>
        <v>2010</v>
      </c>
      <c r="Q25" s="2"/>
      <c r="R25" s="89" t="str">
        <f t="shared" si="9"/>
        <v/>
      </c>
      <c r="S25" s="89"/>
      <c r="T25" s="90" t="str">
        <f t="shared" si="6"/>
        <v/>
      </c>
      <c r="U25" s="91"/>
      <c r="V25" s="86" t="str">
        <f t="shared" si="7"/>
        <v/>
      </c>
      <c r="W25" s="86"/>
    </row>
    <row r="26" spans="2:23" x14ac:dyDescent="0.15">
      <c r="B26" s="11">
        <v>17</v>
      </c>
      <c r="C26" s="87" t="str">
        <f t="shared" si="3"/>
        <v/>
      </c>
      <c r="D26" s="87"/>
      <c r="E26" s="17">
        <f t="shared" si="8"/>
        <v>2010</v>
      </c>
      <c r="F26" s="2"/>
      <c r="G26" s="11"/>
      <c r="H26" s="88"/>
      <c r="I26" s="88"/>
      <c r="J26" s="88"/>
      <c r="K26" s="88"/>
      <c r="L26" s="16" t="str">
        <f t="shared" si="4"/>
        <v/>
      </c>
      <c r="M26" s="87" t="str">
        <f t="shared" si="0"/>
        <v/>
      </c>
      <c r="N26" s="87"/>
      <c r="O26" s="18" t="str">
        <f t="shared" si="1"/>
        <v/>
      </c>
      <c r="P26" s="17">
        <f t="shared" si="2"/>
        <v>2010</v>
      </c>
      <c r="Q26" s="2"/>
      <c r="R26" s="89" t="str">
        <f t="shared" si="9"/>
        <v/>
      </c>
      <c r="S26" s="89"/>
      <c r="T26" s="90" t="str">
        <f t="shared" si="6"/>
        <v/>
      </c>
      <c r="U26" s="91"/>
      <c r="V26" s="86" t="str">
        <f t="shared" si="7"/>
        <v/>
      </c>
      <c r="W26" s="86"/>
    </row>
    <row r="27" spans="2:23" x14ac:dyDescent="0.15">
      <c r="B27" s="11">
        <v>18</v>
      </c>
      <c r="C27" s="87" t="str">
        <f t="shared" si="3"/>
        <v/>
      </c>
      <c r="D27" s="87"/>
      <c r="E27" s="17">
        <f t="shared" si="8"/>
        <v>2010</v>
      </c>
      <c r="F27" s="2"/>
      <c r="G27" s="11"/>
      <c r="H27" s="88"/>
      <c r="I27" s="88"/>
      <c r="J27" s="88"/>
      <c r="K27" s="88"/>
      <c r="L27" s="16" t="str">
        <f t="shared" si="4"/>
        <v/>
      </c>
      <c r="M27" s="87" t="str">
        <f t="shared" si="0"/>
        <v/>
      </c>
      <c r="N27" s="87"/>
      <c r="O27" s="18" t="str">
        <f t="shared" si="1"/>
        <v/>
      </c>
      <c r="P27" s="17">
        <f t="shared" si="2"/>
        <v>2010</v>
      </c>
      <c r="Q27" s="2"/>
      <c r="R27" s="89" t="str">
        <f t="shared" si="9"/>
        <v/>
      </c>
      <c r="S27" s="89"/>
      <c r="T27" s="90" t="str">
        <f t="shared" si="6"/>
        <v/>
      </c>
      <c r="U27" s="91"/>
      <c r="V27" s="86" t="str">
        <f t="shared" si="7"/>
        <v/>
      </c>
      <c r="W27" s="86"/>
    </row>
    <row r="28" spans="2:23" x14ac:dyDescent="0.15">
      <c r="B28" s="11">
        <v>19</v>
      </c>
      <c r="C28" s="87" t="str">
        <f t="shared" si="3"/>
        <v/>
      </c>
      <c r="D28" s="87"/>
      <c r="E28" s="17">
        <f t="shared" si="8"/>
        <v>2010</v>
      </c>
      <c r="F28" s="2"/>
      <c r="G28" s="11"/>
      <c r="H28" s="88"/>
      <c r="I28" s="88"/>
      <c r="J28" s="88"/>
      <c r="K28" s="88"/>
      <c r="L28" s="16" t="str">
        <f t="shared" si="4"/>
        <v/>
      </c>
      <c r="M28" s="87" t="str">
        <f t="shared" si="0"/>
        <v/>
      </c>
      <c r="N28" s="87"/>
      <c r="O28" s="18" t="str">
        <f t="shared" si="1"/>
        <v/>
      </c>
      <c r="P28" s="17">
        <f t="shared" si="2"/>
        <v>2010</v>
      </c>
      <c r="Q28" s="2"/>
      <c r="R28" s="89" t="str">
        <f t="shared" si="9"/>
        <v/>
      </c>
      <c r="S28" s="89"/>
      <c r="T28" s="90" t="str">
        <f t="shared" si="6"/>
        <v/>
      </c>
      <c r="U28" s="91"/>
      <c r="V28" s="86" t="str">
        <f t="shared" si="7"/>
        <v/>
      </c>
      <c r="W28" s="86"/>
    </row>
    <row r="29" spans="2:23" x14ac:dyDescent="0.15">
      <c r="B29" s="11">
        <v>20</v>
      </c>
      <c r="C29" s="87" t="str">
        <f t="shared" si="3"/>
        <v/>
      </c>
      <c r="D29" s="87"/>
      <c r="E29" s="17">
        <f t="shared" si="8"/>
        <v>2010</v>
      </c>
      <c r="F29" s="2"/>
      <c r="G29" s="11"/>
      <c r="H29" s="88"/>
      <c r="I29" s="88"/>
      <c r="J29" s="88"/>
      <c r="K29" s="88"/>
      <c r="L29" s="16" t="str">
        <f t="shared" si="4"/>
        <v/>
      </c>
      <c r="M29" s="87" t="str">
        <f t="shared" si="0"/>
        <v/>
      </c>
      <c r="N29" s="87"/>
      <c r="O29" s="18" t="str">
        <f t="shared" si="1"/>
        <v/>
      </c>
      <c r="P29" s="17">
        <f t="shared" si="2"/>
        <v>2010</v>
      </c>
      <c r="Q29" s="2"/>
      <c r="R29" s="89" t="str">
        <f t="shared" si="9"/>
        <v/>
      </c>
      <c r="S29" s="89"/>
      <c r="T29" s="90" t="str">
        <f t="shared" si="6"/>
        <v/>
      </c>
      <c r="U29" s="91"/>
      <c r="V29" s="86" t="str">
        <f t="shared" si="7"/>
        <v/>
      </c>
      <c r="W29" s="86"/>
    </row>
    <row r="30" spans="2:23" x14ac:dyDescent="0.15">
      <c r="B30" s="11">
        <v>21</v>
      </c>
      <c r="C30" s="87" t="str">
        <f t="shared" si="3"/>
        <v/>
      </c>
      <c r="D30" s="87"/>
      <c r="E30" s="17">
        <f t="shared" si="8"/>
        <v>2010</v>
      </c>
      <c r="F30" s="2"/>
      <c r="G30" s="11"/>
      <c r="H30" s="88"/>
      <c r="I30" s="88"/>
      <c r="J30" s="88"/>
      <c r="K30" s="88"/>
      <c r="L30" s="16" t="str">
        <f t="shared" si="4"/>
        <v/>
      </c>
      <c r="M30" s="87" t="str">
        <f t="shared" si="0"/>
        <v/>
      </c>
      <c r="N30" s="87"/>
      <c r="O30" s="18" t="str">
        <f t="shared" si="1"/>
        <v/>
      </c>
      <c r="P30" s="17">
        <f t="shared" si="2"/>
        <v>2010</v>
      </c>
      <c r="Q30" s="2"/>
      <c r="R30" s="89" t="str">
        <f t="shared" si="9"/>
        <v/>
      </c>
      <c r="S30" s="89"/>
      <c r="T30" s="90" t="str">
        <f t="shared" si="6"/>
        <v/>
      </c>
      <c r="U30" s="91"/>
      <c r="V30" s="86" t="str">
        <f t="shared" si="7"/>
        <v/>
      </c>
      <c r="W30" s="86"/>
    </row>
    <row r="31" spans="2:23" x14ac:dyDescent="0.15">
      <c r="B31" s="11">
        <v>22</v>
      </c>
      <c r="C31" s="87" t="str">
        <f t="shared" si="3"/>
        <v/>
      </c>
      <c r="D31" s="87"/>
      <c r="E31" s="17">
        <f t="shared" si="8"/>
        <v>2010</v>
      </c>
      <c r="F31" s="2"/>
      <c r="G31" s="11"/>
      <c r="H31" s="88"/>
      <c r="I31" s="88"/>
      <c r="J31" s="88"/>
      <c r="K31" s="88"/>
      <c r="L31" s="16" t="str">
        <f t="shared" si="4"/>
        <v/>
      </c>
      <c r="M31" s="87" t="str">
        <f t="shared" si="0"/>
        <v/>
      </c>
      <c r="N31" s="87"/>
      <c r="O31" s="18" t="str">
        <f t="shared" si="1"/>
        <v/>
      </c>
      <c r="P31" s="17">
        <f t="shared" si="2"/>
        <v>2010</v>
      </c>
      <c r="Q31" s="2"/>
      <c r="R31" s="89" t="str">
        <f t="shared" si="9"/>
        <v/>
      </c>
      <c r="S31" s="89"/>
      <c r="T31" s="90" t="str">
        <f t="shared" si="6"/>
        <v/>
      </c>
      <c r="U31" s="91"/>
      <c r="V31" s="86" t="str">
        <f t="shared" si="7"/>
        <v/>
      </c>
      <c r="W31" s="86"/>
    </row>
    <row r="32" spans="2:23" x14ac:dyDescent="0.15">
      <c r="B32" s="11">
        <v>23</v>
      </c>
      <c r="C32" s="87" t="str">
        <f t="shared" si="3"/>
        <v/>
      </c>
      <c r="D32" s="87"/>
      <c r="E32" s="17">
        <f t="shared" si="8"/>
        <v>2010</v>
      </c>
      <c r="F32" s="2"/>
      <c r="G32" s="11"/>
      <c r="H32" s="88"/>
      <c r="I32" s="88"/>
      <c r="J32" s="88"/>
      <c r="K32" s="88"/>
      <c r="L32" s="16" t="str">
        <f t="shared" si="4"/>
        <v/>
      </c>
      <c r="M32" s="87" t="str">
        <f t="shared" si="0"/>
        <v/>
      </c>
      <c r="N32" s="87"/>
      <c r="O32" s="18" t="str">
        <f t="shared" si="1"/>
        <v/>
      </c>
      <c r="P32" s="17">
        <f t="shared" si="2"/>
        <v>2010</v>
      </c>
      <c r="Q32" s="2"/>
      <c r="R32" s="89" t="str">
        <f t="shared" si="9"/>
        <v/>
      </c>
      <c r="S32" s="89"/>
      <c r="T32" s="90" t="str">
        <f t="shared" si="6"/>
        <v/>
      </c>
      <c r="U32" s="91"/>
      <c r="V32" s="86" t="str">
        <f t="shared" si="7"/>
        <v/>
      </c>
      <c r="W32" s="86"/>
    </row>
    <row r="33" spans="2:23" x14ac:dyDescent="0.15">
      <c r="B33" s="11">
        <v>24</v>
      </c>
      <c r="C33" s="87" t="str">
        <f t="shared" si="3"/>
        <v/>
      </c>
      <c r="D33" s="87"/>
      <c r="E33" s="17">
        <f t="shared" si="8"/>
        <v>2010</v>
      </c>
      <c r="F33" s="2"/>
      <c r="G33" s="11"/>
      <c r="H33" s="88"/>
      <c r="I33" s="88"/>
      <c r="J33" s="88"/>
      <c r="K33" s="88"/>
      <c r="L33" s="16" t="str">
        <f t="shared" si="4"/>
        <v/>
      </c>
      <c r="M33" s="87" t="str">
        <f t="shared" si="0"/>
        <v/>
      </c>
      <c r="N33" s="87"/>
      <c r="O33" s="18" t="str">
        <f t="shared" si="1"/>
        <v/>
      </c>
      <c r="P33" s="17">
        <f t="shared" si="2"/>
        <v>2010</v>
      </c>
      <c r="Q33" s="2"/>
      <c r="R33" s="89" t="str">
        <f t="shared" si="9"/>
        <v/>
      </c>
      <c r="S33" s="89"/>
      <c r="T33" s="90" t="str">
        <f t="shared" si="6"/>
        <v/>
      </c>
      <c r="U33" s="91"/>
      <c r="V33" s="86" t="str">
        <f t="shared" si="7"/>
        <v/>
      </c>
      <c r="W33" s="86"/>
    </row>
    <row r="34" spans="2:23" x14ac:dyDescent="0.15">
      <c r="B34" s="11">
        <v>25</v>
      </c>
      <c r="C34" s="87" t="str">
        <f t="shared" si="3"/>
        <v/>
      </c>
      <c r="D34" s="87"/>
      <c r="E34" s="17">
        <f t="shared" si="8"/>
        <v>2010</v>
      </c>
      <c r="F34" s="2"/>
      <c r="G34" s="11"/>
      <c r="H34" s="88"/>
      <c r="I34" s="88"/>
      <c r="J34" s="88"/>
      <c r="K34" s="88"/>
      <c r="L34" s="16" t="str">
        <f t="shared" si="4"/>
        <v/>
      </c>
      <c r="M34" s="87" t="str">
        <f t="shared" si="0"/>
        <v/>
      </c>
      <c r="N34" s="87"/>
      <c r="O34" s="18" t="str">
        <f t="shared" si="1"/>
        <v/>
      </c>
      <c r="P34" s="17">
        <f t="shared" si="2"/>
        <v>2010</v>
      </c>
      <c r="Q34" s="2"/>
      <c r="R34" s="89" t="str">
        <f t="shared" si="9"/>
        <v/>
      </c>
      <c r="S34" s="89"/>
      <c r="T34" s="90" t="str">
        <f t="shared" si="6"/>
        <v/>
      </c>
      <c r="U34" s="91"/>
      <c r="V34" s="86" t="str">
        <f t="shared" si="7"/>
        <v/>
      </c>
      <c r="W34" s="86"/>
    </row>
    <row r="35" spans="2:23" x14ac:dyDescent="0.15">
      <c r="B35" s="11">
        <v>26</v>
      </c>
      <c r="C35" s="87" t="str">
        <f t="shared" si="3"/>
        <v/>
      </c>
      <c r="D35" s="87"/>
      <c r="E35" s="17">
        <f t="shared" si="8"/>
        <v>2010</v>
      </c>
      <c r="F35" s="2"/>
      <c r="G35" s="11"/>
      <c r="H35" s="88"/>
      <c r="I35" s="88"/>
      <c r="J35" s="88"/>
      <c r="K35" s="88"/>
      <c r="L35" s="16" t="str">
        <f t="shared" si="4"/>
        <v/>
      </c>
      <c r="M35" s="87" t="str">
        <f t="shared" si="0"/>
        <v/>
      </c>
      <c r="N35" s="87"/>
      <c r="O35" s="18" t="str">
        <f t="shared" si="1"/>
        <v/>
      </c>
      <c r="P35" s="17">
        <f t="shared" si="2"/>
        <v>2010</v>
      </c>
      <c r="Q35" s="2"/>
      <c r="R35" s="89" t="str">
        <f t="shared" si="9"/>
        <v/>
      </c>
      <c r="S35" s="89"/>
      <c r="T35" s="90" t="str">
        <f t="shared" si="6"/>
        <v/>
      </c>
      <c r="U35" s="91"/>
      <c r="V35" s="86" t="str">
        <f t="shared" si="7"/>
        <v/>
      </c>
      <c r="W35" s="86"/>
    </row>
    <row r="36" spans="2:23" x14ac:dyDescent="0.15">
      <c r="B36" s="11">
        <v>27</v>
      </c>
      <c r="C36" s="87" t="str">
        <f t="shared" si="3"/>
        <v/>
      </c>
      <c r="D36" s="87"/>
      <c r="E36" s="17">
        <f t="shared" si="8"/>
        <v>2010</v>
      </c>
      <c r="F36" s="2"/>
      <c r="G36" s="11"/>
      <c r="H36" s="88"/>
      <c r="I36" s="88"/>
      <c r="J36" s="88"/>
      <c r="K36" s="88"/>
      <c r="L36" s="16" t="str">
        <f t="shared" si="4"/>
        <v/>
      </c>
      <c r="M36" s="87" t="str">
        <f t="shared" si="0"/>
        <v/>
      </c>
      <c r="N36" s="87"/>
      <c r="O36" s="18" t="str">
        <f t="shared" si="1"/>
        <v/>
      </c>
      <c r="P36" s="17">
        <f t="shared" si="2"/>
        <v>2010</v>
      </c>
      <c r="Q36" s="2"/>
      <c r="R36" s="89" t="str">
        <f t="shared" si="9"/>
        <v/>
      </c>
      <c r="S36" s="89"/>
      <c r="T36" s="90" t="str">
        <f t="shared" si="6"/>
        <v/>
      </c>
      <c r="U36" s="91"/>
      <c r="V36" s="86" t="str">
        <f t="shared" si="7"/>
        <v/>
      </c>
      <c r="W36" s="86"/>
    </row>
    <row r="37" spans="2:23" x14ac:dyDescent="0.15">
      <c r="B37" s="11">
        <v>28</v>
      </c>
      <c r="C37" s="87" t="str">
        <f t="shared" si="3"/>
        <v/>
      </c>
      <c r="D37" s="87"/>
      <c r="E37" s="17">
        <f t="shared" si="8"/>
        <v>2010</v>
      </c>
      <c r="F37" s="2"/>
      <c r="G37" s="11"/>
      <c r="H37" s="88"/>
      <c r="I37" s="88"/>
      <c r="J37" s="88"/>
      <c r="K37" s="88"/>
      <c r="L37" s="16" t="str">
        <f t="shared" si="4"/>
        <v/>
      </c>
      <c r="M37" s="87" t="str">
        <f t="shared" si="0"/>
        <v/>
      </c>
      <c r="N37" s="87"/>
      <c r="O37" s="18" t="str">
        <f t="shared" si="1"/>
        <v/>
      </c>
      <c r="P37" s="17">
        <f t="shared" si="2"/>
        <v>2010</v>
      </c>
      <c r="Q37" s="2"/>
      <c r="R37" s="89" t="str">
        <f t="shared" si="9"/>
        <v/>
      </c>
      <c r="S37" s="89"/>
      <c r="T37" s="90" t="str">
        <f t="shared" si="6"/>
        <v/>
      </c>
      <c r="U37" s="91"/>
      <c r="V37" s="86" t="str">
        <f t="shared" si="7"/>
        <v/>
      </c>
      <c r="W37" s="86"/>
    </row>
    <row r="38" spans="2:23" s="13" customFormat="1" x14ac:dyDescent="0.15">
      <c r="B38" s="11">
        <v>29</v>
      </c>
      <c r="C38" s="87" t="str">
        <f t="shared" si="3"/>
        <v/>
      </c>
      <c r="D38" s="87"/>
      <c r="E38" s="17">
        <f t="shared" si="8"/>
        <v>2010</v>
      </c>
      <c r="F38" s="2"/>
      <c r="G38" s="11"/>
      <c r="H38" s="88"/>
      <c r="I38" s="88"/>
      <c r="J38" s="88"/>
      <c r="K38" s="88"/>
      <c r="L38" s="16" t="str">
        <f t="shared" si="4"/>
        <v/>
      </c>
      <c r="M38" s="87" t="str">
        <f t="shared" si="0"/>
        <v/>
      </c>
      <c r="N38" s="87"/>
      <c r="O38" s="18" t="str">
        <f t="shared" si="1"/>
        <v/>
      </c>
      <c r="P38" s="17">
        <f t="shared" si="2"/>
        <v>2010</v>
      </c>
      <c r="Q38" s="2"/>
      <c r="R38" s="89" t="str">
        <f t="shared" si="9"/>
        <v/>
      </c>
      <c r="S38" s="89"/>
      <c r="T38" s="90" t="str">
        <f t="shared" si="6"/>
        <v/>
      </c>
      <c r="U38" s="91"/>
      <c r="V38" s="86" t="str">
        <f t="shared" si="7"/>
        <v/>
      </c>
      <c r="W38" s="86"/>
    </row>
    <row r="39" spans="2:23" x14ac:dyDescent="0.15">
      <c r="B39" s="11">
        <v>30</v>
      </c>
      <c r="C39" s="87" t="str">
        <f t="shared" si="3"/>
        <v/>
      </c>
      <c r="D39" s="87"/>
      <c r="E39" s="17">
        <f t="shared" si="8"/>
        <v>2010</v>
      </c>
      <c r="F39" s="2"/>
      <c r="G39" s="11"/>
      <c r="H39" s="88"/>
      <c r="I39" s="88"/>
      <c r="J39" s="88"/>
      <c r="K39" s="88"/>
      <c r="L39" s="16" t="str">
        <f t="shared" si="4"/>
        <v/>
      </c>
      <c r="M39" s="87" t="str">
        <f t="shared" si="0"/>
        <v/>
      </c>
      <c r="N39" s="87"/>
      <c r="O39" s="18" t="str">
        <f t="shared" si="1"/>
        <v/>
      </c>
      <c r="P39" s="17">
        <f t="shared" si="2"/>
        <v>2010</v>
      </c>
      <c r="Q39" s="2"/>
      <c r="R39" s="89" t="str">
        <f t="shared" si="9"/>
        <v/>
      </c>
      <c r="S39" s="89"/>
      <c r="T39" s="90" t="str">
        <f t="shared" si="6"/>
        <v/>
      </c>
      <c r="U39" s="91"/>
      <c r="V39" s="86" t="str">
        <f t="shared" si="7"/>
        <v/>
      </c>
      <c r="W39" s="86"/>
    </row>
    <row r="40" spans="2:23" x14ac:dyDescent="0.15">
      <c r="B40" s="11">
        <v>31</v>
      </c>
      <c r="C40" s="87" t="str">
        <f t="shared" si="3"/>
        <v/>
      </c>
      <c r="D40" s="87"/>
      <c r="E40" s="17">
        <f t="shared" si="8"/>
        <v>2010</v>
      </c>
      <c r="F40" s="2"/>
      <c r="G40" s="11"/>
      <c r="H40" s="88"/>
      <c r="I40" s="88"/>
      <c r="J40" s="88"/>
      <c r="K40" s="88"/>
      <c r="L40" s="16" t="str">
        <f t="shared" si="4"/>
        <v/>
      </c>
      <c r="M40" s="87" t="str">
        <f t="shared" si="0"/>
        <v/>
      </c>
      <c r="N40" s="87"/>
      <c r="O40" s="18" t="str">
        <f t="shared" si="1"/>
        <v/>
      </c>
      <c r="P40" s="17">
        <f t="shared" si="2"/>
        <v>2010</v>
      </c>
      <c r="Q40" s="2"/>
      <c r="R40" s="89" t="str">
        <f t="shared" si="9"/>
        <v/>
      </c>
      <c r="S40" s="89"/>
      <c r="T40" s="90" t="str">
        <f t="shared" si="6"/>
        <v/>
      </c>
      <c r="U40" s="91"/>
      <c r="V40" s="86" t="str">
        <f t="shared" si="7"/>
        <v/>
      </c>
      <c r="W40" s="86"/>
    </row>
    <row r="41" spans="2:23" x14ac:dyDescent="0.15">
      <c r="B41" s="11">
        <v>32</v>
      </c>
      <c r="C41" s="87" t="str">
        <f t="shared" si="3"/>
        <v/>
      </c>
      <c r="D41" s="87"/>
      <c r="E41" s="17">
        <f t="shared" si="8"/>
        <v>2010</v>
      </c>
      <c r="F41" s="2"/>
      <c r="G41" s="11"/>
      <c r="H41" s="88"/>
      <c r="I41" s="88"/>
      <c r="J41" s="88"/>
      <c r="K41" s="88"/>
      <c r="L41" s="16" t="str">
        <f t="shared" si="4"/>
        <v/>
      </c>
      <c r="M41" s="87" t="str">
        <f t="shared" si="0"/>
        <v/>
      </c>
      <c r="N41" s="87"/>
      <c r="O41" s="18" t="str">
        <f t="shared" si="1"/>
        <v/>
      </c>
      <c r="P41" s="17">
        <f t="shared" si="2"/>
        <v>2010</v>
      </c>
      <c r="Q41" s="2"/>
      <c r="R41" s="89" t="str">
        <f t="shared" si="9"/>
        <v/>
      </c>
      <c r="S41" s="89"/>
      <c r="T41" s="90" t="str">
        <f t="shared" si="6"/>
        <v/>
      </c>
      <c r="U41" s="91"/>
      <c r="V41" s="86" t="str">
        <f t="shared" si="7"/>
        <v/>
      </c>
      <c r="W41" s="86"/>
    </row>
    <row r="42" spans="2:23" x14ac:dyDescent="0.15">
      <c r="B42" s="11">
        <v>33</v>
      </c>
      <c r="C42" s="87" t="str">
        <f t="shared" si="3"/>
        <v/>
      </c>
      <c r="D42" s="87"/>
      <c r="E42" s="17">
        <f t="shared" si="8"/>
        <v>2010</v>
      </c>
      <c r="F42" s="2"/>
      <c r="G42" s="11"/>
      <c r="H42" s="88"/>
      <c r="I42" s="88"/>
      <c r="J42" s="88"/>
      <c r="K42" s="88"/>
      <c r="L42" s="16" t="str">
        <f t="shared" si="4"/>
        <v/>
      </c>
      <c r="M42" s="87" t="str">
        <f t="shared" si="0"/>
        <v/>
      </c>
      <c r="N42" s="87"/>
      <c r="O42" s="18" t="str">
        <f t="shared" si="1"/>
        <v/>
      </c>
      <c r="P42" s="17">
        <f t="shared" si="2"/>
        <v>2010</v>
      </c>
      <c r="Q42" s="2"/>
      <c r="R42" s="89" t="str">
        <f t="shared" si="9"/>
        <v/>
      </c>
      <c r="S42" s="89"/>
      <c r="T42" s="90" t="str">
        <f t="shared" si="6"/>
        <v/>
      </c>
      <c r="U42" s="91"/>
      <c r="V42" s="86" t="str">
        <f t="shared" si="7"/>
        <v/>
      </c>
      <c r="W42" s="86"/>
    </row>
    <row r="43" spans="2:23" x14ac:dyDescent="0.15">
      <c r="B43" s="11">
        <v>34</v>
      </c>
      <c r="C43" s="87" t="str">
        <f t="shared" si="3"/>
        <v/>
      </c>
      <c r="D43" s="87"/>
      <c r="E43" s="17">
        <f t="shared" si="8"/>
        <v>2010</v>
      </c>
      <c r="F43" s="2"/>
      <c r="G43" s="11"/>
      <c r="H43" s="88"/>
      <c r="I43" s="88"/>
      <c r="J43" s="88"/>
      <c r="K43" s="88"/>
      <c r="L43" s="16" t="str">
        <f t="shared" si="4"/>
        <v/>
      </c>
      <c r="M43" s="87" t="str">
        <f t="shared" si="0"/>
        <v/>
      </c>
      <c r="N43" s="87"/>
      <c r="O43" s="18" t="str">
        <f t="shared" si="1"/>
        <v/>
      </c>
      <c r="P43" s="17">
        <f t="shared" si="2"/>
        <v>2010</v>
      </c>
      <c r="Q43" s="2"/>
      <c r="R43" s="89" t="str">
        <f t="shared" si="9"/>
        <v/>
      </c>
      <c r="S43" s="89"/>
      <c r="T43" s="90" t="str">
        <f t="shared" si="6"/>
        <v/>
      </c>
      <c r="U43" s="91"/>
      <c r="V43" s="86" t="str">
        <f t="shared" si="7"/>
        <v/>
      </c>
      <c r="W43" s="86"/>
    </row>
    <row r="44" spans="2:23" x14ac:dyDescent="0.15">
      <c r="B44" s="11">
        <v>35</v>
      </c>
      <c r="C44" s="87" t="str">
        <f t="shared" si="3"/>
        <v/>
      </c>
      <c r="D44" s="87"/>
      <c r="E44" s="17">
        <f t="shared" si="8"/>
        <v>2010</v>
      </c>
      <c r="F44" s="2"/>
      <c r="G44" s="11"/>
      <c r="H44" s="88"/>
      <c r="I44" s="88"/>
      <c r="J44" s="88"/>
      <c r="K44" s="88"/>
      <c r="L44" s="16" t="str">
        <f t="shared" si="4"/>
        <v/>
      </c>
      <c r="M44" s="87" t="str">
        <f t="shared" si="0"/>
        <v/>
      </c>
      <c r="N44" s="87"/>
      <c r="O44" s="18" t="str">
        <f t="shared" si="1"/>
        <v/>
      </c>
      <c r="P44" s="17">
        <f t="shared" si="2"/>
        <v>2010</v>
      </c>
      <c r="Q44" s="2"/>
      <c r="R44" s="89" t="str">
        <f t="shared" si="9"/>
        <v/>
      </c>
      <c r="S44" s="89"/>
      <c r="T44" s="90" t="str">
        <f t="shared" si="6"/>
        <v/>
      </c>
      <c r="U44" s="91"/>
      <c r="V44" s="86" t="str">
        <f t="shared" si="7"/>
        <v/>
      </c>
      <c r="W44" s="86"/>
    </row>
    <row r="45" spans="2:23" x14ac:dyDescent="0.15">
      <c r="B45" s="11">
        <v>36</v>
      </c>
      <c r="C45" s="87" t="str">
        <f t="shared" si="3"/>
        <v/>
      </c>
      <c r="D45" s="87"/>
      <c r="E45" s="17">
        <f t="shared" si="8"/>
        <v>2010</v>
      </c>
      <c r="F45" s="2"/>
      <c r="G45" s="11"/>
      <c r="H45" s="88"/>
      <c r="I45" s="88"/>
      <c r="J45" s="88"/>
      <c r="K45" s="88"/>
      <c r="L45" s="16" t="str">
        <f t="shared" si="4"/>
        <v/>
      </c>
      <c r="M45" s="87" t="str">
        <f t="shared" si="0"/>
        <v/>
      </c>
      <c r="N45" s="87"/>
      <c r="O45" s="18" t="str">
        <f t="shared" si="1"/>
        <v/>
      </c>
      <c r="P45" s="17">
        <f t="shared" si="2"/>
        <v>2010</v>
      </c>
      <c r="Q45" s="2"/>
      <c r="R45" s="89" t="str">
        <f t="shared" si="9"/>
        <v/>
      </c>
      <c r="S45" s="89"/>
      <c r="T45" s="90" t="str">
        <f t="shared" si="6"/>
        <v/>
      </c>
      <c r="U45" s="91"/>
      <c r="V45" s="86" t="str">
        <f t="shared" si="7"/>
        <v/>
      </c>
      <c r="W45" s="86"/>
    </row>
    <row r="46" spans="2:23" x14ac:dyDescent="0.15">
      <c r="B46" s="11">
        <v>37</v>
      </c>
      <c r="C46" s="87" t="str">
        <f t="shared" si="3"/>
        <v/>
      </c>
      <c r="D46" s="87"/>
      <c r="E46" s="17">
        <f t="shared" si="8"/>
        <v>2010</v>
      </c>
      <c r="F46" s="2"/>
      <c r="G46" s="11"/>
      <c r="H46" s="88"/>
      <c r="I46" s="88"/>
      <c r="J46" s="88"/>
      <c r="K46" s="88"/>
      <c r="L46" s="16" t="str">
        <f t="shared" si="4"/>
        <v/>
      </c>
      <c r="M46" s="87" t="str">
        <f t="shared" si="0"/>
        <v/>
      </c>
      <c r="N46" s="87"/>
      <c r="O46" s="18" t="str">
        <f t="shared" si="1"/>
        <v/>
      </c>
      <c r="P46" s="17">
        <f t="shared" si="2"/>
        <v>2010</v>
      </c>
      <c r="Q46" s="2"/>
      <c r="R46" s="89" t="str">
        <f t="shared" si="9"/>
        <v/>
      </c>
      <c r="S46" s="89"/>
      <c r="T46" s="90" t="str">
        <f t="shared" si="6"/>
        <v/>
      </c>
      <c r="U46" s="91"/>
      <c r="V46" s="86" t="str">
        <f t="shared" si="7"/>
        <v/>
      </c>
      <c r="W46" s="86"/>
    </row>
    <row r="47" spans="2:23" x14ac:dyDescent="0.15">
      <c r="B47" s="11">
        <v>38</v>
      </c>
      <c r="C47" s="87" t="str">
        <f t="shared" si="3"/>
        <v/>
      </c>
      <c r="D47" s="87"/>
      <c r="E47" s="17">
        <f t="shared" si="8"/>
        <v>2010</v>
      </c>
      <c r="F47" s="2"/>
      <c r="G47" s="11"/>
      <c r="H47" s="88"/>
      <c r="I47" s="88"/>
      <c r="J47" s="88"/>
      <c r="K47" s="88"/>
      <c r="L47" s="16" t="str">
        <f t="shared" si="4"/>
        <v/>
      </c>
      <c r="M47" s="87" t="str">
        <f t="shared" si="0"/>
        <v/>
      </c>
      <c r="N47" s="87"/>
      <c r="O47" s="18" t="str">
        <f t="shared" si="1"/>
        <v/>
      </c>
      <c r="P47" s="17">
        <f t="shared" si="2"/>
        <v>2010</v>
      </c>
      <c r="Q47" s="2"/>
      <c r="R47" s="89" t="str">
        <f t="shared" si="9"/>
        <v/>
      </c>
      <c r="S47" s="89"/>
      <c r="T47" s="90" t="str">
        <f t="shared" si="6"/>
        <v/>
      </c>
      <c r="U47" s="91"/>
      <c r="V47" s="86" t="str">
        <f t="shared" si="7"/>
        <v/>
      </c>
      <c r="W47" s="86"/>
    </row>
    <row r="48" spans="2:23" x14ac:dyDescent="0.15">
      <c r="B48" s="11">
        <v>39</v>
      </c>
      <c r="C48" s="87" t="str">
        <f t="shared" si="3"/>
        <v/>
      </c>
      <c r="D48" s="87"/>
      <c r="E48" s="17">
        <f t="shared" si="8"/>
        <v>2010</v>
      </c>
      <c r="F48" s="2"/>
      <c r="G48" s="11"/>
      <c r="H48" s="88"/>
      <c r="I48" s="88"/>
      <c r="J48" s="88"/>
      <c r="K48" s="88"/>
      <c r="L48" s="16" t="str">
        <f t="shared" si="4"/>
        <v/>
      </c>
      <c r="M48" s="87" t="str">
        <f t="shared" si="0"/>
        <v/>
      </c>
      <c r="N48" s="87"/>
      <c r="O48" s="18" t="str">
        <f t="shared" si="1"/>
        <v/>
      </c>
      <c r="P48" s="17">
        <f t="shared" si="2"/>
        <v>2010</v>
      </c>
      <c r="Q48" s="2"/>
      <c r="R48" s="89" t="str">
        <f t="shared" si="9"/>
        <v/>
      </c>
      <c r="S48" s="89"/>
      <c r="T48" s="90" t="str">
        <f t="shared" si="6"/>
        <v/>
      </c>
      <c r="U48" s="91"/>
      <c r="V48" s="86" t="str">
        <f t="shared" si="7"/>
        <v/>
      </c>
      <c r="W48" s="86"/>
    </row>
    <row r="49" spans="2:23" x14ac:dyDescent="0.15">
      <c r="B49" s="11">
        <v>40</v>
      </c>
      <c r="C49" s="87" t="str">
        <f t="shared" si="3"/>
        <v/>
      </c>
      <c r="D49" s="87"/>
      <c r="E49" s="17">
        <f t="shared" si="8"/>
        <v>2010</v>
      </c>
      <c r="F49" s="2"/>
      <c r="G49" s="11"/>
      <c r="H49" s="88"/>
      <c r="I49" s="88"/>
      <c r="J49" s="88"/>
      <c r="K49" s="88"/>
      <c r="L49" s="16" t="str">
        <f t="shared" si="4"/>
        <v/>
      </c>
      <c r="M49" s="87" t="str">
        <f t="shared" si="0"/>
        <v/>
      </c>
      <c r="N49" s="87"/>
      <c r="O49" s="18" t="str">
        <f t="shared" si="1"/>
        <v/>
      </c>
      <c r="P49" s="17">
        <f t="shared" si="2"/>
        <v>2010</v>
      </c>
      <c r="Q49" s="2"/>
      <c r="R49" s="89" t="str">
        <f t="shared" si="9"/>
        <v/>
      </c>
      <c r="S49" s="89"/>
      <c r="T49" s="90" t="str">
        <f t="shared" si="6"/>
        <v/>
      </c>
      <c r="U49" s="91"/>
      <c r="V49" s="86" t="str">
        <f t="shared" si="7"/>
        <v/>
      </c>
      <c r="W49" s="86"/>
    </row>
    <row r="50" spans="2:23" x14ac:dyDescent="0.15">
      <c r="B50" s="11">
        <v>41</v>
      </c>
      <c r="C50" s="87" t="str">
        <f t="shared" si="3"/>
        <v/>
      </c>
      <c r="D50" s="87"/>
      <c r="E50" s="17">
        <f t="shared" si="8"/>
        <v>2010</v>
      </c>
      <c r="F50" s="2"/>
      <c r="G50" s="11"/>
      <c r="H50" s="88"/>
      <c r="I50" s="88"/>
      <c r="J50" s="88"/>
      <c r="K50" s="88"/>
      <c r="L50" s="16" t="str">
        <f t="shared" si="4"/>
        <v/>
      </c>
      <c r="M50" s="87" t="str">
        <f t="shared" si="0"/>
        <v/>
      </c>
      <c r="N50" s="87"/>
      <c r="O50" s="18" t="str">
        <f t="shared" si="1"/>
        <v/>
      </c>
      <c r="P50" s="17">
        <f t="shared" si="2"/>
        <v>2010</v>
      </c>
      <c r="Q50" s="2"/>
      <c r="R50" s="89" t="str">
        <f t="shared" si="9"/>
        <v/>
      </c>
      <c r="S50" s="89"/>
      <c r="T50" s="90" t="str">
        <f t="shared" si="6"/>
        <v/>
      </c>
      <c r="U50" s="91"/>
      <c r="V50" s="86" t="str">
        <f t="shared" si="7"/>
        <v/>
      </c>
      <c r="W50" s="86"/>
    </row>
    <row r="51" spans="2:23" x14ac:dyDescent="0.15">
      <c r="B51" s="11">
        <v>42</v>
      </c>
      <c r="C51" s="87" t="str">
        <f t="shared" si="3"/>
        <v/>
      </c>
      <c r="D51" s="87"/>
      <c r="E51" s="17">
        <f t="shared" si="8"/>
        <v>2010</v>
      </c>
      <c r="F51" s="2"/>
      <c r="G51" s="11"/>
      <c r="H51" s="88"/>
      <c r="I51" s="88"/>
      <c r="J51" s="88"/>
      <c r="K51" s="88"/>
      <c r="L51" s="16" t="str">
        <f t="shared" si="4"/>
        <v/>
      </c>
      <c r="M51" s="87" t="str">
        <f t="shared" si="0"/>
        <v/>
      </c>
      <c r="N51" s="87"/>
      <c r="O51" s="18" t="str">
        <f t="shared" si="1"/>
        <v/>
      </c>
      <c r="P51" s="17">
        <f t="shared" si="2"/>
        <v>2010</v>
      </c>
      <c r="Q51" s="2"/>
      <c r="R51" s="89" t="str">
        <f t="shared" si="9"/>
        <v/>
      </c>
      <c r="S51" s="89"/>
      <c r="T51" s="90" t="str">
        <f t="shared" si="6"/>
        <v/>
      </c>
      <c r="U51" s="91"/>
      <c r="V51" s="86" t="str">
        <f t="shared" si="7"/>
        <v/>
      </c>
      <c r="W51" s="86"/>
    </row>
    <row r="52" spans="2:23" x14ac:dyDescent="0.15">
      <c r="B52" s="11">
        <v>43</v>
      </c>
      <c r="C52" s="87" t="str">
        <f t="shared" si="3"/>
        <v/>
      </c>
      <c r="D52" s="87"/>
      <c r="E52" s="17">
        <f t="shared" si="8"/>
        <v>2010</v>
      </c>
      <c r="F52" s="2"/>
      <c r="G52" s="11"/>
      <c r="H52" s="88"/>
      <c r="I52" s="88"/>
      <c r="J52" s="88"/>
      <c r="K52" s="88"/>
      <c r="L52" s="16" t="str">
        <f t="shared" si="4"/>
        <v/>
      </c>
      <c r="M52" s="87" t="str">
        <f t="shared" si="0"/>
        <v/>
      </c>
      <c r="N52" s="87"/>
      <c r="O52" s="18" t="str">
        <f t="shared" si="1"/>
        <v/>
      </c>
      <c r="P52" s="17">
        <f t="shared" si="2"/>
        <v>2010</v>
      </c>
      <c r="Q52" s="2"/>
      <c r="R52" s="89" t="str">
        <f t="shared" si="9"/>
        <v/>
      </c>
      <c r="S52" s="89"/>
      <c r="T52" s="90" t="str">
        <f t="shared" si="6"/>
        <v/>
      </c>
      <c r="U52" s="91"/>
      <c r="V52" s="86" t="str">
        <f t="shared" si="7"/>
        <v/>
      </c>
      <c r="W52" s="86"/>
    </row>
    <row r="53" spans="2:23" x14ac:dyDescent="0.15">
      <c r="B53" s="11">
        <v>44</v>
      </c>
      <c r="C53" s="87" t="str">
        <f t="shared" si="3"/>
        <v/>
      </c>
      <c r="D53" s="87"/>
      <c r="E53" s="17">
        <f t="shared" si="8"/>
        <v>2010</v>
      </c>
      <c r="F53" s="2"/>
      <c r="G53" s="11"/>
      <c r="H53" s="88"/>
      <c r="I53" s="88"/>
      <c r="J53" s="88"/>
      <c r="K53" s="88"/>
      <c r="L53" s="16" t="str">
        <f t="shared" si="4"/>
        <v/>
      </c>
      <c r="M53" s="87" t="str">
        <f t="shared" si="0"/>
        <v/>
      </c>
      <c r="N53" s="87"/>
      <c r="O53" s="18" t="str">
        <f t="shared" si="1"/>
        <v/>
      </c>
      <c r="P53" s="17">
        <f t="shared" si="2"/>
        <v>2010</v>
      </c>
      <c r="Q53" s="2"/>
      <c r="R53" s="89" t="str">
        <f t="shared" si="9"/>
        <v/>
      </c>
      <c r="S53" s="89"/>
      <c r="T53" s="90" t="str">
        <f t="shared" si="6"/>
        <v/>
      </c>
      <c r="U53" s="91"/>
      <c r="V53" s="86" t="str">
        <f t="shared" si="7"/>
        <v/>
      </c>
      <c r="W53" s="86"/>
    </row>
    <row r="54" spans="2:23" x14ac:dyDescent="0.15">
      <c r="B54" s="11">
        <v>45</v>
      </c>
      <c r="C54" s="87" t="str">
        <f t="shared" si="3"/>
        <v/>
      </c>
      <c r="D54" s="87"/>
      <c r="E54" s="17">
        <f t="shared" si="8"/>
        <v>2010</v>
      </c>
      <c r="F54" s="2"/>
      <c r="G54" s="11"/>
      <c r="H54" s="88"/>
      <c r="I54" s="88"/>
      <c r="J54" s="88"/>
      <c r="K54" s="88"/>
      <c r="L54" s="16" t="str">
        <f t="shared" si="4"/>
        <v/>
      </c>
      <c r="M54" s="87" t="str">
        <f t="shared" si="0"/>
        <v/>
      </c>
      <c r="N54" s="87"/>
      <c r="O54" s="18" t="str">
        <f t="shared" si="1"/>
        <v/>
      </c>
      <c r="P54" s="17">
        <f t="shared" si="2"/>
        <v>2010</v>
      </c>
      <c r="Q54" s="2"/>
      <c r="R54" s="89" t="str">
        <f t="shared" si="9"/>
        <v/>
      </c>
      <c r="S54" s="89"/>
      <c r="T54" s="90" t="str">
        <f t="shared" si="6"/>
        <v/>
      </c>
      <c r="U54" s="91"/>
      <c r="V54" s="86" t="str">
        <f t="shared" si="7"/>
        <v/>
      </c>
      <c r="W54" s="86"/>
    </row>
    <row r="55" spans="2:23" x14ac:dyDescent="0.15">
      <c r="B55" s="11">
        <v>46</v>
      </c>
      <c r="C55" s="87" t="str">
        <f t="shared" si="3"/>
        <v/>
      </c>
      <c r="D55" s="87"/>
      <c r="E55" s="17">
        <f t="shared" si="8"/>
        <v>2010</v>
      </c>
      <c r="F55" s="2"/>
      <c r="G55" s="11"/>
      <c r="H55" s="88"/>
      <c r="I55" s="88"/>
      <c r="J55" s="88"/>
      <c r="K55" s="88"/>
      <c r="L55" s="16" t="str">
        <f t="shared" si="4"/>
        <v/>
      </c>
      <c r="M55" s="87" t="str">
        <f t="shared" si="0"/>
        <v/>
      </c>
      <c r="N55" s="87"/>
      <c r="O55" s="18" t="str">
        <f t="shared" si="1"/>
        <v/>
      </c>
      <c r="P55" s="17">
        <f t="shared" si="2"/>
        <v>2010</v>
      </c>
      <c r="Q55" s="2"/>
      <c r="R55" s="89" t="str">
        <f t="shared" si="9"/>
        <v/>
      </c>
      <c r="S55" s="89"/>
      <c r="T55" s="90" t="str">
        <f t="shared" si="6"/>
        <v/>
      </c>
      <c r="U55" s="91"/>
      <c r="V55" s="86" t="str">
        <f t="shared" si="7"/>
        <v/>
      </c>
      <c r="W55" s="86"/>
    </row>
    <row r="56" spans="2:23" x14ac:dyDescent="0.15">
      <c r="B56" s="11">
        <v>47</v>
      </c>
      <c r="C56" s="87" t="str">
        <f t="shared" si="3"/>
        <v/>
      </c>
      <c r="D56" s="87"/>
      <c r="E56" s="17">
        <f t="shared" si="8"/>
        <v>2010</v>
      </c>
      <c r="F56" s="2"/>
      <c r="G56" s="11"/>
      <c r="H56" s="88"/>
      <c r="I56" s="88"/>
      <c r="J56" s="88"/>
      <c r="K56" s="88"/>
      <c r="L56" s="16" t="str">
        <f t="shared" si="4"/>
        <v/>
      </c>
      <c r="M56" s="87" t="str">
        <f t="shared" si="0"/>
        <v/>
      </c>
      <c r="N56" s="87"/>
      <c r="O56" s="18" t="str">
        <f t="shared" si="1"/>
        <v/>
      </c>
      <c r="P56" s="17">
        <f t="shared" si="2"/>
        <v>2010</v>
      </c>
      <c r="Q56" s="2"/>
      <c r="R56" s="89" t="str">
        <f t="shared" si="9"/>
        <v/>
      </c>
      <c r="S56" s="89"/>
      <c r="T56" s="90" t="str">
        <f t="shared" si="6"/>
        <v/>
      </c>
      <c r="U56" s="91"/>
      <c r="V56" s="86" t="str">
        <f t="shared" si="7"/>
        <v/>
      </c>
      <c r="W56" s="86"/>
    </row>
    <row r="57" spans="2:23" x14ac:dyDescent="0.15">
      <c r="B57" s="11">
        <v>48</v>
      </c>
      <c r="C57" s="87" t="str">
        <f t="shared" si="3"/>
        <v/>
      </c>
      <c r="D57" s="87"/>
      <c r="E57" s="17">
        <f t="shared" si="8"/>
        <v>2010</v>
      </c>
      <c r="F57" s="2"/>
      <c r="G57" s="11"/>
      <c r="H57" s="88"/>
      <c r="I57" s="88"/>
      <c r="J57" s="88"/>
      <c r="K57" s="88"/>
      <c r="L57" s="16" t="str">
        <f t="shared" si="4"/>
        <v/>
      </c>
      <c r="M57" s="87" t="str">
        <f t="shared" si="0"/>
        <v/>
      </c>
      <c r="N57" s="87"/>
      <c r="O57" s="18" t="str">
        <f t="shared" si="1"/>
        <v/>
      </c>
      <c r="P57" s="17">
        <f t="shared" si="2"/>
        <v>2010</v>
      </c>
      <c r="Q57" s="2"/>
      <c r="R57" s="89" t="str">
        <f t="shared" si="9"/>
        <v/>
      </c>
      <c r="S57" s="89"/>
      <c r="T57" s="90" t="str">
        <f t="shared" si="6"/>
        <v/>
      </c>
      <c r="U57" s="91"/>
      <c r="V57" s="86" t="str">
        <f t="shared" si="7"/>
        <v/>
      </c>
      <c r="W57" s="86"/>
    </row>
    <row r="58" spans="2:23" x14ac:dyDescent="0.15">
      <c r="B58" s="11">
        <v>49</v>
      </c>
      <c r="C58" s="87" t="str">
        <f t="shared" si="3"/>
        <v/>
      </c>
      <c r="D58" s="87"/>
      <c r="E58" s="17">
        <f t="shared" si="8"/>
        <v>2010</v>
      </c>
      <c r="F58" s="2"/>
      <c r="G58" s="11"/>
      <c r="H58" s="88"/>
      <c r="I58" s="88"/>
      <c r="J58" s="88"/>
      <c r="K58" s="88"/>
      <c r="L58" s="16" t="str">
        <f t="shared" si="4"/>
        <v/>
      </c>
      <c r="M58" s="87" t="str">
        <f t="shared" si="0"/>
        <v/>
      </c>
      <c r="N58" s="87"/>
      <c r="O58" s="18" t="str">
        <f t="shared" si="1"/>
        <v/>
      </c>
      <c r="P58" s="17">
        <f t="shared" si="2"/>
        <v>2010</v>
      </c>
      <c r="Q58" s="2"/>
      <c r="R58" s="89" t="str">
        <f t="shared" si="9"/>
        <v/>
      </c>
      <c r="S58" s="89"/>
      <c r="T58" s="90" t="str">
        <f t="shared" si="6"/>
        <v/>
      </c>
      <c r="U58" s="91"/>
      <c r="V58" s="86" t="str">
        <f t="shared" si="7"/>
        <v/>
      </c>
      <c r="W58" s="86"/>
    </row>
    <row r="59" spans="2:23" x14ac:dyDescent="0.15">
      <c r="B59" s="11">
        <v>50</v>
      </c>
      <c r="C59" s="87" t="str">
        <f t="shared" si="3"/>
        <v/>
      </c>
      <c r="D59" s="87"/>
      <c r="E59" s="17">
        <f t="shared" si="8"/>
        <v>2010</v>
      </c>
      <c r="F59" s="2"/>
      <c r="G59" s="11"/>
      <c r="H59" s="88"/>
      <c r="I59" s="88"/>
      <c r="J59" s="88"/>
      <c r="K59" s="88"/>
      <c r="L59" s="16" t="str">
        <f t="shared" si="4"/>
        <v/>
      </c>
      <c r="M59" s="87" t="str">
        <f t="shared" si="0"/>
        <v/>
      </c>
      <c r="N59" s="87"/>
      <c r="O59" s="18" t="str">
        <f t="shared" si="1"/>
        <v/>
      </c>
      <c r="P59" s="17">
        <f t="shared" si="2"/>
        <v>2010</v>
      </c>
      <c r="Q59" s="2"/>
      <c r="R59" s="89" t="str">
        <f t="shared" si="9"/>
        <v/>
      </c>
      <c r="S59" s="89"/>
      <c r="T59" s="90" t="str">
        <f t="shared" si="6"/>
        <v/>
      </c>
      <c r="U59" s="91"/>
      <c r="V59" s="86" t="str">
        <f t="shared" si="7"/>
        <v/>
      </c>
      <c r="W59" s="86"/>
    </row>
    <row r="60" spans="2:23" x14ac:dyDescent="0.15">
      <c r="B60" s="11">
        <v>51</v>
      </c>
      <c r="C60" s="87" t="str">
        <f t="shared" si="3"/>
        <v/>
      </c>
      <c r="D60" s="87"/>
      <c r="E60" s="17">
        <f t="shared" si="8"/>
        <v>2010</v>
      </c>
      <c r="F60" s="2"/>
      <c r="G60" s="11"/>
      <c r="H60" s="88"/>
      <c r="I60" s="88"/>
      <c r="J60" s="88"/>
      <c r="K60" s="88"/>
      <c r="L60" s="16" t="str">
        <f t="shared" si="4"/>
        <v/>
      </c>
      <c r="M60" s="87" t="str">
        <f t="shared" si="0"/>
        <v/>
      </c>
      <c r="N60" s="87"/>
      <c r="O60" s="18" t="str">
        <f t="shared" si="1"/>
        <v/>
      </c>
      <c r="P60" s="17">
        <f t="shared" si="2"/>
        <v>2010</v>
      </c>
      <c r="Q60" s="2"/>
      <c r="R60" s="89" t="str">
        <f t="shared" si="9"/>
        <v/>
      </c>
      <c r="S60" s="89"/>
      <c r="T60" s="90" t="str">
        <f t="shared" si="6"/>
        <v/>
      </c>
      <c r="U60" s="91"/>
      <c r="V60" s="86" t="str">
        <f t="shared" si="7"/>
        <v/>
      </c>
      <c r="W60" s="86"/>
    </row>
    <row r="61" spans="2:23" x14ac:dyDescent="0.15">
      <c r="B61" s="11">
        <v>52</v>
      </c>
      <c r="C61" s="87" t="str">
        <f t="shared" si="3"/>
        <v/>
      </c>
      <c r="D61" s="87"/>
      <c r="E61" s="17">
        <f t="shared" si="8"/>
        <v>2010</v>
      </c>
      <c r="F61" s="2"/>
      <c r="G61" s="11"/>
      <c r="H61" s="88"/>
      <c r="I61" s="88"/>
      <c r="J61" s="88"/>
      <c r="K61" s="88"/>
      <c r="L61" s="16" t="str">
        <f t="shared" si="4"/>
        <v/>
      </c>
      <c r="M61" s="87" t="str">
        <f t="shared" si="0"/>
        <v/>
      </c>
      <c r="N61" s="87"/>
      <c r="O61" s="18" t="str">
        <f t="shared" si="1"/>
        <v/>
      </c>
      <c r="P61" s="17">
        <f t="shared" si="2"/>
        <v>2010</v>
      </c>
      <c r="Q61" s="2"/>
      <c r="R61" s="89" t="str">
        <f t="shared" si="9"/>
        <v/>
      </c>
      <c r="S61" s="89"/>
      <c r="T61" s="90" t="str">
        <f t="shared" si="6"/>
        <v/>
      </c>
      <c r="U61" s="91"/>
      <c r="V61" s="86" t="str">
        <f t="shared" si="7"/>
        <v/>
      </c>
      <c r="W61" s="86"/>
    </row>
    <row r="62" spans="2:23" x14ac:dyDescent="0.15">
      <c r="B62" s="11">
        <v>53</v>
      </c>
      <c r="C62" s="87" t="str">
        <f t="shared" si="3"/>
        <v/>
      </c>
      <c r="D62" s="87"/>
      <c r="E62" s="17">
        <f t="shared" si="8"/>
        <v>2010</v>
      </c>
      <c r="F62" s="2"/>
      <c r="G62" s="11"/>
      <c r="H62" s="88"/>
      <c r="I62" s="88"/>
      <c r="J62" s="88"/>
      <c r="K62" s="88"/>
      <c r="L62" s="16" t="str">
        <f t="shared" si="4"/>
        <v/>
      </c>
      <c r="M62" s="87" t="str">
        <f t="shared" si="0"/>
        <v/>
      </c>
      <c r="N62" s="87"/>
      <c r="O62" s="18" t="str">
        <f t="shared" si="1"/>
        <v/>
      </c>
      <c r="P62" s="17">
        <f t="shared" si="2"/>
        <v>2010</v>
      </c>
      <c r="Q62" s="2"/>
      <c r="R62" s="89" t="str">
        <f t="shared" si="9"/>
        <v/>
      </c>
      <c r="S62" s="89"/>
      <c r="T62" s="90" t="str">
        <f t="shared" si="6"/>
        <v/>
      </c>
      <c r="U62" s="91"/>
      <c r="V62" s="86" t="str">
        <f t="shared" si="7"/>
        <v/>
      </c>
      <c r="W62" s="86"/>
    </row>
    <row r="63" spans="2:23" x14ac:dyDescent="0.15">
      <c r="B63" s="11">
        <v>54</v>
      </c>
      <c r="C63" s="87" t="str">
        <f t="shared" si="3"/>
        <v/>
      </c>
      <c r="D63" s="87"/>
      <c r="E63" s="17">
        <f t="shared" si="8"/>
        <v>2010</v>
      </c>
      <c r="F63" s="2"/>
      <c r="G63" s="11"/>
      <c r="H63" s="88"/>
      <c r="I63" s="88"/>
      <c r="J63" s="88"/>
      <c r="K63" s="88"/>
      <c r="L63" s="16" t="str">
        <f t="shared" si="4"/>
        <v/>
      </c>
      <c r="M63" s="87" t="str">
        <f t="shared" si="0"/>
        <v/>
      </c>
      <c r="N63" s="87"/>
      <c r="O63" s="18" t="str">
        <f t="shared" si="1"/>
        <v/>
      </c>
      <c r="P63" s="17">
        <f t="shared" si="2"/>
        <v>2010</v>
      </c>
      <c r="Q63" s="2"/>
      <c r="R63" s="89" t="str">
        <f t="shared" si="9"/>
        <v/>
      </c>
      <c r="S63" s="89"/>
      <c r="T63" s="90" t="str">
        <f t="shared" si="6"/>
        <v/>
      </c>
      <c r="U63" s="91"/>
      <c r="V63" s="86" t="str">
        <f t="shared" si="7"/>
        <v/>
      </c>
      <c r="W63" s="86"/>
    </row>
    <row r="64" spans="2:23" x14ac:dyDescent="0.15">
      <c r="B64" s="11">
        <v>55</v>
      </c>
      <c r="C64" s="87" t="str">
        <f t="shared" si="3"/>
        <v/>
      </c>
      <c r="D64" s="87"/>
      <c r="E64" s="17">
        <f t="shared" si="8"/>
        <v>2010</v>
      </c>
      <c r="F64" s="2"/>
      <c r="G64" s="11"/>
      <c r="H64" s="88"/>
      <c r="I64" s="88"/>
      <c r="J64" s="88"/>
      <c r="K64" s="88"/>
      <c r="L64" s="16" t="str">
        <f t="shared" si="4"/>
        <v/>
      </c>
      <c r="M64" s="87" t="str">
        <f t="shared" si="0"/>
        <v/>
      </c>
      <c r="N64" s="87"/>
      <c r="O64" s="18" t="str">
        <f t="shared" si="1"/>
        <v/>
      </c>
      <c r="P64" s="17">
        <f t="shared" si="2"/>
        <v>2010</v>
      </c>
      <c r="Q64" s="2"/>
      <c r="R64" s="89" t="str">
        <f t="shared" si="9"/>
        <v/>
      </c>
      <c r="S64" s="89"/>
      <c r="T64" s="90" t="str">
        <f t="shared" si="6"/>
        <v/>
      </c>
      <c r="U64" s="91"/>
      <c r="V64" s="86" t="str">
        <f t="shared" si="7"/>
        <v/>
      </c>
      <c r="W64" s="86"/>
    </row>
    <row r="65" spans="2:23" x14ac:dyDescent="0.15">
      <c r="B65" s="11">
        <v>56</v>
      </c>
      <c r="C65" s="87" t="str">
        <f t="shared" si="3"/>
        <v/>
      </c>
      <c r="D65" s="87"/>
      <c r="E65" s="17">
        <f t="shared" si="8"/>
        <v>2010</v>
      </c>
      <c r="F65" s="2"/>
      <c r="G65" s="11"/>
      <c r="H65" s="88"/>
      <c r="I65" s="88"/>
      <c r="J65" s="88"/>
      <c r="K65" s="88"/>
      <c r="L65" s="16" t="str">
        <f t="shared" si="4"/>
        <v/>
      </c>
      <c r="M65" s="87" t="str">
        <f t="shared" si="0"/>
        <v/>
      </c>
      <c r="N65" s="87"/>
      <c r="O65" s="18" t="str">
        <f t="shared" si="1"/>
        <v/>
      </c>
      <c r="P65" s="17">
        <f t="shared" si="2"/>
        <v>2010</v>
      </c>
      <c r="Q65" s="2"/>
      <c r="R65" s="89" t="str">
        <f t="shared" si="9"/>
        <v/>
      </c>
      <c r="S65" s="89"/>
      <c r="T65" s="90" t="str">
        <f t="shared" si="6"/>
        <v/>
      </c>
      <c r="U65" s="91"/>
      <c r="V65" s="86" t="str">
        <f t="shared" si="7"/>
        <v/>
      </c>
      <c r="W65" s="86"/>
    </row>
    <row r="66" spans="2:23" x14ac:dyDescent="0.15">
      <c r="B66" s="11">
        <v>57</v>
      </c>
      <c r="C66" s="87" t="str">
        <f t="shared" si="3"/>
        <v/>
      </c>
      <c r="D66" s="87"/>
      <c r="E66" s="17">
        <f t="shared" si="8"/>
        <v>2010</v>
      </c>
      <c r="F66" s="2"/>
      <c r="G66" s="11"/>
      <c r="H66" s="88"/>
      <c r="I66" s="88"/>
      <c r="J66" s="88"/>
      <c r="K66" s="88"/>
      <c r="L66" s="16" t="str">
        <f t="shared" si="4"/>
        <v/>
      </c>
      <c r="M66" s="87" t="str">
        <f t="shared" si="0"/>
        <v/>
      </c>
      <c r="N66" s="87"/>
      <c r="O66" s="18" t="str">
        <f t="shared" si="1"/>
        <v/>
      </c>
      <c r="P66" s="17">
        <f t="shared" si="2"/>
        <v>2010</v>
      </c>
      <c r="Q66" s="2"/>
      <c r="R66" s="89" t="str">
        <f t="shared" si="9"/>
        <v/>
      </c>
      <c r="S66" s="89"/>
      <c r="T66" s="90" t="str">
        <f t="shared" si="6"/>
        <v/>
      </c>
      <c r="U66" s="91"/>
      <c r="V66" s="86" t="str">
        <f t="shared" si="7"/>
        <v/>
      </c>
      <c r="W66" s="86"/>
    </row>
    <row r="67" spans="2:23" x14ac:dyDescent="0.15">
      <c r="B67" s="11">
        <v>58</v>
      </c>
      <c r="C67" s="87" t="str">
        <f t="shared" si="3"/>
        <v/>
      </c>
      <c r="D67" s="87"/>
      <c r="E67" s="17">
        <f t="shared" si="8"/>
        <v>2010</v>
      </c>
      <c r="F67" s="2"/>
      <c r="G67" s="11"/>
      <c r="H67" s="88"/>
      <c r="I67" s="88"/>
      <c r="J67" s="88"/>
      <c r="K67" s="88"/>
      <c r="L67" s="16" t="str">
        <f t="shared" si="4"/>
        <v/>
      </c>
      <c r="M67" s="87" t="str">
        <f t="shared" si="0"/>
        <v/>
      </c>
      <c r="N67" s="87"/>
      <c r="O67" s="18" t="str">
        <f t="shared" si="1"/>
        <v/>
      </c>
      <c r="P67" s="17">
        <f t="shared" si="2"/>
        <v>2010</v>
      </c>
      <c r="Q67" s="2"/>
      <c r="R67" s="89" t="str">
        <f t="shared" si="9"/>
        <v/>
      </c>
      <c r="S67" s="89"/>
      <c r="T67" s="90" t="str">
        <f t="shared" si="6"/>
        <v/>
      </c>
      <c r="U67" s="91"/>
      <c r="V67" s="86" t="str">
        <f t="shared" si="7"/>
        <v/>
      </c>
      <c r="W67" s="86"/>
    </row>
    <row r="68" spans="2:23" x14ac:dyDescent="0.15">
      <c r="B68" s="11">
        <v>59</v>
      </c>
      <c r="C68" s="87" t="str">
        <f t="shared" si="3"/>
        <v/>
      </c>
      <c r="D68" s="87"/>
      <c r="E68" s="17">
        <f t="shared" si="8"/>
        <v>2010</v>
      </c>
      <c r="F68" s="2"/>
      <c r="G68" s="11"/>
      <c r="H68" s="88"/>
      <c r="I68" s="88"/>
      <c r="J68" s="88"/>
      <c r="K68" s="88"/>
      <c r="L68" s="16" t="str">
        <f t="shared" si="4"/>
        <v/>
      </c>
      <c r="M68" s="87" t="str">
        <f t="shared" si="0"/>
        <v/>
      </c>
      <c r="N68" s="87"/>
      <c r="O68" s="18" t="str">
        <f t="shared" si="1"/>
        <v/>
      </c>
      <c r="P68" s="17">
        <f t="shared" si="2"/>
        <v>2010</v>
      </c>
      <c r="Q68" s="2"/>
      <c r="R68" s="89" t="str">
        <f t="shared" si="9"/>
        <v/>
      </c>
      <c r="S68" s="89"/>
      <c r="T68" s="90" t="str">
        <f t="shared" si="6"/>
        <v/>
      </c>
      <c r="U68" s="91"/>
      <c r="V68" s="86" t="str">
        <f t="shared" si="7"/>
        <v/>
      </c>
      <c r="W68" s="86"/>
    </row>
    <row r="69" spans="2:23" x14ac:dyDescent="0.15">
      <c r="B69" s="11">
        <v>60</v>
      </c>
      <c r="C69" s="87" t="str">
        <f t="shared" si="3"/>
        <v/>
      </c>
      <c r="D69" s="87"/>
      <c r="E69" s="17">
        <f t="shared" si="8"/>
        <v>2010</v>
      </c>
      <c r="F69" s="2"/>
      <c r="G69" s="11"/>
      <c r="H69" s="88"/>
      <c r="I69" s="88"/>
      <c r="J69" s="88"/>
      <c r="K69" s="88"/>
      <c r="L69" s="16" t="str">
        <f t="shared" si="4"/>
        <v/>
      </c>
      <c r="M69" s="87" t="str">
        <f t="shared" si="0"/>
        <v/>
      </c>
      <c r="N69" s="87"/>
      <c r="O69" s="18" t="str">
        <f t="shared" si="1"/>
        <v/>
      </c>
      <c r="P69" s="17">
        <f t="shared" si="2"/>
        <v>2010</v>
      </c>
      <c r="Q69" s="2"/>
      <c r="R69" s="89" t="str">
        <f t="shared" si="9"/>
        <v/>
      </c>
      <c r="S69" s="89"/>
      <c r="T69" s="90" t="str">
        <f t="shared" si="6"/>
        <v/>
      </c>
      <c r="U69" s="91"/>
      <c r="V69" s="86" t="str">
        <f t="shared" si="7"/>
        <v/>
      </c>
      <c r="W69" s="86"/>
    </row>
    <row r="70" spans="2:23" x14ac:dyDescent="0.15">
      <c r="B70" s="11">
        <v>61</v>
      </c>
      <c r="C70" s="87" t="str">
        <f t="shared" si="3"/>
        <v/>
      </c>
      <c r="D70" s="87"/>
      <c r="E70" s="17">
        <f t="shared" si="8"/>
        <v>2010</v>
      </c>
      <c r="F70" s="2"/>
      <c r="G70" s="11"/>
      <c r="H70" s="88"/>
      <c r="I70" s="88"/>
      <c r="J70" s="88"/>
      <c r="K70" s="88"/>
      <c r="L70" s="16" t="str">
        <f t="shared" si="4"/>
        <v/>
      </c>
      <c r="M70" s="87" t="str">
        <f t="shared" si="0"/>
        <v/>
      </c>
      <c r="N70" s="87"/>
      <c r="O70" s="18" t="str">
        <f t="shared" si="1"/>
        <v/>
      </c>
      <c r="P70" s="17">
        <f t="shared" si="2"/>
        <v>2010</v>
      </c>
      <c r="Q70" s="2"/>
      <c r="R70" s="89" t="str">
        <f t="shared" si="9"/>
        <v/>
      </c>
      <c r="S70" s="89"/>
      <c r="T70" s="90" t="str">
        <f t="shared" si="6"/>
        <v/>
      </c>
      <c r="U70" s="91"/>
      <c r="V70" s="86" t="str">
        <f t="shared" si="7"/>
        <v/>
      </c>
      <c r="W70" s="86"/>
    </row>
    <row r="71" spans="2:23" x14ac:dyDescent="0.15">
      <c r="B71" s="11">
        <v>62</v>
      </c>
      <c r="C71" s="87" t="str">
        <f t="shared" si="3"/>
        <v/>
      </c>
      <c r="D71" s="87"/>
      <c r="E71" s="17">
        <f t="shared" si="8"/>
        <v>2010</v>
      </c>
      <c r="F71" s="2"/>
      <c r="G71" s="11"/>
      <c r="H71" s="88"/>
      <c r="I71" s="88"/>
      <c r="J71" s="88"/>
      <c r="K71" s="88"/>
      <c r="L71" s="16" t="str">
        <f t="shared" si="4"/>
        <v/>
      </c>
      <c r="M71" s="87" t="str">
        <f t="shared" si="0"/>
        <v/>
      </c>
      <c r="N71" s="87"/>
      <c r="O71" s="18" t="str">
        <f t="shared" si="1"/>
        <v/>
      </c>
      <c r="P71" s="17">
        <f t="shared" si="2"/>
        <v>2010</v>
      </c>
      <c r="Q71" s="2"/>
      <c r="R71" s="89" t="str">
        <f t="shared" si="9"/>
        <v/>
      </c>
      <c r="S71" s="89"/>
      <c r="T71" s="90" t="str">
        <f t="shared" si="6"/>
        <v/>
      </c>
      <c r="U71" s="91"/>
      <c r="V71" s="86" t="str">
        <f t="shared" si="7"/>
        <v/>
      </c>
      <c r="W71" s="86"/>
    </row>
    <row r="72" spans="2:23" x14ac:dyDescent="0.15">
      <c r="B72" s="11">
        <v>63</v>
      </c>
      <c r="C72" s="87" t="str">
        <f t="shared" si="3"/>
        <v/>
      </c>
      <c r="D72" s="87"/>
      <c r="E72" s="17">
        <f t="shared" si="8"/>
        <v>2010</v>
      </c>
      <c r="F72" s="2"/>
      <c r="G72" s="11"/>
      <c r="H72" s="88"/>
      <c r="I72" s="88"/>
      <c r="J72" s="88"/>
      <c r="K72" s="88"/>
      <c r="L72" s="16" t="str">
        <f t="shared" si="4"/>
        <v/>
      </c>
      <c r="M72" s="87" t="str">
        <f t="shared" si="0"/>
        <v/>
      </c>
      <c r="N72" s="87"/>
      <c r="O72" s="18" t="str">
        <f t="shared" si="1"/>
        <v/>
      </c>
      <c r="P72" s="17">
        <f t="shared" si="2"/>
        <v>2010</v>
      </c>
      <c r="Q72" s="2"/>
      <c r="R72" s="89" t="str">
        <f t="shared" si="9"/>
        <v/>
      </c>
      <c r="S72" s="89"/>
      <c r="T72" s="90" t="str">
        <f t="shared" si="6"/>
        <v/>
      </c>
      <c r="U72" s="91"/>
      <c r="V72" s="86" t="str">
        <f t="shared" si="7"/>
        <v/>
      </c>
      <c r="W72" s="86"/>
    </row>
    <row r="73" spans="2:23" x14ac:dyDescent="0.15">
      <c r="B73" s="11">
        <v>64</v>
      </c>
      <c r="C73" s="87" t="str">
        <f t="shared" si="3"/>
        <v/>
      </c>
      <c r="D73" s="87"/>
      <c r="E73" s="17">
        <f t="shared" si="8"/>
        <v>2010</v>
      </c>
      <c r="F73" s="2"/>
      <c r="G73" s="11"/>
      <c r="H73" s="88"/>
      <c r="I73" s="88"/>
      <c r="J73" s="88"/>
      <c r="K73" s="88"/>
      <c r="L73" s="16" t="str">
        <f t="shared" si="4"/>
        <v/>
      </c>
      <c r="M73" s="87" t="str">
        <f t="shared" si="0"/>
        <v/>
      </c>
      <c r="N73" s="87"/>
      <c r="O73" s="18" t="str">
        <f t="shared" si="1"/>
        <v/>
      </c>
      <c r="P73" s="17">
        <f t="shared" si="2"/>
        <v>2010</v>
      </c>
      <c r="Q73" s="2"/>
      <c r="R73" s="89" t="str">
        <f t="shared" si="9"/>
        <v/>
      </c>
      <c r="S73" s="89"/>
      <c r="T73" s="90" t="str">
        <f t="shared" si="6"/>
        <v/>
      </c>
      <c r="U73" s="91"/>
      <c r="V73" s="86" t="str">
        <f t="shared" si="7"/>
        <v/>
      </c>
      <c r="W73" s="86"/>
    </row>
    <row r="74" spans="2:23" x14ac:dyDescent="0.15">
      <c r="B74" s="11">
        <v>65</v>
      </c>
      <c r="C74" s="87" t="str">
        <f t="shared" si="3"/>
        <v/>
      </c>
      <c r="D74" s="87"/>
      <c r="E74" s="17">
        <f t="shared" si="8"/>
        <v>2010</v>
      </c>
      <c r="F74" s="2"/>
      <c r="G74" s="11"/>
      <c r="H74" s="88"/>
      <c r="I74" s="88"/>
      <c r="J74" s="88"/>
      <c r="K74" s="88"/>
      <c r="L74" s="16" t="str">
        <f t="shared" si="4"/>
        <v/>
      </c>
      <c r="M74" s="87" t="str">
        <f t="shared" ref="M74:M109" si="10">IF(F74="","",C74*$P$2)</f>
        <v/>
      </c>
      <c r="N74" s="87"/>
      <c r="O74" s="18" t="str">
        <f t="shared" ref="O74:O109" si="11">IF(L74="","",ROUNDDOWN(M74/(L74/81)/100000,2))</f>
        <v/>
      </c>
      <c r="P74" s="17">
        <f t="shared" ref="P74:P109" si="12">E74</f>
        <v>2010</v>
      </c>
      <c r="Q74" s="2"/>
      <c r="R74" s="89" t="str">
        <f t="shared" si="9"/>
        <v/>
      </c>
      <c r="S74" s="89"/>
      <c r="T74" s="90" t="str">
        <f t="shared" si="6"/>
        <v/>
      </c>
      <c r="U74" s="91"/>
      <c r="V74" s="86" t="str">
        <f t="shared" si="7"/>
        <v/>
      </c>
      <c r="W74" s="86"/>
    </row>
    <row r="75" spans="2:23" x14ac:dyDescent="0.15">
      <c r="B75" s="11">
        <v>66</v>
      </c>
      <c r="C75" s="87" t="str">
        <f t="shared" ref="C75:C109" si="13">IF(T74="","",C74+T74)</f>
        <v/>
      </c>
      <c r="D75" s="87"/>
      <c r="E75" s="17">
        <f t="shared" si="8"/>
        <v>2010</v>
      </c>
      <c r="F75" s="2"/>
      <c r="G75" s="11"/>
      <c r="H75" s="88"/>
      <c r="I75" s="88"/>
      <c r="J75" s="88"/>
      <c r="K75" s="88"/>
      <c r="L75" s="16" t="str">
        <f t="shared" ref="L75:L109" si="14">IF(J75="","",ROUNDUP(IF(G75="買",H75-J75,J75-H75)*10000,0)+5)</f>
        <v/>
      </c>
      <c r="M75" s="87" t="str">
        <f t="shared" si="10"/>
        <v/>
      </c>
      <c r="N75" s="87"/>
      <c r="O75" s="18" t="str">
        <f t="shared" si="11"/>
        <v/>
      </c>
      <c r="P75" s="17">
        <f t="shared" si="12"/>
        <v>2010</v>
      </c>
      <c r="Q75" s="2"/>
      <c r="R75" s="89" t="str">
        <f t="shared" si="9"/>
        <v/>
      </c>
      <c r="S75" s="89"/>
      <c r="T75" s="90" t="str">
        <f t="shared" ref="T75:T109" si="15">IF(Q75="","",V75*O75*100000/81)</f>
        <v/>
      </c>
      <c r="U75" s="91"/>
      <c r="V75" s="86" t="str">
        <f t="shared" ref="V75:V109" si="16">IF(Q75="","",IF(G75="買",R75-H75,H75-R75)*10000)</f>
        <v/>
      </c>
      <c r="W75" s="86"/>
    </row>
    <row r="76" spans="2:23" x14ac:dyDescent="0.15">
      <c r="B76" s="11">
        <v>67</v>
      </c>
      <c r="C76" s="87" t="str">
        <f t="shared" si="13"/>
        <v/>
      </c>
      <c r="D76" s="87"/>
      <c r="E76" s="17">
        <f t="shared" ref="E76:E109" si="17">E75</f>
        <v>2010</v>
      </c>
      <c r="F76" s="2"/>
      <c r="G76" s="11"/>
      <c r="H76" s="88"/>
      <c r="I76" s="88"/>
      <c r="J76" s="88"/>
      <c r="K76" s="88"/>
      <c r="L76" s="16" t="str">
        <f t="shared" si="14"/>
        <v/>
      </c>
      <c r="M76" s="87" t="str">
        <f t="shared" si="10"/>
        <v/>
      </c>
      <c r="N76" s="87"/>
      <c r="O76" s="18" t="str">
        <f t="shared" si="11"/>
        <v/>
      </c>
      <c r="P76" s="17">
        <f t="shared" si="12"/>
        <v>2010</v>
      </c>
      <c r="Q76" s="2"/>
      <c r="R76" s="89" t="str">
        <f t="shared" si="9"/>
        <v/>
      </c>
      <c r="S76" s="89"/>
      <c r="T76" s="90" t="str">
        <f t="shared" si="15"/>
        <v/>
      </c>
      <c r="U76" s="91"/>
      <c r="V76" s="86" t="str">
        <f t="shared" si="16"/>
        <v/>
      </c>
      <c r="W76" s="86"/>
    </row>
    <row r="77" spans="2:23" x14ac:dyDescent="0.15">
      <c r="B77" s="11">
        <v>68</v>
      </c>
      <c r="C77" s="87" t="str">
        <f t="shared" si="13"/>
        <v/>
      </c>
      <c r="D77" s="87"/>
      <c r="E77" s="17">
        <f t="shared" si="17"/>
        <v>2010</v>
      </c>
      <c r="F77" s="2"/>
      <c r="G77" s="11"/>
      <c r="H77" s="88"/>
      <c r="I77" s="88"/>
      <c r="J77" s="88"/>
      <c r="K77" s="88"/>
      <c r="L77" s="16" t="str">
        <f t="shared" si="14"/>
        <v/>
      </c>
      <c r="M77" s="87" t="str">
        <f t="shared" si="10"/>
        <v/>
      </c>
      <c r="N77" s="87"/>
      <c r="O77" s="18" t="str">
        <f t="shared" si="11"/>
        <v/>
      </c>
      <c r="P77" s="17">
        <f t="shared" si="12"/>
        <v>2010</v>
      </c>
      <c r="Q77" s="2"/>
      <c r="R77" s="89" t="str">
        <f t="shared" si="9"/>
        <v/>
      </c>
      <c r="S77" s="89"/>
      <c r="T77" s="90" t="str">
        <f t="shared" si="15"/>
        <v/>
      </c>
      <c r="U77" s="91"/>
      <c r="V77" s="86" t="str">
        <f t="shared" si="16"/>
        <v/>
      </c>
      <c r="W77" s="86"/>
    </row>
    <row r="78" spans="2:23" x14ac:dyDescent="0.15">
      <c r="B78" s="11">
        <v>69</v>
      </c>
      <c r="C78" s="87" t="str">
        <f t="shared" si="13"/>
        <v/>
      </c>
      <c r="D78" s="87"/>
      <c r="E78" s="17">
        <f t="shared" si="17"/>
        <v>2010</v>
      </c>
      <c r="F78" s="2"/>
      <c r="G78" s="11"/>
      <c r="H78" s="88"/>
      <c r="I78" s="88"/>
      <c r="J78" s="88"/>
      <c r="K78" s="88"/>
      <c r="L78" s="16" t="str">
        <f t="shared" si="14"/>
        <v/>
      </c>
      <c r="M78" s="87" t="str">
        <f t="shared" si="10"/>
        <v/>
      </c>
      <c r="N78" s="87"/>
      <c r="O78" s="18" t="str">
        <f t="shared" si="11"/>
        <v/>
      </c>
      <c r="P78" s="17">
        <f t="shared" si="12"/>
        <v>2010</v>
      </c>
      <c r="Q78" s="2"/>
      <c r="R78" s="89" t="str">
        <f t="shared" ref="R78:R109" si="18">IF(J78="","",IF(G78="買",H78-(L78*0.0001),H78+(L78*0.0001)))</f>
        <v/>
      </c>
      <c r="S78" s="89"/>
      <c r="T78" s="90" t="str">
        <f t="shared" si="15"/>
        <v/>
      </c>
      <c r="U78" s="91"/>
      <c r="V78" s="86" t="str">
        <f t="shared" si="16"/>
        <v/>
      </c>
      <c r="W78" s="86"/>
    </row>
    <row r="79" spans="2:23" x14ac:dyDescent="0.15">
      <c r="B79" s="11">
        <v>70</v>
      </c>
      <c r="C79" s="87" t="str">
        <f t="shared" si="13"/>
        <v/>
      </c>
      <c r="D79" s="87"/>
      <c r="E79" s="17">
        <f t="shared" si="17"/>
        <v>2010</v>
      </c>
      <c r="F79" s="2"/>
      <c r="G79" s="11"/>
      <c r="H79" s="88"/>
      <c r="I79" s="88"/>
      <c r="J79" s="88"/>
      <c r="K79" s="88"/>
      <c r="L79" s="16" t="str">
        <f t="shared" si="14"/>
        <v/>
      </c>
      <c r="M79" s="87" t="str">
        <f t="shared" si="10"/>
        <v/>
      </c>
      <c r="N79" s="87"/>
      <c r="O79" s="18" t="str">
        <f t="shared" si="11"/>
        <v/>
      </c>
      <c r="P79" s="17">
        <f t="shared" si="12"/>
        <v>2010</v>
      </c>
      <c r="Q79" s="2"/>
      <c r="R79" s="89" t="str">
        <f t="shared" si="18"/>
        <v/>
      </c>
      <c r="S79" s="89"/>
      <c r="T79" s="90" t="str">
        <f t="shared" si="15"/>
        <v/>
      </c>
      <c r="U79" s="91"/>
      <c r="V79" s="86" t="str">
        <f t="shared" si="16"/>
        <v/>
      </c>
      <c r="W79" s="86"/>
    </row>
    <row r="80" spans="2:23" x14ac:dyDescent="0.15">
      <c r="B80" s="11">
        <v>71</v>
      </c>
      <c r="C80" s="87" t="str">
        <f t="shared" si="13"/>
        <v/>
      </c>
      <c r="D80" s="87"/>
      <c r="E80" s="17">
        <f t="shared" si="17"/>
        <v>2010</v>
      </c>
      <c r="F80" s="2"/>
      <c r="G80" s="11"/>
      <c r="H80" s="88"/>
      <c r="I80" s="88"/>
      <c r="J80" s="88"/>
      <c r="K80" s="88"/>
      <c r="L80" s="16" t="str">
        <f t="shared" si="14"/>
        <v/>
      </c>
      <c r="M80" s="87" t="str">
        <f t="shared" si="10"/>
        <v/>
      </c>
      <c r="N80" s="87"/>
      <c r="O80" s="18" t="str">
        <f t="shared" si="11"/>
        <v/>
      </c>
      <c r="P80" s="17">
        <f t="shared" si="12"/>
        <v>2010</v>
      </c>
      <c r="Q80" s="2"/>
      <c r="R80" s="89" t="str">
        <f t="shared" si="18"/>
        <v/>
      </c>
      <c r="S80" s="89"/>
      <c r="T80" s="90" t="str">
        <f t="shared" si="15"/>
        <v/>
      </c>
      <c r="U80" s="91"/>
      <c r="V80" s="86" t="str">
        <f t="shared" si="16"/>
        <v/>
      </c>
      <c r="W80" s="86"/>
    </row>
    <row r="81" spans="2:23" x14ac:dyDescent="0.15">
      <c r="B81" s="11">
        <v>72</v>
      </c>
      <c r="C81" s="87" t="str">
        <f t="shared" si="13"/>
        <v/>
      </c>
      <c r="D81" s="87"/>
      <c r="E81" s="17">
        <f t="shared" si="17"/>
        <v>2010</v>
      </c>
      <c r="F81" s="2"/>
      <c r="G81" s="11"/>
      <c r="H81" s="88"/>
      <c r="I81" s="88"/>
      <c r="J81" s="88"/>
      <c r="K81" s="88"/>
      <c r="L81" s="16" t="str">
        <f t="shared" si="14"/>
        <v/>
      </c>
      <c r="M81" s="87" t="str">
        <f t="shared" si="10"/>
        <v/>
      </c>
      <c r="N81" s="87"/>
      <c r="O81" s="18" t="str">
        <f t="shared" si="11"/>
        <v/>
      </c>
      <c r="P81" s="17">
        <f t="shared" si="12"/>
        <v>2010</v>
      </c>
      <c r="Q81" s="2"/>
      <c r="R81" s="89" t="str">
        <f t="shared" si="18"/>
        <v/>
      </c>
      <c r="S81" s="89"/>
      <c r="T81" s="90" t="str">
        <f t="shared" si="15"/>
        <v/>
      </c>
      <c r="U81" s="91"/>
      <c r="V81" s="86" t="str">
        <f t="shared" si="16"/>
        <v/>
      </c>
      <c r="W81" s="86"/>
    </row>
    <row r="82" spans="2:23" x14ac:dyDescent="0.15">
      <c r="B82" s="11">
        <v>73</v>
      </c>
      <c r="C82" s="87" t="str">
        <f t="shared" si="13"/>
        <v/>
      </c>
      <c r="D82" s="87"/>
      <c r="E82" s="17">
        <f t="shared" si="17"/>
        <v>2010</v>
      </c>
      <c r="F82" s="2"/>
      <c r="G82" s="11"/>
      <c r="H82" s="88"/>
      <c r="I82" s="88"/>
      <c r="J82" s="88"/>
      <c r="K82" s="88"/>
      <c r="L82" s="16" t="str">
        <f t="shared" si="14"/>
        <v/>
      </c>
      <c r="M82" s="87" t="str">
        <f t="shared" si="10"/>
        <v/>
      </c>
      <c r="N82" s="87"/>
      <c r="O82" s="18" t="str">
        <f t="shared" si="11"/>
        <v/>
      </c>
      <c r="P82" s="17">
        <f t="shared" si="12"/>
        <v>2010</v>
      </c>
      <c r="Q82" s="2"/>
      <c r="R82" s="89" t="str">
        <f t="shared" si="18"/>
        <v/>
      </c>
      <c r="S82" s="89"/>
      <c r="T82" s="90" t="str">
        <f t="shared" si="15"/>
        <v/>
      </c>
      <c r="U82" s="91"/>
      <c r="V82" s="86" t="str">
        <f t="shared" si="16"/>
        <v/>
      </c>
      <c r="W82" s="86"/>
    </row>
    <row r="83" spans="2:23" x14ac:dyDescent="0.15">
      <c r="B83" s="11">
        <v>74</v>
      </c>
      <c r="C83" s="87" t="str">
        <f t="shared" si="13"/>
        <v/>
      </c>
      <c r="D83" s="87"/>
      <c r="E83" s="17">
        <f t="shared" si="17"/>
        <v>2010</v>
      </c>
      <c r="F83" s="2"/>
      <c r="G83" s="11"/>
      <c r="H83" s="88"/>
      <c r="I83" s="88"/>
      <c r="J83" s="88"/>
      <c r="K83" s="88"/>
      <c r="L83" s="16" t="str">
        <f t="shared" si="14"/>
        <v/>
      </c>
      <c r="M83" s="87" t="str">
        <f t="shared" si="10"/>
        <v/>
      </c>
      <c r="N83" s="87"/>
      <c r="O83" s="18" t="str">
        <f t="shared" si="11"/>
        <v/>
      </c>
      <c r="P83" s="17">
        <f t="shared" si="12"/>
        <v>2010</v>
      </c>
      <c r="Q83" s="2"/>
      <c r="R83" s="89" t="str">
        <f t="shared" si="18"/>
        <v/>
      </c>
      <c r="S83" s="89"/>
      <c r="T83" s="90" t="str">
        <f t="shared" si="15"/>
        <v/>
      </c>
      <c r="U83" s="91"/>
      <c r="V83" s="86" t="str">
        <f t="shared" si="16"/>
        <v/>
      </c>
      <c r="W83" s="86"/>
    </row>
    <row r="84" spans="2:23" x14ac:dyDescent="0.15">
      <c r="B84" s="11">
        <v>75</v>
      </c>
      <c r="C84" s="87" t="str">
        <f t="shared" si="13"/>
        <v/>
      </c>
      <c r="D84" s="87"/>
      <c r="E84" s="17">
        <f t="shared" si="17"/>
        <v>2010</v>
      </c>
      <c r="F84" s="2"/>
      <c r="G84" s="11"/>
      <c r="H84" s="88"/>
      <c r="I84" s="88"/>
      <c r="J84" s="88"/>
      <c r="K84" s="88"/>
      <c r="L84" s="16" t="str">
        <f t="shared" si="14"/>
        <v/>
      </c>
      <c r="M84" s="87" t="str">
        <f t="shared" si="10"/>
        <v/>
      </c>
      <c r="N84" s="87"/>
      <c r="O84" s="18" t="str">
        <f t="shared" si="11"/>
        <v/>
      </c>
      <c r="P84" s="17">
        <f t="shared" si="12"/>
        <v>2010</v>
      </c>
      <c r="Q84" s="2"/>
      <c r="R84" s="89" t="str">
        <f t="shared" si="18"/>
        <v/>
      </c>
      <c r="S84" s="89"/>
      <c r="T84" s="90" t="str">
        <f t="shared" si="15"/>
        <v/>
      </c>
      <c r="U84" s="91"/>
      <c r="V84" s="86" t="str">
        <f t="shared" si="16"/>
        <v/>
      </c>
      <c r="W84" s="86"/>
    </row>
    <row r="85" spans="2:23" x14ac:dyDescent="0.15">
      <c r="B85" s="11">
        <v>76</v>
      </c>
      <c r="C85" s="87" t="str">
        <f t="shared" si="13"/>
        <v/>
      </c>
      <c r="D85" s="87"/>
      <c r="E85" s="17">
        <f t="shared" si="17"/>
        <v>2010</v>
      </c>
      <c r="F85" s="2"/>
      <c r="G85" s="11"/>
      <c r="H85" s="88"/>
      <c r="I85" s="88"/>
      <c r="J85" s="88"/>
      <c r="K85" s="88"/>
      <c r="L85" s="16" t="str">
        <f t="shared" si="14"/>
        <v/>
      </c>
      <c r="M85" s="87" t="str">
        <f t="shared" si="10"/>
        <v/>
      </c>
      <c r="N85" s="87"/>
      <c r="O85" s="18" t="str">
        <f t="shared" si="11"/>
        <v/>
      </c>
      <c r="P85" s="17">
        <f t="shared" si="12"/>
        <v>2010</v>
      </c>
      <c r="Q85" s="2"/>
      <c r="R85" s="89" t="str">
        <f t="shared" si="18"/>
        <v/>
      </c>
      <c r="S85" s="89"/>
      <c r="T85" s="90" t="str">
        <f t="shared" si="15"/>
        <v/>
      </c>
      <c r="U85" s="91"/>
      <c r="V85" s="86" t="str">
        <f t="shared" si="16"/>
        <v/>
      </c>
      <c r="W85" s="86"/>
    </row>
    <row r="86" spans="2:23" x14ac:dyDescent="0.15">
      <c r="B86" s="11">
        <v>77</v>
      </c>
      <c r="C86" s="87" t="str">
        <f t="shared" si="13"/>
        <v/>
      </c>
      <c r="D86" s="87"/>
      <c r="E86" s="17">
        <f t="shared" si="17"/>
        <v>2010</v>
      </c>
      <c r="F86" s="2"/>
      <c r="G86" s="11"/>
      <c r="H86" s="88"/>
      <c r="I86" s="88"/>
      <c r="J86" s="88"/>
      <c r="K86" s="88"/>
      <c r="L86" s="16" t="str">
        <f t="shared" si="14"/>
        <v/>
      </c>
      <c r="M86" s="87" t="str">
        <f t="shared" si="10"/>
        <v/>
      </c>
      <c r="N86" s="87"/>
      <c r="O86" s="18" t="str">
        <f t="shared" si="11"/>
        <v/>
      </c>
      <c r="P86" s="17">
        <f t="shared" si="12"/>
        <v>2010</v>
      </c>
      <c r="Q86" s="2"/>
      <c r="R86" s="89" t="str">
        <f t="shared" si="18"/>
        <v/>
      </c>
      <c r="S86" s="89"/>
      <c r="T86" s="90" t="str">
        <f t="shared" si="15"/>
        <v/>
      </c>
      <c r="U86" s="91"/>
      <c r="V86" s="86" t="str">
        <f t="shared" si="16"/>
        <v/>
      </c>
      <c r="W86" s="86"/>
    </row>
    <row r="87" spans="2:23" x14ac:dyDescent="0.15">
      <c r="B87" s="11">
        <v>78</v>
      </c>
      <c r="C87" s="87" t="str">
        <f t="shared" si="13"/>
        <v/>
      </c>
      <c r="D87" s="87"/>
      <c r="E87" s="17">
        <f t="shared" si="17"/>
        <v>2010</v>
      </c>
      <c r="F87" s="2"/>
      <c r="G87" s="11"/>
      <c r="H87" s="88"/>
      <c r="I87" s="88"/>
      <c r="J87" s="88"/>
      <c r="K87" s="88"/>
      <c r="L87" s="16" t="str">
        <f t="shared" si="14"/>
        <v/>
      </c>
      <c r="M87" s="87" t="str">
        <f t="shared" si="10"/>
        <v/>
      </c>
      <c r="N87" s="87"/>
      <c r="O87" s="18" t="str">
        <f t="shared" si="11"/>
        <v/>
      </c>
      <c r="P87" s="17">
        <f t="shared" si="12"/>
        <v>2010</v>
      </c>
      <c r="Q87" s="2"/>
      <c r="R87" s="89" t="str">
        <f t="shared" si="18"/>
        <v/>
      </c>
      <c r="S87" s="89"/>
      <c r="T87" s="90" t="str">
        <f t="shared" si="15"/>
        <v/>
      </c>
      <c r="U87" s="91"/>
      <c r="V87" s="86" t="str">
        <f t="shared" si="16"/>
        <v/>
      </c>
      <c r="W87" s="86"/>
    </row>
    <row r="88" spans="2:23" x14ac:dyDescent="0.15">
      <c r="B88" s="11">
        <v>79</v>
      </c>
      <c r="C88" s="87" t="str">
        <f t="shared" si="13"/>
        <v/>
      </c>
      <c r="D88" s="87"/>
      <c r="E88" s="17">
        <f t="shared" si="17"/>
        <v>2010</v>
      </c>
      <c r="F88" s="2"/>
      <c r="G88" s="11"/>
      <c r="H88" s="88"/>
      <c r="I88" s="88"/>
      <c r="J88" s="88"/>
      <c r="K88" s="88"/>
      <c r="L88" s="16" t="str">
        <f t="shared" si="14"/>
        <v/>
      </c>
      <c r="M88" s="87" t="str">
        <f t="shared" si="10"/>
        <v/>
      </c>
      <c r="N88" s="87"/>
      <c r="O88" s="18" t="str">
        <f t="shared" si="11"/>
        <v/>
      </c>
      <c r="P88" s="17">
        <f t="shared" si="12"/>
        <v>2010</v>
      </c>
      <c r="Q88" s="2"/>
      <c r="R88" s="89" t="str">
        <f t="shared" si="18"/>
        <v/>
      </c>
      <c r="S88" s="89"/>
      <c r="T88" s="90" t="str">
        <f t="shared" si="15"/>
        <v/>
      </c>
      <c r="U88" s="91"/>
      <c r="V88" s="86" t="str">
        <f t="shared" si="16"/>
        <v/>
      </c>
      <c r="W88" s="86"/>
    </row>
    <row r="89" spans="2:23" x14ac:dyDescent="0.15">
      <c r="B89" s="11">
        <v>80</v>
      </c>
      <c r="C89" s="87" t="str">
        <f t="shared" si="13"/>
        <v/>
      </c>
      <c r="D89" s="87"/>
      <c r="E89" s="17">
        <f t="shared" si="17"/>
        <v>2010</v>
      </c>
      <c r="F89" s="2"/>
      <c r="G89" s="11"/>
      <c r="H89" s="88"/>
      <c r="I89" s="88"/>
      <c r="J89" s="88"/>
      <c r="K89" s="88"/>
      <c r="L89" s="16" t="str">
        <f t="shared" si="14"/>
        <v/>
      </c>
      <c r="M89" s="87" t="str">
        <f t="shared" si="10"/>
        <v/>
      </c>
      <c r="N89" s="87"/>
      <c r="O89" s="18" t="str">
        <f t="shared" si="11"/>
        <v/>
      </c>
      <c r="P89" s="17">
        <f t="shared" si="12"/>
        <v>2010</v>
      </c>
      <c r="Q89" s="2"/>
      <c r="R89" s="89" t="str">
        <f t="shared" si="18"/>
        <v/>
      </c>
      <c r="S89" s="89"/>
      <c r="T89" s="90" t="str">
        <f t="shared" si="15"/>
        <v/>
      </c>
      <c r="U89" s="91"/>
      <c r="V89" s="86" t="str">
        <f t="shared" si="16"/>
        <v/>
      </c>
      <c r="W89" s="86"/>
    </row>
    <row r="90" spans="2:23" x14ac:dyDescent="0.15">
      <c r="B90" s="11">
        <v>81</v>
      </c>
      <c r="C90" s="87" t="str">
        <f t="shared" si="13"/>
        <v/>
      </c>
      <c r="D90" s="87"/>
      <c r="E90" s="17">
        <f t="shared" si="17"/>
        <v>2010</v>
      </c>
      <c r="F90" s="2"/>
      <c r="G90" s="11"/>
      <c r="H90" s="88"/>
      <c r="I90" s="88"/>
      <c r="J90" s="88"/>
      <c r="K90" s="88"/>
      <c r="L90" s="16" t="str">
        <f t="shared" si="14"/>
        <v/>
      </c>
      <c r="M90" s="87" t="str">
        <f t="shared" si="10"/>
        <v/>
      </c>
      <c r="N90" s="87"/>
      <c r="O90" s="18" t="str">
        <f t="shared" si="11"/>
        <v/>
      </c>
      <c r="P90" s="17">
        <f t="shared" si="12"/>
        <v>2010</v>
      </c>
      <c r="Q90" s="2"/>
      <c r="R90" s="89" t="str">
        <f t="shared" si="18"/>
        <v/>
      </c>
      <c r="S90" s="89"/>
      <c r="T90" s="90" t="str">
        <f t="shared" si="15"/>
        <v/>
      </c>
      <c r="U90" s="91"/>
      <c r="V90" s="86" t="str">
        <f t="shared" si="16"/>
        <v/>
      </c>
      <c r="W90" s="86"/>
    </row>
    <row r="91" spans="2:23" x14ac:dyDescent="0.15">
      <c r="B91" s="11">
        <v>82</v>
      </c>
      <c r="C91" s="87" t="str">
        <f t="shared" si="13"/>
        <v/>
      </c>
      <c r="D91" s="87"/>
      <c r="E91" s="17">
        <f t="shared" si="17"/>
        <v>2010</v>
      </c>
      <c r="F91" s="2"/>
      <c r="G91" s="11"/>
      <c r="H91" s="88"/>
      <c r="I91" s="88"/>
      <c r="J91" s="88"/>
      <c r="K91" s="88"/>
      <c r="L91" s="16" t="str">
        <f t="shared" si="14"/>
        <v/>
      </c>
      <c r="M91" s="87" t="str">
        <f t="shared" si="10"/>
        <v/>
      </c>
      <c r="N91" s="87"/>
      <c r="O91" s="18" t="str">
        <f t="shared" si="11"/>
        <v/>
      </c>
      <c r="P91" s="17">
        <f t="shared" si="12"/>
        <v>2010</v>
      </c>
      <c r="Q91" s="2"/>
      <c r="R91" s="89" t="str">
        <f t="shared" si="18"/>
        <v/>
      </c>
      <c r="S91" s="89"/>
      <c r="T91" s="90" t="str">
        <f t="shared" si="15"/>
        <v/>
      </c>
      <c r="U91" s="91"/>
      <c r="V91" s="86" t="str">
        <f t="shared" si="16"/>
        <v/>
      </c>
      <c r="W91" s="86"/>
    </row>
    <row r="92" spans="2:23" x14ac:dyDescent="0.15">
      <c r="B92" s="11">
        <v>83</v>
      </c>
      <c r="C92" s="87" t="str">
        <f t="shared" si="13"/>
        <v/>
      </c>
      <c r="D92" s="87"/>
      <c r="E92" s="17">
        <f t="shared" si="17"/>
        <v>2010</v>
      </c>
      <c r="F92" s="2"/>
      <c r="G92" s="11"/>
      <c r="H92" s="88"/>
      <c r="I92" s="88"/>
      <c r="J92" s="88"/>
      <c r="K92" s="88"/>
      <c r="L92" s="16" t="str">
        <f t="shared" si="14"/>
        <v/>
      </c>
      <c r="M92" s="87" t="str">
        <f t="shared" si="10"/>
        <v/>
      </c>
      <c r="N92" s="87"/>
      <c r="O92" s="18" t="str">
        <f t="shared" si="11"/>
        <v/>
      </c>
      <c r="P92" s="17">
        <f t="shared" si="12"/>
        <v>2010</v>
      </c>
      <c r="Q92" s="2"/>
      <c r="R92" s="89" t="str">
        <f t="shared" si="18"/>
        <v/>
      </c>
      <c r="S92" s="89"/>
      <c r="T92" s="90" t="str">
        <f t="shared" si="15"/>
        <v/>
      </c>
      <c r="U92" s="91"/>
      <c r="V92" s="86" t="str">
        <f t="shared" si="16"/>
        <v/>
      </c>
      <c r="W92" s="86"/>
    </row>
    <row r="93" spans="2:23" x14ac:dyDescent="0.15">
      <c r="B93" s="11">
        <v>84</v>
      </c>
      <c r="C93" s="87" t="str">
        <f t="shared" si="13"/>
        <v/>
      </c>
      <c r="D93" s="87"/>
      <c r="E93" s="17">
        <f t="shared" si="17"/>
        <v>2010</v>
      </c>
      <c r="F93" s="2"/>
      <c r="G93" s="11"/>
      <c r="H93" s="88"/>
      <c r="I93" s="88"/>
      <c r="J93" s="88"/>
      <c r="K93" s="88"/>
      <c r="L93" s="16" t="str">
        <f t="shared" si="14"/>
        <v/>
      </c>
      <c r="M93" s="87" t="str">
        <f t="shared" si="10"/>
        <v/>
      </c>
      <c r="N93" s="87"/>
      <c r="O93" s="18" t="str">
        <f t="shared" si="11"/>
        <v/>
      </c>
      <c r="P93" s="17">
        <f t="shared" si="12"/>
        <v>2010</v>
      </c>
      <c r="Q93" s="2"/>
      <c r="R93" s="89" t="str">
        <f t="shared" si="18"/>
        <v/>
      </c>
      <c r="S93" s="89"/>
      <c r="T93" s="90" t="str">
        <f t="shared" si="15"/>
        <v/>
      </c>
      <c r="U93" s="91"/>
      <c r="V93" s="86" t="str">
        <f t="shared" si="16"/>
        <v/>
      </c>
      <c r="W93" s="86"/>
    </row>
    <row r="94" spans="2:23" x14ac:dyDescent="0.15">
      <c r="B94" s="11">
        <v>85</v>
      </c>
      <c r="C94" s="87" t="str">
        <f t="shared" si="13"/>
        <v/>
      </c>
      <c r="D94" s="87"/>
      <c r="E94" s="17">
        <f t="shared" si="17"/>
        <v>2010</v>
      </c>
      <c r="F94" s="2"/>
      <c r="G94" s="11"/>
      <c r="H94" s="88"/>
      <c r="I94" s="88"/>
      <c r="J94" s="88"/>
      <c r="K94" s="88"/>
      <c r="L94" s="16" t="str">
        <f t="shared" si="14"/>
        <v/>
      </c>
      <c r="M94" s="87" t="str">
        <f t="shared" si="10"/>
        <v/>
      </c>
      <c r="N94" s="87"/>
      <c r="O94" s="18" t="str">
        <f t="shared" si="11"/>
        <v/>
      </c>
      <c r="P94" s="17">
        <f t="shared" si="12"/>
        <v>2010</v>
      </c>
      <c r="Q94" s="2"/>
      <c r="R94" s="89" t="str">
        <f t="shared" si="18"/>
        <v/>
      </c>
      <c r="S94" s="89"/>
      <c r="T94" s="90" t="str">
        <f t="shared" si="15"/>
        <v/>
      </c>
      <c r="U94" s="91"/>
      <c r="V94" s="86" t="str">
        <f t="shared" si="16"/>
        <v/>
      </c>
      <c r="W94" s="86"/>
    </row>
    <row r="95" spans="2:23" x14ac:dyDescent="0.15">
      <c r="B95" s="11">
        <v>86</v>
      </c>
      <c r="C95" s="87" t="str">
        <f t="shared" si="13"/>
        <v/>
      </c>
      <c r="D95" s="87"/>
      <c r="E95" s="17">
        <f t="shared" si="17"/>
        <v>2010</v>
      </c>
      <c r="F95" s="2"/>
      <c r="G95" s="11"/>
      <c r="H95" s="88"/>
      <c r="I95" s="88"/>
      <c r="J95" s="88"/>
      <c r="K95" s="88"/>
      <c r="L95" s="16" t="str">
        <f t="shared" si="14"/>
        <v/>
      </c>
      <c r="M95" s="87" t="str">
        <f t="shared" si="10"/>
        <v/>
      </c>
      <c r="N95" s="87"/>
      <c r="O95" s="18" t="str">
        <f t="shared" si="11"/>
        <v/>
      </c>
      <c r="P95" s="17">
        <f t="shared" si="12"/>
        <v>2010</v>
      </c>
      <c r="Q95" s="2"/>
      <c r="R95" s="89" t="str">
        <f t="shared" si="18"/>
        <v/>
      </c>
      <c r="S95" s="89"/>
      <c r="T95" s="90" t="str">
        <f t="shared" si="15"/>
        <v/>
      </c>
      <c r="U95" s="91"/>
      <c r="V95" s="86" t="str">
        <f t="shared" si="16"/>
        <v/>
      </c>
      <c r="W95" s="86"/>
    </row>
    <row r="96" spans="2:23" x14ac:dyDescent="0.15">
      <c r="B96" s="11">
        <v>87</v>
      </c>
      <c r="C96" s="87" t="str">
        <f t="shared" si="13"/>
        <v/>
      </c>
      <c r="D96" s="87"/>
      <c r="E96" s="17">
        <f t="shared" si="17"/>
        <v>2010</v>
      </c>
      <c r="F96" s="2"/>
      <c r="G96" s="11"/>
      <c r="H96" s="88"/>
      <c r="I96" s="88"/>
      <c r="J96" s="88"/>
      <c r="K96" s="88"/>
      <c r="L96" s="16" t="str">
        <f t="shared" si="14"/>
        <v/>
      </c>
      <c r="M96" s="87" t="str">
        <f t="shared" si="10"/>
        <v/>
      </c>
      <c r="N96" s="87"/>
      <c r="O96" s="18" t="str">
        <f t="shared" si="11"/>
        <v/>
      </c>
      <c r="P96" s="17">
        <f t="shared" si="12"/>
        <v>2010</v>
      </c>
      <c r="Q96" s="2"/>
      <c r="R96" s="89" t="str">
        <f t="shared" si="18"/>
        <v/>
      </c>
      <c r="S96" s="89"/>
      <c r="T96" s="90" t="str">
        <f t="shared" si="15"/>
        <v/>
      </c>
      <c r="U96" s="91"/>
      <c r="V96" s="86" t="str">
        <f t="shared" si="16"/>
        <v/>
      </c>
      <c r="W96" s="86"/>
    </row>
    <row r="97" spans="2:23" x14ac:dyDescent="0.15">
      <c r="B97" s="11">
        <v>88</v>
      </c>
      <c r="C97" s="87" t="str">
        <f t="shared" si="13"/>
        <v/>
      </c>
      <c r="D97" s="87"/>
      <c r="E97" s="17">
        <f t="shared" si="17"/>
        <v>2010</v>
      </c>
      <c r="F97" s="2"/>
      <c r="G97" s="11"/>
      <c r="H97" s="88"/>
      <c r="I97" s="88"/>
      <c r="J97" s="88"/>
      <c r="K97" s="88"/>
      <c r="L97" s="16" t="str">
        <f t="shared" si="14"/>
        <v/>
      </c>
      <c r="M97" s="87" t="str">
        <f t="shared" si="10"/>
        <v/>
      </c>
      <c r="N97" s="87"/>
      <c r="O97" s="18" t="str">
        <f t="shared" si="11"/>
        <v/>
      </c>
      <c r="P97" s="17">
        <f t="shared" si="12"/>
        <v>2010</v>
      </c>
      <c r="Q97" s="2"/>
      <c r="R97" s="89" t="str">
        <f t="shared" si="18"/>
        <v/>
      </c>
      <c r="S97" s="89"/>
      <c r="T97" s="90" t="str">
        <f t="shared" si="15"/>
        <v/>
      </c>
      <c r="U97" s="91"/>
      <c r="V97" s="86" t="str">
        <f t="shared" si="16"/>
        <v/>
      </c>
      <c r="W97" s="86"/>
    </row>
    <row r="98" spans="2:23" x14ac:dyDescent="0.15">
      <c r="B98" s="11">
        <v>89</v>
      </c>
      <c r="C98" s="87" t="str">
        <f t="shared" si="13"/>
        <v/>
      </c>
      <c r="D98" s="87"/>
      <c r="E98" s="17">
        <f t="shared" si="17"/>
        <v>2010</v>
      </c>
      <c r="F98" s="2"/>
      <c r="G98" s="11"/>
      <c r="H98" s="88"/>
      <c r="I98" s="88"/>
      <c r="J98" s="88"/>
      <c r="K98" s="88"/>
      <c r="L98" s="16" t="str">
        <f t="shared" si="14"/>
        <v/>
      </c>
      <c r="M98" s="87" t="str">
        <f t="shared" si="10"/>
        <v/>
      </c>
      <c r="N98" s="87"/>
      <c r="O98" s="18" t="str">
        <f t="shared" si="11"/>
        <v/>
      </c>
      <c r="P98" s="17">
        <f t="shared" si="12"/>
        <v>2010</v>
      </c>
      <c r="Q98" s="2"/>
      <c r="R98" s="89" t="str">
        <f t="shared" si="18"/>
        <v/>
      </c>
      <c r="S98" s="89"/>
      <c r="T98" s="90" t="str">
        <f t="shared" si="15"/>
        <v/>
      </c>
      <c r="U98" s="91"/>
      <c r="V98" s="86" t="str">
        <f t="shared" si="16"/>
        <v/>
      </c>
      <c r="W98" s="86"/>
    </row>
    <row r="99" spans="2:23" x14ac:dyDescent="0.15">
      <c r="B99" s="11">
        <v>90</v>
      </c>
      <c r="C99" s="87" t="str">
        <f t="shared" si="13"/>
        <v/>
      </c>
      <c r="D99" s="87"/>
      <c r="E99" s="17">
        <f t="shared" si="17"/>
        <v>2010</v>
      </c>
      <c r="F99" s="2"/>
      <c r="G99" s="11"/>
      <c r="H99" s="88"/>
      <c r="I99" s="88"/>
      <c r="J99" s="88"/>
      <c r="K99" s="88"/>
      <c r="L99" s="16" t="str">
        <f t="shared" si="14"/>
        <v/>
      </c>
      <c r="M99" s="87" t="str">
        <f t="shared" si="10"/>
        <v/>
      </c>
      <c r="N99" s="87"/>
      <c r="O99" s="18" t="str">
        <f t="shared" si="11"/>
        <v/>
      </c>
      <c r="P99" s="17">
        <f t="shared" si="12"/>
        <v>2010</v>
      </c>
      <c r="Q99" s="2"/>
      <c r="R99" s="89" t="str">
        <f t="shared" si="18"/>
        <v/>
      </c>
      <c r="S99" s="89"/>
      <c r="T99" s="90" t="str">
        <f t="shared" si="15"/>
        <v/>
      </c>
      <c r="U99" s="91"/>
      <c r="V99" s="86" t="str">
        <f t="shared" si="16"/>
        <v/>
      </c>
      <c r="W99" s="86"/>
    </row>
    <row r="100" spans="2:23" x14ac:dyDescent="0.15">
      <c r="B100" s="11">
        <v>91</v>
      </c>
      <c r="C100" s="87" t="str">
        <f t="shared" si="13"/>
        <v/>
      </c>
      <c r="D100" s="87"/>
      <c r="E100" s="17">
        <f t="shared" si="17"/>
        <v>2010</v>
      </c>
      <c r="F100" s="2"/>
      <c r="G100" s="11"/>
      <c r="H100" s="88"/>
      <c r="I100" s="88"/>
      <c r="J100" s="88"/>
      <c r="K100" s="88"/>
      <c r="L100" s="16" t="str">
        <f t="shared" si="14"/>
        <v/>
      </c>
      <c r="M100" s="87" t="str">
        <f t="shared" si="10"/>
        <v/>
      </c>
      <c r="N100" s="87"/>
      <c r="O100" s="18" t="str">
        <f t="shared" si="11"/>
        <v/>
      </c>
      <c r="P100" s="17">
        <f t="shared" si="12"/>
        <v>2010</v>
      </c>
      <c r="Q100" s="2"/>
      <c r="R100" s="89" t="str">
        <f t="shared" si="18"/>
        <v/>
      </c>
      <c r="S100" s="89"/>
      <c r="T100" s="90" t="str">
        <f t="shared" si="15"/>
        <v/>
      </c>
      <c r="U100" s="91"/>
      <c r="V100" s="86" t="str">
        <f t="shared" si="16"/>
        <v/>
      </c>
      <c r="W100" s="86"/>
    </row>
    <row r="101" spans="2:23" x14ac:dyDescent="0.15">
      <c r="B101" s="11">
        <v>92</v>
      </c>
      <c r="C101" s="87" t="str">
        <f t="shared" si="13"/>
        <v/>
      </c>
      <c r="D101" s="87"/>
      <c r="E101" s="17">
        <f t="shared" si="17"/>
        <v>2010</v>
      </c>
      <c r="F101" s="2"/>
      <c r="G101" s="11"/>
      <c r="H101" s="88"/>
      <c r="I101" s="88"/>
      <c r="J101" s="88"/>
      <c r="K101" s="88"/>
      <c r="L101" s="16" t="str">
        <f t="shared" si="14"/>
        <v/>
      </c>
      <c r="M101" s="87" t="str">
        <f t="shared" si="10"/>
        <v/>
      </c>
      <c r="N101" s="87"/>
      <c r="O101" s="18" t="str">
        <f t="shared" si="11"/>
        <v/>
      </c>
      <c r="P101" s="17">
        <f t="shared" si="12"/>
        <v>2010</v>
      </c>
      <c r="Q101" s="2"/>
      <c r="R101" s="89" t="str">
        <f t="shared" si="18"/>
        <v/>
      </c>
      <c r="S101" s="89"/>
      <c r="T101" s="90" t="str">
        <f t="shared" si="15"/>
        <v/>
      </c>
      <c r="U101" s="91"/>
      <c r="V101" s="86" t="str">
        <f t="shared" si="16"/>
        <v/>
      </c>
      <c r="W101" s="86"/>
    </row>
    <row r="102" spans="2:23" x14ac:dyDescent="0.15">
      <c r="B102" s="11">
        <v>93</v>
      </c>
      <c r="C102" s="87" t="str">
        <f t="shared" si="13"/>
        <v/>
      </c>
      <c r="D102" s="87"/>
      <c r="E102" s="17">
        <f t="shared" si="17"/>
        <v>2010</v>
      </c>
      <c r="F102" s="2"/>
      <c r="G102" s="11"/>
      <c r="H102" s="88"/>
      <c r="I102" s="88"/>
      <c r="J102" s="88"/>
      <c r="K102" s="88"/>
      <c r="L102" s="16" t="str">
        <f t="shared" si="14"/>
        <v/>
      </c>
      <c r="M102" s="87" t="str">
        <f t="shared" si="10"/>
        <v/>
      </c>
      <c r="N102" s="87"/>
      <c r="O102" s="18" t="str">
        <f t="shared" si="11"/>
        <v/>
      </c>
      <c r="P102" s="17">
        <f t="shared" si="12"/>
        <v>2010</v>
      </c>
      <c r="Q102" s="2"/>
      <c r="R102" s="89" t="str">
        <f t="shared" si="18"/>
        <v/>
      </c>
      <c r="S102" s="89"/>
      <c r="T102" s="90" t="str">
        <f t="shared" si="15"/>
        <v/>
      </c>
      <c r="U102" s="91"/>
      <c r="V102" s="86" t="str">
        <f t="shared" si="16"/>
        <v/>
      </c>
      <c r="W102" s="86"/>
    </row>
    <row r="103" spans="2:23" x14ac:dyDescent="0.15">
      <c r="B103" s="11">
        <v>94</v>
      </c>
      <c r="C103" s="87" t="str">
        <f t="shared" si="13"/>
        <v/>
      </c>
      <c r="D103" s="87"/>
      <c r="E103" s="17">
        <f t="shared" si="17"/>
        <v>2010</v>
      </c>
      <c r="F103" s="2"/>
      <c r="G103" s="11"/>
      <c r="H103" s="88"/>
      <c r="I103" s="88"/>
      <c r="J103" s="88"/>
      <c r="K103" s="88"/>
      <c r="L103" s="16" t="str">
        <f t="shared" si="14"/>
        <v/>
      </c>
      <c r="M103" s="87" t="str">
        <f t="shared" si="10"/>
        <v/>
      </c>
      <c r="N103" s="87"/>
      <c r="O103" s="18" t="str">
        <f t="shared" si="11"/>
        <v/>
      </c>
      <c r="P103" s="17">
        <f t="shared" si="12"/>
        <v>2010</v>
      </c>
      <c r="Q103" s="2"/>
      <c r="R103" s="89" t="str">
        <f t="shared" si="18"/>
        <v/>
      </c>
      <c r="S103" s="89"/>
      <c r="T103" s="90" t="str">
        <f t="shared" si="15"/>
        <v/>
      </c>
      <c r="U103" s="91"/>
      <c r="V103" s="86" t="str">
        <f t="shared" si="16"/>
        <v/>
      </c>
      <c r="W103" s="86"/>
    </row>
    <row r="104" spans="2:23" x14ac:dyDescent="0.15">
      <c r="B104" s="11">
        <v>95</v>
      </c>
      <c r="C104" s="87" t="str">
        <f t="shared" si="13"/>
        <v/>
      </c>
      <c r="D104" s="87"/>
      <c r="E104" s="17">
        <f t="shared" si="17"/>
        <v>2010</v>
      </c>
      <c r="F104" s="2"/>
      <c r="G104" s="11"/>
      <c r="H104" s="88"/>
      <c r="I104" s="88"/>
      <c r="J104" s="88"/>
      <c r="K104" s="88"/>
      <c r="L104" s="16" t="str">
        <f t="shared" si="14"/>
        <v/>
      </c>
      <c r="M104" s="87" t="str">
        <f t="shared" si="10"/>
        <v/>
      </c>
      <c r="N104" s="87"/>
      <c r="O104" s="18" t="str">
        <f t="shared" si="11"/>
        <v/>
      </c>
      <c r="P104" s="17">
        <f t="shared" si="12"/>
        <v>2010</v>
      </c>
      <c r="Q104" s="2"/>
      <c r="R104" s="89" t="str">
        <f t="shared" si="18"/>
        <v/>
      </c>
      <c r="S104" s="89"/>
      <c r="T104" s="90" t="str">
        <f t="shared" si="15"/>
        <v/>
      </c>
      <c r="U104" s="91"/>
      <c r="V104" s="86" t="str">
        <f t="shared" si="16"/>
        <v/>
      </c>
      <c r="W104" s="86"/>
    </row>
    <row r="105" spans="2:23" x14ac:dyDescent="0.15">
      <c r="B105" s="11">
        <v>96</v>
      </c>
      <c r="C105" s="87" t="str">
        <f t="shared" si="13"/>
        <v/>
      </c>
      <c r="D105" s="87"/>
      <c r="E105" s="17">
        <f t="shared" si="17"/>
        <v>2010</v>
      </c>
      <c r="F105" s="2"/>
      <c r="G105" s="11"/>
      <c r="H105" s="88"/>
      <c r="I105" s="88"/>
      <c r="J105" s="88"/>
      <c r="K105" s="88"/>
      <c r="L105" s="16" t="str">
        <f t="shared" si="14"/>
        <v/>
      </c>
      <c r="M105" s="87" t="str">
        <f t="shared" si="10"/>
        <v/>
      </c>
      <c r="N105" s="87"/>
      <c r="O105" s="18" t="str">
        <f t="shared" si="11"/>
        <v/>
      </c>
      <c r="P105" s="17">
        <f t="shared" si="12"/>
        <v>2010</v>
      </c>
      <c r="Q105" s="2"/>
      <c r="R105" s="89" t="str">
        <f t="shared" si="18"/>
        <v/>
      </c>
      <c r="S105" s="89"/>
      <c r="T105" s="90" t="str">
        <f t="shared" si="15"/>
        <v/>
      </c>
      <c r="U105" s="91"/>
      <c r="V105" s="86" t="str">
        <f t="shared" si="16"/>
        <v/>
      </c>
      <c r="W105" s="86"/>
    </row>
    <row r="106" spans="2:23" x14ac:dyDescent="0.15">
      <c r="B106" s="11">
        <v>97</v>
      </c>
      <c r="C106" s="87" t="str">
        <f t="shared" si="13"/>
        <v/>
      </c>
      <c r="D106" s="87"/>
      <c r="E106" s="17">
        <f t="shared" si="17"/>
        <v>2010</v>
      </c>
      <c r="F106" s="2"/>
      <c r="G106" s="11"/>
      <c r="H106" s="88"/>
      <c r="I106" s="88"/>
      <c r="J106" s="88"/>
      <c r="K106" s="88"/>
      <c r="L106" s="16" t="str">
        <f t="shared" si="14"/>
        <v/>
      </c>
      <c r="M106" s="87" t="str">
        <f t="shared" si="10"/>
        <v/>
      </c>
      <c r="N106" s="87"/>
      <c r="O106" s="18" t="str">
        <f t="shared" si="11"/>
        <v/>
      </c>
      <c r="P106" s="17">
        <f t="shared" si="12"/>
        <v>2010</v>
      </c>
      <c r="Q106" s="2"/>
      <c r="R106" s="89" t="str">
        <f t="shared" si="18"/>
        <v/>
      </c>
      <c r="S106" s="89"/>
      <c r="T106" s="90" t="str">
        <f t="shared" si="15"/>
        <v/>
      </c>
      <c r="U106" s="91"/>
      <c r="V106" s="86" t="str">
        <f t="shared" si="16"/>
        <v/>
      </c>
      <c r="W106" s="86"/>
    </row>
    <row r="107" spans="2:23" x14ac:dyDescent="0.15">
      <c r="B107" s="11">
        <v>98</v>
      </c>
      <c r="C107" s="87" t="str">
        <f t="shared" si="13"/>
        <v/>
      </c>
      <c r="D107" s="87"/>
      <c r="E107" s="17">
        <f t="shared" si="17"/>
        <v>2010</v>
      </c>
      <c r="F107" s="2"/>
      <c r="G107" s="11"/>
      <c r="H107" s="88"/>
      <c r="I107" s="88"/>
      <c r="J107" s="88"/>
      <c r="K107" s="88"/>
      <c r="L107" s="16" t="str">
        <f t="shared" si="14"/>
        <v/>
      </c>
      <c r="M107" s="87" t="str">
        <f t="shared" si="10"/>
        <v/>
      </c>
      <c r="N107" s="87"/>
      <c r="O107" s="18" t="str">
        <f t="shared" si="11"/>
        <v/>
      </c>
      <c r="P107" s="17">
        <f t="shared" si="12"/>
        <v>2010</v>
      </c>
      <c r="Q107" s="2"/>
      <c r="R107" s="89" t="str">
        <f t="shared" si="18"/>
        <v/>
      </c>
      <c r="S107" s="89"/>
      <c r="T107" s="90" t="str">
        <f t="shared" si="15"/>
        <v/>
      </c>
      <c r="U107" s="91"/>
      <c r="V107" s="86" t="str">
        <f t="shared" si="16"/>
        <v/>
      </c>
      <c r="W107" s="86"/>
    </row>
    <row r="108" spans="2:23" x14ac:dyDescent="0.15">
      <c r="B108" s="11">
        <v>99</v>
      </c>
      <c r="C108" s="87" t="str">
        <f t="shared" si="13"/>
        <v/>
      </c>
      <c r="D108" s="87"/>
      <c r="E108" s="17">
        <f t="shared" si="17"/>
        <v>2010</v>
      </c>
      <c r="F108" s="2"/>
      <c r="G108" s="11"/>
      <c r="H108" s="88"/>
      <c r="I108" s="88"/>
      <c r="J108" s="88"/>
      <c r="K108" s="88"/>
      <c r="L108" s="16" t="str">
        <f t="shared" si="14"/>
        <v/>
      </c>
      <c r="M108" s="87" t="str">
        <f t="shared" si="10"/>
        <v/>
      </c>
      <c r="N108" s="87"/>
      <c r="O108" s="18" t="str">
        <f t="shared" si="11"/>
        <v/>
      </c>
      <c r="P108" s="17">
        <f t="shared" si="12"/>
        <v>2010</v>
      </c>
      <c r="Q108" s="2"/>
      <c r="R108" s="89" t="str">
        <f t="shared" si="18"/>
        <v/>
      </c>
      <c r="S108" s="89"/>
      <c r="T108" s="90" t="str">
        <f t="shared" si="15"/>
        <v/>
      </c>
      <c r="U108" s="91"/>
      <c r="V108" s="86" t="str">
        <f t="shared" si="16"/>
        <v/>
      </c>
      <c r="W108" s="86"/>
    </row>
    <row r="109" spans="2:23" x14ac:dyDescent="0.15">
      <c r="B109" s="11">
        <v>100</v>
      </c>
      <c r="C109" s="87" t="str">
        <f t="shared" si="13"/>
        <v/>
      </c>
      <c r="D109" s="87"/>
      <c r="E109" s="17">
        <f t="shared" si="17"/>
        <v>2010</v>
      </c>
      <c r="F109" s="2"/>
      <c r="G109" s="11"/>
      <c r="H109" s="88"/>
      <c r="I109" s="88"/>
      <c r="J109" s="88"/>
      <c r="K109" s="88"/>
      <c r="L109" s="16" t="str">
        <f t="shared" si="14"/>
        <v/>
      </c>
      <c r="M109" s="87" t="str">
        <f t="shared" si="10"/>
        <v/>
      </c>
      <c r="N109" s="87"/>
      <c r="O109" s="18" t="str">
        <f t="shared" si="11"/>
        <v/>
      </c>
      <c r="P109" s="17">
        <f t="shared" si="12"/>
        <v>2010</v>
      </c>
      <c r="Q109" s="2"/>
      <c r="R109" s="89" t="str">
        <f t="shared" si="18"/>
        <v/>
      </c>
      <c r="S109" s="89"/>
      <c r="T109" s="90" t="str">
        <f t="shared" si="15"/>
        <v/>
      </c>
      <c r="U109" s="91"/>
      <c r="V109" s="86" t="str">
        <f t="shared" si="16"/>
        <v/>
      </c>
      <c r="W109" s="86"/>
    </row>
  </sheetData>
  <mergeCells count="739">
    <mergeCell ref="V108:W108"/>
    <mergeCell ref="C109:D109"/>
    <mergeCell ref="H109:I109"/>
    <mergeCell ref="J109:K109"/>
    <mergeCell ref="M109:N109"/>
    <mergeCell ref="R109:S109"/>
    <mergeCell ref="T109:U109"/>
    <mergeCell ref="V109:W109"/>
    <mergeCell ref="C108:D108"/>
    <mergeCell ref="H108:I108"/>
    <mergeCell ref="J108:K108"/>
    <mergeCell ref="M108:N108"/>
    <mergeCell ref="R108:S108"/>
    <mergeCell ref="T108:U108"/>
    <mergeCell ref="V106:W106"/>
    <mergeCell ref="C107:D107"/>
    <mergeCell ref="H107:I107"/>
    <mergeCell ref="J107:K107"/>
    <mergeCell ref="M107:N107"/>
    <mergeCell ref="R107:S107"/>
    <mergeCell ref="T107:U107"/>
    <mergeCell ref="V107:W107"/>
    <mergeCell ref="C106:D106"/>
    <mergeCell ref="H106:I106"/>
    <mergeCell ref="J106:K106"/>
    <mergeCell ref="M106:N106"/>
    <mergeCell ref="R106:S106"/>
    <mergeCell ref="T106:U106"/>
    <mergeCell ref="V104:W104"/>
    <mergeCell ref="C105:D105"/>
    <mergeCell ref="H105:I105"/>
    <mergeCell ref="J105:K105"/>
    <mergeCell ref="M105:N105"/>
    <mergeCell ref="R105:S105"/>
    <mergeCell ref="T105:U105"/>
    <mergeCell ref="V105:W105"/>
    <mergeCell ref="C104:D104"/>
    <mergeCell ref="H104:I104"/>
    <mergeCell ref="J104:K104"/>
    <mergeCell ref="M104:N104"/>
    <mergeCell ref="R104:S104"/>
    <mergeCell ref="T104:U104"/>
    <mergeCell ref="V102:W102"/>
    <mergeCell ref="C103:D103"/>
    <mergeCell ref="H103:I103"/>
    <mergeCell ref="J103:K103"/>
    <mergeCell ref="M103:N103"/>
    <mergeCell ref="R103:S103"/>
    <mergeCell ref="T103:U103"/>
    <mergeCell ref="V103:W103"/>
    <mergeCell ref="C102:D102"/>
    <mergeCell ref="H102:I102"/>
    <mergeCell ref="J102:K102"/>
    <mergeCell ref="M102:N102"/>
    <mergeCell ref="R102:S102"/>
    <mergeCell ref="T102:U102"/>
    <mergeCell ref="V100:W100"/>
    <mergeCell ref="C101:D101"/>
    <mergeCell ref="H101:I101"/>
    <mergeCell ref="J101:K101"/>
    <mergeCell ref="M101:N101"/>
    <mergeCell ref="R101:S101"/>
    <mergeCell ref="T101:U101"/>
    <mergeCell ref="V101:W101"/>
    <mergeCell ref="C100:D100"/>
    <mergeCell ref="H100:I100"/>
    <mergeCell ref="J100:K100"/>
    <mergeCell ref="M100:N100"/>
    <mergeCell ref="R100:S100"/>
    <mergeCell ref="T100:U100"/>
    <mergeCell ref="V98:W98"/>
    <mergeCell ref="C99:D99"/>
    <mergeCell ref="H99:I99"/>
    <mergeCell ref="J99:K99"/>
    <mergeCell ref="M99:N99"/>
    <mergeCell ref="R99:S99"/>
    <mergeCell ref="T99:U99"/>
    <mergeCell ref="V99:W99"/>
    <mergeCell ref="C98:D98"/>
    <mergeCell ref="H98:I98"/>
    <mergeCell ref="J98:K98"/>
    <mergeCell ref="M98:N98"/>
    <mergeCell ref="R98:S98"/>
    <mergeCell ref="T98:U98"/>
    <mergeCell ref="V96:W96"/>
    <mergeCell ref="C97:D97"/>
    <mergeCell ref="H97:I97"/>
    <mergeCell ref="J97:K97"/>
    <mergeCell ref="M97:N97"/>
    <mergeCell ref="R97:S97"/>
    <mergeCell ref="T97:U97"/>
    <mergeCell ref="V97:W97"/>
    <mergeCell ref="C96:D96"/>
    <mergeCell ref="H96:I96"/>
    <mergeCell ref="J96:K96"/>
    <mergeCell ref="M96:N96"/>
    <mergeCell ref="R96:S96"/>
    <mergeCell ref="T96:U96"/>
    <mergeCell ref="V94:W94"/>
    <mergeCell ref="C95:D95"/>
    <mergeCell ref="H95:I95"/>
    <mergeCell ref="J95:K95"/>
    <mergeCell ref="M95:N95"/>
    <mergeCell ref="R95:S95"/>
    <mergeCell ref="T95:U95"/>
    <mergeCell ref="V95:W95"/>
    <mergeCell ref="C94:D94"/>
    <mergeCell ref="H94:I94"/>
    <mergeCell ref="J94:K94"/>
    <mergeCell ref="M94:N94"/>
    <mergeCell ref="R94:S94"/>
    <mergeCell ref="T94:U94"/>
    <mergeCell ref="V92:W92"/>
    <mergeCell ref="C93:D93"/>
    <mergeCell ref="H93:I93"/>
    <mergeCell ref="J93:K93"/>
    <mergeCell ref="M93:N93"/>
    <mergeCell ref="R93:S93"/>
    <mergeCell ref="T93:U93"/>
    <mergeCell ref="V93:W93"/>
    <mergeCell ref="C92:D92"/>
    <mergeCell ref="H92:I92"/>
    <mergeCell ref="J92:K92"/>
    <mergeCell ref="M92:N92"/>
    <mergeCell ref="R92:S92"/>
    <mergeCell ref="T92:U92"/>
    <mergeCell ref="V90:W90"/>
    <mergeCell ref="C91:D91"/>
    <mergeCell ref="H91:I91"/>
    <mergeCell ref="J91:K91"/>
    <mergeCell ref="M91:N91"/>
    <mergeCell ref="R91:S91"/>
    <mergeCell ref="T91:U91"/>
    <mergeCell ref="V91:W91"/>
    <mergeCell ref="C90:D90"/>
    <mergeCell ref="H90:I90"/>
    <mergeCell ref="J90:K90"/>
    <mergeCell ref="M90:N90"/>
    <mergeCell ref="R90:S90"/>
    <mergeCell ref="T90:U90"/>
    <mergeCell ref="V88:W88"/>
    <mergeCell ref="C89:D89"/>
    <mergeCell ref="H89:I89"/>
    <mergeCell ref="J89:K89"/>
    <mergeCell ref="M89:N89"/>
    <mergeCell ref="R89:S89"/>
    <mergeCell ref="T89:U89"/>
    <mergeCell ref="V89:W89"/>
    <mergeCell ref="C88:D88"/>
    <mergeCell ref="H88:I88"/>
    <mergeCell ref="J88:K88"/>
    <mergeCell ref="M88:N88"/>
    <mergeCell ref="R88:S88"/>
    <mergeCell ref="T88:U88"/>
    <mergeCell ref="V86:W86"/>
    <mergeCell ref="C87:D87"/>
    <mergeCell ref="H87:I87"/>
    <mergeCell ref="J87:K87"/>
    <mergeCell ref="M87:N87"/>
    <mergeCell ref="R87:S87"/>
    <mergeCell ref="T87:U87"/>
    <mergeCell ref="V87:W87"/>
    <mergeCell ref="C86:D86"/>
    <mergeCell ref="H86:I86"/>
    <mergeCell ref="J86:K86"/>
    <mergeCell ref="M86:N86"/>
    <mergeCell ref="R86:S86"/>
    <mergeCell ref="T86:U86"/>
    <mergeCell ref="V84:W84"/>
    <mergeCell ref="C85:D85"/>
    <mergeCell ref="H85:I85"/>
    <mergeCell ref="J85:K85"/>
    <mergeCell ref="M85:N85"/>
    <mergeCell ref="R85:S85"/>
    <mergeCell ref="T85:U85"/>
    <mergeCell ref="V85:W85"/>
    <mergeCell ref="C84:D84"/>
    <mergeCell ref="H84:I84"/>
    <mergeCell ref="J84:K84"/>
    <mergeCell ref="M84:N84"/>
    <mergeCell ref="R84:S84"/>
    <mergeCell ref="T84:U84"/>
    <mergeCell ref="V82:W82"/>
    <mergeCell ref="C83:D83"/>
    <mergeCell ref="H83:I83"/>
    <mergeCell ref="J83:K83"/>
    <mergeCell ref="M83:N83"/>
    <mergeCell ref="R83:S83"/>
    <mergeCell ref="T83:U83"/>
    <mergeCell ref="V83:W83"/>
    <mergeCell ref="C82:D82"/>
    <mergeCell ref="H82:I82"/>
    <mergeCell ref="J82:K82"/>
    <mergeCell ref="M82:N82"/>
    <mergeCell ref="R82:S82"/>
    <mergeCell ref="T82:U82"/>
    <mergeCell ref="V80:W80"/>
    <mergeCell ref="C81:D81"/>
    <mergeCell ref="H81:I81"/>
    <mergeCell ref="J81:K81"/>
    <mergeCell ref="M81:N81"/>
    <mergeCell ref="R81:S81"/>
    <mergeCell ref="T81:U81"/>
    <mergeCell ref="V81:W81"/>
    <mergeCell ref="C80:D80"/>
    <mergeCell ref="H80:I80"/>
    <mergeCell ref="J80:K80"/>
    <mergeCell ref="M80:N80"/>
    <mergeCell ref="R80:S80"/>
    <mergeCell ref="T80:U80"/>
    <mergeCell ref="V78:W78"/>
    <mergeCell ref="C79:D79"/>
    <mergeCell ref="H79:I79"/>
    <mergeCell ref="J79:K79"/>
    <mergeCell ref="M79:N79"/>
    <mergeCell ref="R79:S79"/>
    <mergeCell ref="T79:U79"/>
    <mergeCell ref="V79:W79"/>
    <mergeCell ref="C78:D78"/>
    <mergeCell ref="H78:I78"/>
    <mergeCell ref="J78:K78"/>
    <mergeCell ref="M78:N78"/>
    <mergeCell ref="R78:S78"/>
    <mergeCell ref="T78:U78"/>
    <mergeCell ref="V76:W76"/>
    <mergeCell ref="C77:D77"/>
    <mergeCell ref="H77:I77"/>
    <mergeCell ref="J77:K77"/>
    <mergeCell ref="M77:N77"/>
    <mergeCell ref="R77:S77"/>
    <mergeCell ref="T77:U77"/>
    <mergeCell ref="V77:W77"/>
    <mergeCell ref="C76:D76"/>
    <mergeCell ref="H76:I76"/>
    <mergeCell ref="J76:K76"/>
    <mergeCell ref="M76:N76"/>
    <mergeCell ref="R76:S76"/>
    <mergeCell ref="T76:U76"/>
    <mergeCell ref="V74:W74"/>
    <mergeCell ref="C75:D75"/>
    <mergeCell ref="H75:I75"/>
    <mergeCell ref="J75:K75"/>
    <mergeCell ref="M75:N75"/>
    <mergeCell ref="R75:S75"/>
    <mergeCell ref="T75:U75"/>
    <mergeCell ref="V75:W75"/>
    <mergeCell ref="C74:D74"/>
    <mergeCell ref="H74:I74"/>
    <mergeCell ref="J74:K74"/>
    <mergeCell ref="M74:N74"/>
    <mergeCell ref="R74:S74"/>
    <mergeCell ref="T74:U74"/>
    <mergeCell ref="V72:W72"/>
    <mergeCell ref="C73:D73"/>
    <mergeCell ref="H73:I73"/>
    <mergeCell ref="J73:K73"/>
    <mergeCell ref="M73:N73"/>
    <mergeCell ref="R73:S73"/>
    <mergeCell ref="T73:U73"/>
    <mergeCell ref="V73:W73"/>
    <mergeCell ref="C72:D72"/>
    <mergeCell ref="H72:I72"/>
    <mergeCell ref="J72:K72"/>
    <mergeCell ref="M72:N72"/>
    <mergeCell ref="R72:S72"/>
    <mergeCell ref="T72:U72"/>
    <mergeCell ref="V70:W70"/>
    <mergeCell ref="C71:D71"/>
    <mergeCell ref="H71:I71"/>
    <mergeCell ref="J71:K71"/>
    <mergeCell ref="M71:N71"/>
    <mergeCell ref="R71:S71"/>
    <mergeCell ref="T71:U71"/>
    <mergeCell ref="V71:W71"/>
    <mergeCell ref="C70:D70"/>
    <mergeCell ref="H70:I70"/>
    <mergeCell ref="J70:K70"/>
    <mergeCell ref="M70:N70"/>
    <mergeCell ref="R70:S70"/>
    <mergeCell ref="T70:U70"/>
    <mergeCell ref="V68:W68"/>
    <mergeCell ref="C69:D69"/>
    <mergeCell ref="H69:I69"/>
    <mergeCell ref="J69:K69"/>
    <mergeCell ref="M69:N69"/>
    <mergeCell ref="R69:S69"/>
    <mergeCell ref="T69:U69"/>
    <mergeCell ref="V69:W69"/>
    <mergeCell ref="C68:D68"/>
    <mergeCell ref="H68:I68"/>
    <mergeCell ref="J68:K68"/>
    <mergeCell ref="M68:N68"/>
    <mergeCell ref="R68:S68"/>
    <mergeCell ref="T68:U68"/>
    <mergeCell ref="V66:W66"/>
    <mergeCell ref="C67:D67"/>
    <mergeCell ref="H67:I67"/>
    <mergeCell ref="J67:K67"/>
    <mergeCell ref="M67:N67"/>
    <mergeCell ref="R67:S67"/>
    <mergeCell ref="T67:U67"/>
    <mergeCell ref="V67:W67"/>
    <mergeCell ref="C66:D66"/>
    <mergeCell ref="H66:I66"/>
    <mergeCell ref="J66:K66"/>
    <mergeCell ref="M66:N66"/>
    <mergeCell ref="R66:S66"/>
    <mergeCell ref="T66:U66"/>
    <mergeCell ref="V64:W64"/>
    <mergeCell ref="C65:D65"/>
    <mergeCell ref="H65:I65"/>
    <mergeCell ref="J65:K65"/>
    <mergeCell ref="M65:N65"/>
    <mergeCell ref="R65:S65"/>
    <mergeCell ref="T65:U65"/>
    <mergeCell ref="V65:W65"/>
    <mergeCell ref="C64:D64"/>
    <mergeCell ref="H64:I64"/>
    <mergeCell ref="J64:K64"/>
    <mergeCell ref="M64:N64"/>
    <mergeCell ref="R64:S64"/>
    <mergeCell ref="T64:U64"/>
    <mergeCell ref="V62:W62"/>
    <mergeCell ref="C63:D63"/>
    <mergeCell ref="H63:I63"/>
    <mergeCell ref="J63:K63"/>
    <mergeCell ref="M63:N63"/>
    <mergeCell ref="R63:S63"/>
    <mergeCell ref="T63:U63"/>
    <mergeCell ref="V63:W63"/>
    <mergeCell ref="C62:D62"/>
    <mergeCell ref="H62:I62"/>
    <mergeCell ref="J62:K62"/>
    <mergeCell ref="M62:N62"/>
    <mergeCell ref="R62:S62"/>
    <mergeCell ref="T62:U62"/>
    <mergeCell ref="V60:W60"/>
    <mergeCell ref="C61:D61"/>
    <mergeCell ref="H61:I61"/>
    <mergeCell ref="J61:K61"/>
    <mergeCell ref="M61:N61"/>
    <mergeCell ref="R61:S61"/>
    <mergeCell ref="T61:U61"/>
    <mergeCell ref="V61:W61"/>
    <mergeCell ref="C60:D60"/>
    <mergeCell ref="H60:I60"/>
    <mergeCell ref="J60:K60"/>
    <mergeCell ref="M60:N60"/>
    <mergeCell ref="R60:S60"/>
    <mergeCell ref="T60:U60"/>
    <mergeCell ref="V58:W58"/>
    <mergeCell ref="C59:D59"/>
    <mergeCell ref="H59:I59"/>
    <mergeCell ref="J59:K59"/>
    <mergeCell ref="M59:N59"/>
    <mergeCell ref="R59:S59"/>
    <mergeCell ref="T59:U59"/>
    <mergeCell ref="V59:W59"/>
    <mergeCell ref="C58:D58"/>
    <mergeCell ref="H58:I58"/>
    <mergeCell ref="J58:K58"/>
    <mergeCell ref="M58:N58"/>
    <mergeCell ref="R58:S58"/>
    <mergeCell ref="T58:U58"/>
    <mergeCell ref="V56:W56"/>
    <mergeCell ref="C57:D57"/>
    <mergeCell ref="H57:I57"/>
    <mergeCell ref="J57:K57"/>
    <mergeCell ref="M57:N57"/>
    <mergeCell ref="R57:S57"/>
    <mergeCell ref="T57:U57"/>
    <mergeCell ref="V57:W57"/>
    <mergeCell ref="C56:D56"/>
    <mergeCell ref="H56:I56"/>
    <mergeCell ref="J56:K56"/>
    <mergeCell ref="M56:N56"/>
    <mergeCell ref="R56:S56"/>
    <mergeCell ref="T56:U56"/>
    <mergeCell ref="V54:W54"/>
    <mergeCell ref="C55:D55"/>
    <mergeCell ref="H55:I55"/>
    <mergeCell ref="J55:K55"/>
    <mergeCell ref="M55:N55"/>
    <mergeCell ref="R55:S55"/>
    <mergeCell ref="T55:U55"/>
    <mergeCell ref="V55:W55"/>
    <mergeCell ref="C54:D54"/>
    <mergeCell ref="H54:I54"/>
    <mergeCell ref="J54:K54"/>
    <mergeCell ref="M54:N54"/>
    <mergeCell ref="R54:S54"/>
    <mergeCell ref="T54:U54"/>
    <mergeCell ref="V52:W52"/>
    <mergeCell ref="C53:D53"/>
    <mergeCell ref="H53:I53"/>
    <mergeCell ref="J53:K53"/>
    <mergeCell ref="M53:N53"/>
    <mergeCell ref="R53:S53"/>
    <mergeCell ref="T53:U53"/>
    <mergeCell ref="V53:W53"/>
    <mergeCell ref="C52:D52"/>
    <mergeCell ref="H52:I52"/>
    <mergeCell ref="J52:K52"/>
    <mergeCell ref="M52:N52"/>
    <mergeCell ref="R52:S52"/>
    <mergeCell ref="T52:U52"/>
    <mergeCell ref="V50:W50"/>
    <mergeCell ref="C51:D51"/>
    <mergeCell ref="H51:I51"/>
    <mergeCell ref="J51:K51"/>
    <mergeCell ref="M51:N51"/>
    <mergeCell ref="R51:S51"/>
    <mergeCell ref="T51:U51"/>
    <mergeCell ref="V51:W51"/>
    <mergeCell ref="C50:D50"/>
    <mergeCell ref="H50:I50"/>
    <mergeCell ref="J50:K50"/>
    <mergeCell ref="M50:N50"/>
    <mergeCell ref="R50:S50"/>
    <mergeCell ref="T50:U50"/>
    <mergeCell ref="V48:W48"/>
    <mergeCell ref="C49:D49"/>
    <mergeCell ref="H49:I49"/>
    <mergeCell ref="J49:K49"/>
    <mergeCell ref="M49:N49"/>
    <mergeCell ref="R49:S49"/>
    <mergeCell ref="T49:U49"/>
    <mergeCell ref="V49:W49"/>
    <mergeCell ref="C48:D48"/>
    <mergeCell ref="H48:I48"/>
    <mergeCell ref="J48:K48"/>
    <mergeCell ref="M48:N48"/>
    <mergeCell ref="R48:S48"/>
    <mergeCell ref="T48:U48"/>
    <mergeCell ref="V46:W46"/>
    <mergeCell ref="C47:D47"/>
    <mergeCell ref="H47:I47"/>
    <mergeCell ref="J47:K47"/>
    <mergeCell ref="M47:N47"/>
    <mergeCell ref="R47:S47"/>
    <mergeCell ref="T47:U47"/>
    <mergeCell ref="V47:W47"/>
    <mergeCell ref="C46:D46"/>
    <mergeCell ref="H46:I46"/>
    <mergeCell ref="J46:K46"/>
    <mergeCell ref="M46:N46"/>
    <mergeCell ref="R46:S46"/>
    <mergeCell ref="T46:U46"/>
    <mergeCell ref="V44:W44"/>
    <mergeCell ref="C45:D45"/>
    <mergeCell ref="H45:I45"/>
    <mergeCell ref="J45:K45"/>
    <mergeCell ref="M45:N45"/>
    <mergeCell ref="R45:S45"/>
    <mergeCell ref="T45:U45"/>
    <mergeCell ref="V45:W45"/>
    <mergeCell ref="C44:D44"/>
    <mergeCell ref="H44:I44"/>
    <mergeCell ref="J44:K44"/>
    <mergeCell ref="M44:N44"/>
    <mergeCell ref="R44:S44"/>
    <mergeCell ref="T44:U44"/>
    <mergeCell ref="V42:W42"/>
    <mergeCell ref="C43:D43"/>
    <mergeCell ref="H43:I43"/>
    <mergeCell ref="J43:K43"/>
    <mergeCell ref="M43:N43"/>
    <mergeCell ref="R43:S43"/>
    <mergeCell ref="T43:U43"/>
    <mergeCell ref="V43:W43"/>
    <mergeCell ref="C42:D42"/>
    <mergeCell ref="H42:I42"/>
    <mergeCell ref="J42:K42"/>
    <mergeCell ref="M42:N42"/>
    <mergeCell ref="R42:S42"/>
    <mergeCell ref="T42:U42"/>
    <mergeCell ref="V40:W40"/>
    <mergeCell ref="C41:D41"/>
    <mergeCell ref="H41:I41"/>
    <mergeCell ref="J41:K41"/>
    <mergeCell ref="M41:N41"/>
    <mergeCell ref="R41:S41"/>
    <mergeCell ref="T41:U41"/>
    <mergeCell ref="V41:W41"/>
    <mergeCell ref="C40:D40"/>
    <mergeCell ref="H40:I40"/>
    <mergeCell ref="J40:K40"/>
    <mergeCell ref="M40:N40"/>
    <mergeCell ref="R40:S40"/>
    <mergeCell ref="T40:U40"/>
    <mergeCell ref="V38:W38"/>
    <mergeCell ref="C39:D39"/>
    <mergeCell ref="H39:I39"/>
    <mergeCell ref="J39:K39"/>
    <mergeCell ref="M39:N39"/>
    <mergeCell ref="R39:S39"/>
    <mergeCell ref="T39:U39"/>
    <mergeCell ref="V39:W39"/>
    <mergeCell ref="C38:D38"/>
    <mergeCell ref="H38:I38"/>
    <mergeCell ref="J38:K38"/>
    <mergeCell ref="M38:N38"/>
    <mergeCell ref="R38:S38"/>
    <mergeCell ref="T38:U38"/>
    <mergeCell ref="V36:W36"/>
    <mergeCell ref="C37:D37"/>
    <mergeCell ref="H37:I37"/>
    <mergeCell ref="J37:K37"/>
    <mergeCell ref="M37:N37"/>
    <mergeCell ref="R37:S37"/>
    <mergeCell ref="T37:U37"/>
    <mergeCell ref="V37:W37"/>
    <mergeCell ref="C36:D36"/>
    <mergeCell ref="H36:I36"/>
    <mergeCell ref="J36:K36"/>
    <mergeCell ref="M36:N36"/>
    <mergeCell ref="R36:S36"/>
    <mergeCell ref="T36:U36"/>
    <mergeCell ref="V34:W34"/>
    <mergeCell ref="C35:D35"/>
    <mergeCell ref="H35:I35"/>
    <mergeCell ref="J35:K35"/>
    <mergeCell ref="M35:N35"/>
    <mergeCell ref="R35:S35"/>
    <mergeCell ref="T35:U35"/>
    <mergeCell ref="V35:W35"/>
    <mergeCell ref="C34:D34"/>
    <mergeCell ref="H34:I34"/>
    <mergeCell ref="J34:K34"/>
    <mergeCell ref="M34:N34"/>
    <mergeCell ref="R34:S34"/>
    <mergeCell ref="T34:U34"/>
    <mergeCell ref="V32:W32"/>
    <mergeCell ref="C33:D33"/>
    <mergeCell ref="H33:I33"/>
    <mergeCell ref="J33:K33"/>
    <mergeCell ref="M33:N33"/>
    <mergeCell ref="R33:S33"/>
    <mergeCell ref="T33:U33"/>
    <mergeCell ref="V33:W33"/>
    <mergeCell ref="C32:D32"/>
    <mergeCell ref="H32:I32"/>
    <mergeCell ref="J32:K32"/>
    <mergeCell ref="M32:N32"/>
    <mergeCell ref="R32:S32"/>
    <mergeCell ref="T32:U32"/>
    <mergeCell ref="V30:W30"/>
    <mergeCell ref="C31:D31"/>
    <mergeCell ref="H31:I31"/>
    <mergeCell ref="J31:K31"/>
    <mergeCell ref="M31:N31"/>
    <mergeCell ref="R31:S31"/>
    <mergeCell ref="T31:U31"/>
    <mergeCell ref="V31:W31"/>
    <mergeCell ref="C30:D30"/>
    <mergeCell ref="H30:I30"/>
    <mergeCell ref="J30:K30"/>
    <mergeCell ref="M30:N30"/>
    <mergeCell ref="R30:S30"/>
    <mergeCell ref="T30:U30"/>
    <mergeCell ref="V28:W28"/>
    <mergeCell ref="C29:D29"/>
    <mergeCell ref="H29:I29"/>
    <mergeCell ref="J29:K29"/>
    <mergeCell ref="M29:N29"/>
    <mergeCell ref="R29:S29"/>
    <mergeCell ref="T29:U29"/>
    <mergeCell ref="V29:W29"/>
    <mergeCell ref="C28:D28"/>
    <mergeCell ref="H28:I28"/>
    <mergeCell ref="J28:K28"/>
    <mergeCell ref="M28:N28"/>
    <mergeCell ref="R28:S28"/>
    <mergeCell ref="T28:U28"/>
    <mergeCell ref="V26:W26"/>
    <mergeCell ref="C27:D27"/>
    <mergeCell ref="H27:I27"/>
    <mergeCell ref="J27:K27"/>
    <mergeCell ref="M27:N27"/>
    <mergeCell ref="R27:S27"/>
    <mergeCell ref="T27:U27"/>
    <mergeCell ref="V27:W27"/>
    <mergeCell ref="C26:D26"/>
    <mergeCell ref="H26:I26"/>
    <mergeCell ref="J26:K26"/>
    <mergeCell ref="M26:N26"/>
    <mergeCell ref="R26:S26"/>
    <mergeCell ref="T26:U26"/>
    <mergeCell ref="V24:W24"/>
    <mergeCell ref="C25:D25"/>
    <mergeCell ref="H25:I25"/>
    <mergeCell ref="J25:K25"/>
    <mergeCell ref="M25:N25"/>
    <mergeCell ref="R25:S25"/>
    <mergeCell ref="T25:U25"/>
    <mergeCell ref="V25:W25"/>
    <mergeCell ref="C24:D24"/>
    <mergeCell ref="H24:I24"/>
    <mergeCell ref="J24:K24"/>
    <mergeCell ref="M24:N24"/>
    <mergeCell ref="R24:S24"/>
    <mergeCell ref="T24:U24"/>
    <mergeCell ref="V22:W22"/>
    <mergeCell ref="C23:D23"/>
    <mergeCell ref="H23:I23"/>
    <mergeCell ref="J23:K23"/>
    <mergeCell ref="M23:N23"/>
    <mergeCell ref="R23:S23"/>
    <mergeCell ref="T23:U23"/>
    <mergeCell ref="V23:W23"/>
    <mergeCell ref="C22:D22"/>
    <mergeCell ref="H22:I22"/>
    <mergeCell ref="J22:K22"/>
    <mergeCell ref="M22:N22"/>
    <mergeCell ref="R22:S22"/>
    <mergeCell ref="T22:U22"/>
    <mergeCell ref="V20:W20"/>
    <mergeCell ref="C21:D21"/>
    <mergeCell ref="H21:I21"/>
    <mergeCell ref="J21:K21"/>
    <mergeCell ref="M21:N21"/>
    <mergeCell ref="R21:S21"/>
    <mergeCell ref="T21:U21"/>
    <mergeCell ref="V21:W21"/>
    <mergeCell ref="C20:D20"/>
    <mergeCell ref="H20:I20"/>
    <mergeCell ref="J20:K20"/>
    <mergeCell ref="M20:N20"/>
    <mergeCell ref="R20:S20"/>
    <mergeCell ref="T20:U20"/>
    <mergeCell ref="V18:W18"/>
    <mergeCell ref="C19:D19"/>
    <mergeCell ref="H19:I19"/>
    <mergeCell ref="J19:K19"/>
    <mergeCell ref="M19:N19"/>
    <mergeCell ref="R19:S19"/>
    <mergeCell ref="T19:U19"/>
    <mergeCell ref="V19:W19"/>
    <mergeCell ref="C18:D18"/>
    <mergeCell ref="H18:I18"/>
    <mergeCell ref="J18:K18"/>
    <mergeCell ref="M18:N18"/>
    <mergeCell ref="R18:S18"/>
    <mergeCell ref="T18:U18"/>
    <mergeCell ref="V16:W16"/>
    <mergeCell ref="C17:D17"/>
    <mergeCell ref="H17:I17"/>
    <mergeCell ref="J17:K17"/>
    <mergeCell ref="M17:N17"/>
    <mergeCell ref="R17:S17"/>
    <mergeCell ref="T17:U17"/>
    <mergeCell ref="V17:W17"/>
    <mergeCell ref="C16:D16"/>
    <mergeCell ref="H16:I16"/>
    <mergeCell ref="J16:K16"/>
    <mergeCell ref="M16:N16"/>
    <mergeCell ref="R16:S16"/>
    <mergeCell ref="T16:U16"/>
    <mergeCell ref="V14:W14"/>
    <mergeCell ref="C15:D15"/>
    <mergeCell ref="H15:I15"/>
    <mergeCell ref="J15:K15"/>
    <mergeCell ref="M15:N15"/>
    <mergeCell ref="R15:S15"/>
    <mergeCell ref="T15:U15"/>
    <mergeCell ref="V15:W15"/>
    <mergeCell ref="C14:D14"/>
    <mergeCell ref="H14:I14"/>
    <mergeCell ref="J14:K14"/>
    <mergeCell ref="M14:N14"/>
    <mergeCell ref="R14:S14"/>
    <mergeCell ref="T14:U14"/>
    <mergeCell ref="V12:W12"/>
    <mergeCell ref="C13:D13"/>
    <mergeCell ref="H13:I13"/>
    <mergeCell ref="J13:K13"/>
    <mergeCell ref="M13:N13"/>
    <mergeCell ref="R13:S13"/>
    <mergeCell ref="T13:U13"/>
    <mergeCell ref="V13:W13"/>
    <mergeCell ref="C12:D12"/>
    <mergeCell ref="H12:I12"/>
    <mergeCell ref="J12:K12"/>
    <mergeCell ref="M12:N12"/>
    <mergeCell ref="R12:S12"/>
    <mergeCell ref="T12:U12"/>
    <mergeCell ref="V10:W10"/>
    <mergeCell ref="C11:D11"/>
    <mergeCell ref="H11:I11"/>
    <mergeCell ref="J11:K11"/>
    <mergeCell ref="M11:N11"/>
    <mergeCell ref="R11:S11"/>
    <mergeCell ref="T11:U11"/>
    <mergeCell ref="V11:W11"/>
    <mergeCell ref="C10:D10"/>
    <mergeCell ref="H10:I10"/>
    <mergeCell ref="J10:K10"/>
    <mergeCell ref="M10:N10"/>
    <mergeCell ref="R10:S10"/>
    <mergeCell ref="T10:U10"/>
    <mergeCell ref="P8:W8"/>
    <mergeCell ref="H9:I9"/>
    <mergeCell ref="J9:K9"/>
    <mergeCell ref="M9:N9"/>
    <mergeCell ref="R9:S9"/>
    <mergeCell ref="T9:U9"/>
    <mergeCell ref="V9:W9"/>
    <mergeCell ref="B6:D6"/>
    <mergeCell ref="E6:H6"/>
    <mergeCell ref="I6:J6"/>
    <mergeCell ref="K6:M6"/>
    <mergeCell ref="N6:Q6"/>
    <mergeCell ref="B8:B9"/>
    <mergeCell ref="C8:D9"/>
    <mergeCell ref="E8:K8"/>
    <mergeCell ref="L8:N8"/>
    <mergeCell ref="O8:O9"/>
    <mergeCell ref="B2:D2"/>
    <mergeCell ref="E2:G2"/>
    <mergeCell ref="H2:J2"/>
    <mergeCell ref="K2:M2"/>
    <mergeCell ref="N2:O2"/>
    <mergeCell ref="P2:Q2"/>
    <mergeCell ref="N4:O4"/>
    <mergeCell ref="P4:Q4"/>
    <mergeCell ref="J5:K5"/>
    <mergeCell ref="L5:M5"/>
    <mergeCell ref="N5:O5"/>
    <mergeCell ref="P5:Q5"/>
    <mergeCell ref="B3:C3"/>
    <mergeCell ref="D3:I3"/>
    <mergeCell ref="J3:K3"/>
    <mergeCell ref="L3:Q3"/>
    <mergeCell ref="B4:C4"/>
    <mergeCell ref="D4:E4"/>
    <mergeCell ref="F4:G4"/>
    <mergeCell ref="H4:I4"/>
    <mergeCell ref="J4:K4"/>
    <mergeCell ref="L4:M4"/>
  </mergeCells>
  <phoneticPr fontId="1"/>
  <conditionalFormatting sqref="G39:G69 G15:G37 G10:G12">
    <cfRule type="cellIs" dxfId="15" priority="11" operator="equal">
      <formula>"買"</formula>
    </cfRule>
    <cfRule type="cellIs" dxfId="14" priority="12" operator="equal">
      <formula>"売"</formula>
    </cfRule>
  </conditionalFormatting>
  <conditionalFormatting sqref="G13">
    <cfRule type="cellIs" dxfId="13" priority="15" operator="equal">
      <formula>"買"</formula>
    </cfRule>
    <cfRule type="cellIs" dxfId="12" priority="16" operator="equal">
      <formula>"売"</formula>
    </cfRule>
  </conditionalFormatting>
  <conditionalFormatting sqref="G14">
    <cfRule type="cellIs" dxfId="11" priority="13" operator="equal">
      <formula>"買"</formula>
    </cfRule>
    <cfRule type="cellIs" dxfId="10" priority="14" operator="equal">
      <formula>"売"</formula>
    </cfRule>
  </conditionalFormatting>
  <conditionalFormatting sqref="G38">
    <cfRule type="cellIs" dxfId="9" priority="9" operator="equal">
      <formula>"買"</formula>
    </cfRule>
    <cfRule type="cellIs" dxfId="8" priority="10" operator="equal">
      <formula>"売"</formula>
    </cfRule>
  </conditionalFormatting>
  <conditionalFormatting sqref="G93:G94">
    <cfRule type="cellIs" dxfId="7" priority="1" operator="equal">
      <formula>"買"</formula>
    </cfRule>
    <cfRule type="cellIs" dxfId="6" priority="2" operator="equal">
      <formula>"売"</formula>
    </cfRule>
  </conditionalFormatting>
  <conditionalFormatting sqref="G70:G78">
    <cfRule type="cellIs" dxfId="5" priority="7" operator="equal">
      <formula>"買"</formula>
    </cfRule>
    <cfRule type="cellIs" dxfId="4" priority="8" operator="equal">
      <formula>"売"</formula>
    </cfRule>
  </conditionalFormatting>
  <conditionalFormatting sqref="G79:G92">
    <cfRule type="cellIs" dxfId="3" priority="5" operator="equal">
      <formula>"買"</formula>
    </cfRule>
    <cfRule type="cellIs" dxfId="2" priority="6" operator="equal">
      <formula>"売"</formula>
    </cfRule>
  </conditionalFormatting>
  <conditionalFormatting sqref="G95:G109">
    <cfRule type="cellIs" dxfId="1" priority="3" operator="equal">
      <formula>"買"</formula>
    </cfRule>
    <cfRule type="cellIs" dxfId="0"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５０回</vt:lpstr>
      <vt:lpstr>画像</vt:lpstr>
      <vt:lpstr>気づき</vt:lpstr>
      <vt:lpstr>検証終了通貨</vt:lpstr>
      <vt:lpstr>ドル円・クロス円</vt:lpstr>
      <vt:lpstr>ドル円・クロス円以外</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Atsushi Kawai</cp:lastModifiedBy>
  <dcterms:created xsi:type="dcterms:W3CDTF">2015-07-02T17:28:41Z</dcterms:created>
  <dcterms:modified xsi:type="dcterms:W3CDTF">2015-08-16T00:28:05Z</dcterms:modified>
</cp:coreProperties>
</file>