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ran_000\Desktop\CMA\検証データ\"/>
    </mc:Choice>
  </mc:AlternateContent>
  <bookViews>
    <workbookView xWindow="0" yWindow="0" windowWidth="15345" windowHeight="4650" activeTab="3"/>
  </bookViews>
  <sheets>
    <sheet name="①データ " sheetId="18" r:id="rId1"/>
    <sheet name="②データ" sheetId="17" r:id="rId2"/>
    <sheet name="③データ" sheetId="14" r:id="rId3"/>
    <sheet name="画像" sheetId="16" r:id="rId4"/>
  </sheets>
  <definedNames>
    <definedName name="_xlnm._FilterDatabase" localSheetId="0" hidden="1">'①データ '!$A$10:$V$278</definedName>
    <definedName name="_xlnm._FilterDatabase" localSheetId="1" hidden="1">②データ!$A$10:$V$278</definedName>
    <definedName name="_xlnm._FilterDatabase" localSheetId="2" hidden="1">③データ!$A$10:$V$278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4" l="1"/>
  <c r="R15" i="14"/>
  <c r="R21" i="14"/>
  <c r="R20" i="14" s="1"/>
  <c r="R19" i="14"/>
  <c r="R18" i="14"/>
  <c r="L18" i="14"/>
  <c r="K18" i="14"/>
  <c r="R20" i="17"/>
  <c r="R19" i="17" s="1"/>
  <c r="R18" i="17"/>
  <c r="R17" i="17"/>
  <c r="R15" i="17"/>
  <c r="R14" i="17"/>
  <c r="P20" i="17"/>
  <c r="O18" i="17"/>
  <c r="O17" i="17"/>
  <c r="D18" i="17" s="1"/>
  <c r="D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M19" i="14"/>
  <c r="N19" i="14" s="1"/>
  <c r="M20" i="14"/>
  <c r="N20" i="14" s="1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M18" i="14"/>
  <c r="N18" i="14" s="1"/>
  <c r="M17" i="17"/>
  <c r="N17" i="17" s="1"/>
  <c r="K17" i="17"/>
  <c r="L17" i="17" s="1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N106" i="18"/>
  <c r="N107" i="18"/>
  <c r="N108" i="18"/>
  <c r="N109" i="18"/>
  <c r="N110" i="18"/>
  <c r="N111" i="18"/>
  <c r="N112" i="18"/>
  <c r="N113" i="18"/>
  <c r="N114" i="18"/>
  <c r="N115" i="18"/>
  <c r="N116" i="18"/>
  <c r="N117" i="18"/>
  <c r="N118" i="18"/>
  <c r="N119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N18" i="18"/>
  <c r="M18" i="18"/>
  <c r="D18" i="14"/>
  <c r="R18" i="18"/>
  <c r="R15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L18" i="18"/>
  <c r="K18" i="18"/>
  <c r="D18" i="18"/>
  <c r="O18" i="14" l="1"/>
  <c r="D19" i="14" s="1"/>
  <c r="M15" i="18"/>
  <c r="M16" i="18"/>
  <c r="O18" i="18"/>
  <c r="M14" i="18"/>
  <c r="K15" i="18"/>
  <c r="K16" i="18"/>
  <c r="M15" i="17"/>
  <c r="M14" i="17"/>
  <c r="N14" i="17" s="1"/>
  <c r="K15" i="17"/>
  <c r="K15" i="14"/>
  <c r="K16" i="14"/>
  <c r="M15" i="14"/>
  <c r="N15" i="14" s="1"/>
  <c r="M16" i="14"/>
  <c r="N16" i="14" s="1"/>
  <c r="M14" i="14"/>
  <c r="K14" i="14"/>
  <c r="K14" i="17"/>
  <c r="K14" i="18"/>
  <c r="P120" i="18"/>
  <c r="P119" i="18"/>
  <c r="P118" i="18"/>
  <c r="P117" i="18"/>
  <c r="P116" i="18"/>
  <c r="P115" i="18"/>
  <c r="P114" i="18"/>
  <c r="P113" i="18"/>
  <c r="P112" i="18"/>
  <c r="P111" i="18"/>
  <c r="P110" i="18"/>
  <c r="P109" i="18"/>
  <c r="P108" i="18"/>
  <c r="P107" i="18"/>
  <c r="P106" i="18"/>
  <c r="P105" i="18"/>
  <c r="P104" i="18"/>
  <c r="P103" i="18"/>
  <c r="P102" i="18"/>
  <c r="P101" i="18"/>
  <c r="P100" i="18"/>
  <c r="R113" i="18" s="1"/>
  <c r="P99" i="18"/>
  <c r="P98" i="18"/>
  <c r="P97" i="18"/>
  <c r="P96" i="18"/>
  <c r="P95" i="18"/>
  <c r="P94" i="18"/>
  <c r="P93" i="18"/>
  <c r="P92" i="18"/>
  <c r="P91" i="18"/>
  <c r="R96" i="18" s="1"/>
  <c r="P90" i="18"/>
  <c r="P89" i="18"/>
  <c r="P88" i="18"/>
  <c r="P87" i="18"/>
  <c r="P86" i="18"/>
  <c r="P85" i="18"/>
  <c r="P84" i="18"/>
  <c r="P83" i="18"/>
  <c r="P82" i="18"/>
  <c r="R87" i="18" s="1"/>
  <c r="P81" i="18"/>
  <c r="P80" i="18"/>
  <c r="P79" i="18"/>
  <c r="P78" i="18"/>
  <c r="P77" i="18"/>
  <c r="P76" i="18"/>
  <c r="P75" i="18"/>
  <c r="P74" i="18"/>
  <c r="P73" i="18"/>
  <c r="P72" i="18"/>
  <c r="P71" i="18"/>
  <c r="P70" i="18"/>
  <c r="R78" i="18" s="1"/>
  <c r="P69" i="18"/>
  <c r="P68" i="18"/>
  <c r="P67" i="18"/>
  <c r="P66" i="18"/>
  <c r="P65" i="18"/>
  <c r="P64" i="18"/>
  <c r="P63" i="18"/>
  <c r="P62" i="18"/>
  <c r="P61" i="18"/>
  <c r="R66" i="18" s="1"/>
  <c r="P60" i="18"/>
  <c r="P59" i="18"/>
  <c r="P58" i="18"/>
  <c r="P57" i="18"/>
  <c r="P56" i="18"/>
  <c r="P55" i="18"/>
  <c r="P54" i="18"/>
  <c r="P53" i="18"/>
  <c r="R57" i="18" s="1"/>
  <c r="P52" i="18"/>
  <c r="P51" i="18"/>
  <c r="P50" i="18"/>
  <c r="P49" i="18"/>
  <c r="P48" i="18"/>
  <c r="P47" i="18"/>
  <c r="P46" i="18"/>
  <c r="R49" i="18" s="1"/>
  <c r="P45" i="18"/>
  <c r="P44" i="18"/>
  <c r="P43" i="18"/>
  <c r="P42" i="18"/>
  <c r="P41" i="18"/>
  <c r="P40" i="18"/>
  <c r="P39" i="18"/>
  <c r="P38" i="18"/>
  <c r="P37" i="18"/>
  <c r="R43" i="18" s="1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6" i="18"/>
  <c r="N16" i="18"/>
  <c r="P15" i="18"/>
  <c r="N15" i="18"/>
  <c r="P14" i="18"/>
  <c r="N14" i="18"/>
  <c r="M7" i="18"/>
  <c r="K7" i="18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R113" i="17" s="1"/>
  <c r="P99" i="17"/>
  <c r="P98" i="17"/>
  <c r="P97" i="17"/>
  <c r="P96" i="17"/>
  <c r="P95" i="17"/>
  <c r="P94" i="17"/>
  <c r="P93" i="17"/>
  <c r="P92" i="17"/>
  <c r="P91" i="17"/>
  <c r="R96" i="17" s="1"/>
  <c r="P90" i="17"/>
  <c r="P89" i="17"/>
  <c r="P88" i="17"/>
  <c r="P87" i="17"/>
  <c r="P86" i="17"/>
  <c r="P85" i="17"/>
  <c r="P84" i="17"/>
  <c r="P83" i="17"/>
  <c r="P82" i="17"/>
  <c r="R87" i="17" s="1"/>
  <c r="P81" i="17"/>
  <c r="P80" i="17"/>
  <c r="P79" i="17"/>
  <c r="P78" i="17"/>
  <c r="P77" i="17"/>
  <c r="P76" i="17"/>
  <c r="P75" i="17"/>
  <c r="P74" i="17"/>
  <c r="P73" i="17"/>
  <c r="P72" i="17"/>
  <c r="P71" i="17"/>
  <c r="P70" i="17"/>
  <c r="R78" i="17" s="1"/>
  <c r="P69" i="17"/>
  <c r="P68" i="17"/>
  <c r="P67" i="17"/>
  <c r="P66" i="17"/>
  <c r="P65" i="17"/>
  <c r="P64" i="17"/>
  <c r="P63" i="17"/>
  <c r="P62" i="17"/>
  <c r="P61" i="17"/>
  <c r="R66" i="17" s="1"/>
  <c r="P60" i="17"/>
  <c r="P59" i="17"/>
  <c r="P58" i="17"/>
  <c r="P57" i="17"/>
  <c r="P56" i="17"/>
  <c r="P55" i="17"/>
  <c r="P54" i="17"/>
  <c r="P53" i="17"/>
  <c r="R57" i="17" s="1"/>
  <c r="P52" i="17"/>
  <c r="P51" i="17"/>
  <c r="P50" i="17"/>
  <c r="R49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R43" i="17" s="1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19" i="17"/>
  <c r="P18" i="17"/>
  <c r="P15" i="17"/>
  <c r="N15" i="17"/>
  <c r="P14" i="17"/>
  <c r="M7" i="17"/>
  <c r="K7" i="17"/>
  <c r="P23" i="14"/>
  <c r="P24" i="14"/>
  <c r="P20" i="14"/>
  <c r="P21" i="14"/>
  <c r="P15" i="14"/>
  <c r="P16" i="14"/>
  <c r="P18" i="14"/>
  <c r="P19" i="14"/>
  <c r="P14" i="14"/>
  <c r="D19" i="18" l="1"/>
  <c r="R16" i="18"/>
  <c r="L18" i="17"/>
  <c r="P2" i="17"/>
  <c r="P2" i="18"/>
  <c r="O2" i="17"/>
  <c r="O2" i="18"/>
  <c r="N5" i="18"/>
  <c r="K5" i="18"/>
  <c r="L14" i="18"/>
  <c r="M5" i="18"/>
  <c r="N5" i="17"/>
  <c r="L14" i="17"/>
  <c r="M5" i="17"/>
  <c r="K5" i="17"/>
  <c r="M7" i="14"/>
  <c r="K7" i="14"/>
  <c r="O14" i="18" l="1"/>
  <c r="L15" i="18" s="1"/>
  <c r="O15" i="18" s="1"/>
  <c r="L16" i="18" s="1"/>
  <c r="O16" i="18" s="1"/>
  <c r="O14" i="17"/>
  <c r="L15" i="17" s="1"/>
  <c r="O15" i="17" s="1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R113" i="14" s="1"/>
  <c r="P99" i="14"/>
  <c r="P98" i="14"/>
  <c r="P97" i="14"/>
  <c r="P96" i="14"/>
  <c r="P95" i="14"/>
  <c r="P94" i="14"/>
  <c r="P93" i="14"/>
  <c r="P92" i="14"/>
  <c r="P91" i="14"/>
  <c r="R96" i="14" s="1"/>
  <c r="P90" i="14"/>
  <c r="P89" i="14"/>
  <c r="P88" i="14"/>
  <c r="P87" i="14"/>
  <c r="P86" i="14"/>
  <c r="P85" i="14"/>
  <c r="P84" i="14"/>
  <c r="P83" i="14"/>
  <c r="P82" i="14"/>
  <c r="R87" i="14" s="1"/>
  <c r="P81" i="14"/>
  <c r="P80" i="14"/>
  <c r="P79" i="14"/>
  <c r="P78" i="14"/>
  <c r="P77" i="14"/>
  <c r="P76" i="14"/>
  <c r="P75" i="14"/>
  <c r="P74" i="14"/>
  <c r="P73" i="14"/>
  <c r="P72" i="14"/>
  <c r="P71" i="14"/>
  <c r="P70" i="14"/>
  <c r="R78" i="14" s="1"/>
  <c r="P69" i="14"/>
  <c r="P68" i="14"/>
  <c r="P67" i="14"/>
  <c r="P66" i="14"/>
  <c r="P65" i="14"/>
  <c r="P64" i="14"/>
  <c r="P63" i="14"/>
  <c r="P62" i="14"/>
  <c r="P61" i="14"/>
  <c r="R66" i="14" s="1"/>
  <c r="P60" i="14"/>
  <c r="P59" i="14"/>
  <c r="P58" i="14"/>
  <c r="P57" i="14"/>
  <c r="P56" i="14"/>
  <c r="P55" i="14"/>
  <c r="P54" i="14"/>
  <c r="P53" i="14"/>
  <c r="R57" i="14" s="1"/>
  <c r="P52" i="14"/>
  <c r="P51" i="14"/>
  <c r="P50" i="14"/>
  <c r="P49" i="14"/>
  <c r="P48" i="14"/>
  <c r="P47" i="14"/>
  <c r="P46" i="14"/>
  <c r="R49" i="14" s="1"/>
  <c r="P45" i="14"/>
  <c r="P44" i="14"/>
  <c r="P43" i="14"/>
  <c r="P42" i="14"/>
  <c r="P41" i="14"/>
  <c r="P40" i="14"/>
  <c r="P39" i="14"/>
  <c r="P38" i="14"/>
  <c r="P37" i="14"/>
  <c r="R43" i="14" s="1"/>
  <c r="P36" i="14"/>
  <c r="P35" i="14"/>
  <c r="P34" i="14"/>
  <c r="P33" i="14"/>
  <c r="P32" i="14"/>
  <c r="P31" i="14"/>
  <c r="P30" i="14"/>
  <c r="P29" i="14"/>
  <c r="P28" i="14"/>
  <c r="P27" i="14"/>
  <c r="P26" i="14"/>
  <c r="P25" i="14"/>
  <c r="P22" i="14"/>
  <c r="L14" i="14"/>
  <c r="N14" i="14" l="1"/>
  <c r="O14" i="14" s="1"/>
  <c r="L15" i="14" s="1"/>
  <c r="P2" i="14"/>
  <c r="M5" i="14"/>
  <c r="K5" i="14"/>
  <c r="O2" i="14"/>
  <c r="D19" i="17" l="1"/>
  <c r="L19" i="17" s="1"/>
  <c r="O19" i="17" s="1"/>
  <c r="O15" i="14"/>
  <c r="L16" i="14" s="1"/>
  <c r="D20" i="17" l="1"/>
  <c r="L20" i="17" s="1"/>
  <c r="O20" i="17" s="1"/>
  <c r="O16" i="14"/>
  <c r="D21" i="17" l="1"/>
  <c r="L21" i="17" s="1"/>
  <c r="O21" i="17" s="1"/>
  <c r="L19" i="14"/>
  <c r="D22" i="17" l="1"/>
  <c r="L22" i="17" s="1"/>
  <c r="O22" i="17" s="1"/>
  <c r="O19" i="14"/>
  <c r="D20" i="14" s="1"/>
  <c r="L20" i="14" s="1"/>
  <c r="D23" i="17" l="1"/>
  <c r="L23" i="17" s="1"/>
  <c r="O23" i="17" s="1"/>
  <c r="D24" i="17" s="1"/>
  <c r="L24" i="17" s="1"/>
  <c r="O24" i="17" s="1"/>
  <c r="O20" i="14"/>
  <c r="D21" i="14" s="1"/>
  <c r="L21" i="14" s="1"/>
  <c r="D25" i="17" l="1"/>
  <c r="L25" i="17" s="1"/>
  <c r="O25" i="17" s="1"/>
  <c r="D26" i="17" l="1"/>
  <c r="L26" i="17" s="1"/>
  <c r="O26" i="17" s="1"/>
  <c r="O21" i="14"/>
  <c r="D22" i="14" s="1"/>
  <c r="L22" i="14" s="1"/>
  <c r="D27" i="17" l="1"/>
  <c r="L27" i="17" s="1"/>
  <c r="O27" i="17" s="1"/>
  <c r="D28" i="17" l="1"/>
  <c r="L28" i="17" s="1"/>
  <c r="O28" i="17" s="1"/>
  <c r="N5" i="14"/>
  <c r="O22" i="14"/>
  <c r="D23" i="14" s="1"/>
  <c r="L23" i="14" s="1"/>
  <c r="O23" i="14" s="1"/>
  <c r="D24" i="14" s="1"/>
  <c r="L24" i="14" s="1"/>
  <c r="D29" i="17" l="1"/>
  <c r="L29" i="17" s="1"/>
  <c r="O29" i="17" s="1"/>
  <c r="O24" i="14"/>
  <c r="D25" i="14" l="1"/>
  <c r="L25" i="14" s="1"/>
  <c r="D30" i="17"/>
  <c r="L30" i="17" s="1"/>
  <c r="O30" i="17" s="1"/>
  <c r="D31" i="17" l="1"/>
  <c r="L31" i="17" s="1"/>
  <c r="O31" i="17" s="1"/>
  <c r="O25" i="14"/>
  <c r="D26" i="14" l="1"/>
  <c r="L26" i="14" s="1"/>
  <c r="O26" i="14" s="1"/>
  <c r="D32" i="17"/>
  <c r="L32" i="17" s="1"/>
  <c r="O32" i="17" s="1"/>
  <c r="D27" i="14" l="1"/>
  <c r="L27" i="14" s="1"/>
  <c r="O27" i="14" s="1"/>
  <c r="D28" i="14" s="1"/>
  <c r="L28" i="14" s="1"/>
  <c r="D33" i="17"/>
  <c r="L33" i="17" s="1"/>
  <c r="O33" i="17" s="1"/>
  <c r="D34" i="17" l="1"/>
  <c r="L34" i="17" s="1"/>
  <c r="O34" i="17" s="1"/>
  <c r="O28" i="14"/>
  <c r="D29" i="14" s="1"/>
  <c r="L29" i="14" s="1"/>
  <c r="D35" i="17" l="1"/>
  <c r="L35" i="17" s="1"/>
  <c r="O35" i="17" s="1"/>
  <c r="D36" i="17" l="1"/>
  <c r="L36" i="17" s="1"/>
  <c r="O36" i="17" s="1"/>
  <c r="O29" i="14"/>
  <c r="D30" i="14" s="1"/>
  <c r="L30" i="14" s="1"/>
  <c r="D37" i="17" l="1"/>
  <c r="L37" i="17" s="1"/>
  <c r="O37" i="17" s="1"/>
  <c r="D38" i="17" l="1"/>
  <c r="L38" i="17" s="1"/>
  <c r="O38" i="17" s="1"/>
  <c r="O30" i="14"/>
  <c r="D31" i="14" s="1"/>
  <c r="L31" i="14" s="1"/>
  <c r="D39" i="17" l="1"/>
  <c r="L39" i="17" s="1"/>
  <c r="O39" i="17" s="1"/>
  <c r="D40" i="17" l="1"/>
  <c r="L40" i="17" s="1"/>
  <c r="O40" i="17" s="1"/>
  <c r="O31" i="14"/>
  <c r="D32" i="14" s="1"/>
  <c r="L32" i="14" s="1"/>
  <c r="D41" i="17" l="1"/>
  <c r="L41" i="17" s="1"/>
  <c r="O41" i="17" s="1"/>
  <c r="D42" i="17" l="1"/>
  <c r="L42" i="17" s="1"/>
  <c r="O42" i="17" s="1"/>
  <c r="O32" i="14"/>
  <c r="D33" i="14" s="1"/>
  <c r="L33" i="14" s="1"/>
  <c r="D43" i="17" l="1"/>
  <c r="L43" i="17" s="1"/>
  <c r="O43" i="17" s="1"/>
  <c r="D44" i="17" l="1"/>
  <c r="L44" i="17" s="1"/>
  <c r="O44" i="17" s="1"/>
  <c r="O33" i="14"/>
  <c r="D34" i="14" s="1"/>
  <c r="L34" i="14" s="1"/>
  <c r="D45" i="17" l="1"/>
  <c r="L45" i="17" s="1"/>
  <c r="O45" i="17" s="1"/>
  <c r="R44" i="17"/>
  <c r="D46" i="17" l="1"/>
  <c r="L46" i="17" s="1"/>
  <c r="O46" i="17" s="1"/>
  <c r="O34" i="14"/>
  <c r="D35" i="14" s="1"/>
  <c r="L35" i="14" s="1"/>
  <c r="R46" i="17" l="1"/>
  <c r="R45" i="17" s="1"/>
  <c r="D47" i="17"/>
  <c r="L47" i="17" s="1"/>
  <c r="O47" i="17" s="1"/>
  <c r="D48" i="17" l="1"/>
  <c r="L48" i="17" s="1"/>
  <c r="O35" i="14"/>
  <c r="D36" i="14" s="1"/>
  <c r="L36" i="14" s="1"/>
  <c r="O48" i="17" l="1"/>
  <c r="D49" i="17" s="1"/>
  <c r="L49" i="17" s="1"/>
  <c r="O49" i="17" s="1"/>
  <c r="D50" i="17" l="1"/>
  <c r="L50" i="17" s="1"/>
  <c r="O50" i="17" s="1"/>
  <c r="O36" i="14"/>
  <c r="D37" i="14" s="1"/>
  <c r="L37" i="14" s="1"/>
  <c r="D51" i="17" l="1"/>
  <c r="L51" i="17" s="1"/>
  <c r="O51" i="17" s="1"/>
  <c r="R50" i="17"/>
  <c r="D52" i="17" l="1"/>
  <c r="L52" i="17" s="1"/>
  <c r="O52" i="17" s="1"/>
  <c r="O37" i="14"/>
  <c r="D38" i="14" s="1"/>
  <c r="L38" i="14" s="1"/>
  <c r="D53" i="17" l="1"/>
  <c r="L53" i="17" s="1"/>
  <c r="O53" i="17" s="1"/>
  <c r="R52" i="17"/>
  <c r="R51" i="17" s="1"/>
  <c r="D54" i="17" l="1"/>
  <c r="L54" i="17" s="1"/>
  <c r="O54" i="17" s="1"/>
  <c r="O38" i="14"/>
  <c r="D39" i="14" s="1"/>
  <c r="L39" i="14" s="1"/>
  <c r="D55" i="17" l="1"/>
  <c r="L55" i="17" s="1"/>
  <c r="O55" i="17" s="1"/>
  <c r="D56" i="17" l="1"/>
  <c r="L56" i="17" s="1"/>
  <c r="O56" i="17" s="1"/>
  <c r="O39" i="14"/>
  <c r="D40" i="14" s="1"/>
  <c r="L40" i="14" s="1"/>
  <c r="D57" i="17" l="1"/>
  <c r="L57" i="17" s="1"/>
  <c r="O57" i="17" s="1"/>
  <c r="D58" i="17" l="1"/>
  <c r="L58" i="17" s="1"/>
  <c r="O58" i="17" s="1"/>
  <c r="S60" i="17"/>
  <c r="O40" i="14"/>
  <c r="D41" i="14" s="1"/>
  <c r="L41" i="14" s="1"/>
  <c r="D59" i="17" l="1"/>
  <c r="L59" i="17" s="1"/>
  <c r="O59" i="17" s="1"/>
  <c r="D60" i="17" l="1"/>
  <c r="L60" i="17" s="1"/>
  <c r="O60" i="17" s="1"/>
  <c r="O41" i="14"/>
  <c r="D42" i="14" s="1"/>
  <c r="L42" i="14" s="1"/>
  <c r="D61" i="17" l="1"/>
  <c r="L61" i="17" s="1"/>
  <c r="O61" i="17" s="1"/>
  <c r="R60" i="17"/>
  <c r="R59" i="17" s="1"/>
  <c r="R58" i="17"/>
  <c r="D62" i="17" l="1"/>
  <c r="L62" i="17" s="1"/>
  <c r="O62" i="17" s="1"/>
  <c r="O42" i="14"/>
  <c r="D43" i="14" l="1"/>
  <c r="L43" i="14" s="1"/>
  <c r="O43" i="14" s="1"/>
  <c r="D63" i="17"/>
  <c r="L63" i="17" s="1"/>
  <c r="O63" i="17" s="1"/>
  <c r="D44" i="14" l="1"/>
  <c r="L44" i="14" s="1"/>
  <c r="O44" i="14" s="1"/>
  <c r="D64" i="17"/>
  <c r="L64" i="17" s="1"/>
  <c r="O64" i="17" s="1"/>
  <c r="R44" i="14" l="1"/>
  <c r="D45" i="14"/>
  <c r="L45" i="14" s="1"/>
  <c r="D65" i="17"/>
  <c r="L65" i="17" s="1"/>
  <c r="O65" i="17" s="1"/>
  <c r="D66" i="17" l="1"/>
  <c r="L66" i="17" s="1"/>
  <c r="O66" i="17" s="1"/>
  <c r="S68" i="17"/>
  <c r="O45" i="14"/>
  <c r="D46" i="14" l="1"/>
  <c r="L46" i="14" s="1"/>
  <c r="O46" i="14" s="1"/>
  <c r="D47" i="14" s="1"/>
  <c r="L47" i="14" s="1"/>
  <c r="D67" i="17"/>
  <c r="L67" i="17" s="1"/>
  <c r="O67" i="17" s="1"/>
  <c r="D68" i="17" l="1"/>
  <c r="L68" i="17" s="1"/>
  <c r="O68" i="17" s="1"/>
  <c r="R46" i="14"/>
  <c r="R45" i="14" s="1"/>
  <c r="D69" i="17" l="1"/>
  <c r="L69" i="17" s="1"/>
  <c r="O69" i="17" s="1"/>
  <c r="O47" i="14"/>
  <c r="D48" i="14" s="1"/>
  <c r="L48" i="14" s="1"/>
  <c r="D70" i="17" l="1"/>
  <c r="L70" i="17" s="1"/>
  <c r="O70" i="17" s="1"/>
  <c r="R69" i="17"/>
  <c r="R68" i="17" s="1"/>
  <c r="R67" i="17"/>
  <c r="D71" i="17" l="1"/>
  <c r="L71" i="17" s="1"/>
  <c r="O71" i="17" s="1"/>
  <c r="O48" i="14"/>
  <c r="D49" i="14" s="1"/>
  <c r="L49" i="14" s="1"/>
  <c r="D72" i="17" l="1"/>
  <c r="L72" i="17" s="1"/>
  <c r="O72" i="17" s="1"/>
  <c r="D73" i="17" l="1"/>
  <c r="L73" i="17" s="1"/>
  <c r="O73" i="17" s="1"/>
  <c r="O49" i="14"/>
  <c r="D50" i="14" s="1"/>
  <c r="L50" i="14" s="1"/>
  <c r="D74" i="17" l="1"/>
  <c r="L74" i="17" s="1"/>
  <c r="O74" i="17" s="1"/>
  <c r="D75" i="17" l="1"/>
  <c r="L75" i="17" s="1"/>
  <c r="O75" i="17" s="1"/>
  <c r="S77" i="17"/>
  <c r="O50" i="14"/>
  <c r="R50" i="14" l="1"/>
  <c r="D51" i="14"/>
  <c r="L51" i="14" s="1"/>
  <c r="D76" i="17"/>
  <c r="L76" i="17" s="1"/>
  <c r="O76" i="17" s="1"/>
  <c r="D77" i="17" l="1"/>
  <c r="L77" i="17" s="1"/>
  <c r="O77" i="17" s="1"/>
  <c r="O51" i="14"/>
  <c r="D52" i="14" l="1"/>
  <c r="L52" i="14" s="1"/>
  <c r="O52" i="14" s="1"/>
  <c r="D53" i="14" s="1"/>
  <c r="L53" i="14" s="1"/>
  <c r="D78" i="17"/>
  <c r="L78" i="17" s="1"/>
  <c r="O78" i="17" s="1"/>
  <c r="D79" i="17" l="1"/>
  <c r="L79" i="17" s="1"/>
  <c r="O79" i="17" s="1"/>
  <c r="R52" i="14"/>
  <c r="R51" i="14" s="1"/>
  <c r="D80" i="17" l="1"/>
  <c r="L80" i="17" s="1"/>
  <c r="O80" i="17" s="1"/>
  <c r="O53" i="14"/>
  <c r="D54" i="14" l="1"/>
  <c r="L54" i="14" s="1"/>
  <c r="O54" i="14" s="1"/>
  <c r="D55" i="14" s="1"/>
  <c r="L55" i="14" s="1"/>
  <c r="D81" i="17"/>
  <c r="L81" i="17" s="1"/>
  <c r="O81" i="17" s="1"/>
  <c r="D82" i="17" l="1"/>
  <c r="L82" i="17" s="1"/>
  <c r="O82" i="17" s="1"/>
  <c r="R81" i="17"/>
  <c r="R80" i="17" s="1"/>
  <c r="R79" i="17"/>
  <c r="D83" i="17" l="1"/>
  <c r="L83" i="17" s="1"/>
  <c r="O83" i="17" s="1"/>
  <c r="O55" i="14"/>
  <c r="D56" i="14" s="1"/>
  <c r="L56" i="14" s="1"/>
  <c r="D84" i="17" l="1"/>
  <c r="L84" i="17" s="1"/>
  <c r="O84" i="17" s="1"/>
  <c r="D85" i="17" l="1"/>
  <c r="L85" i="17" s="1"/>
  <c r="O85" i="17" s="1"/>
  <c r="O56" i="14"/>
  <c r="D57" i="14" s="1"/>
  <c r="L57" i="14" s="1"/>
  <c r="D86" i="17" l="1"/>
  <c r="L86" i="17" s="1"/>
  <c r="O86" i="17" s="1"/>
  <c r="D87" i="17" l="1"/>
  <c r="L87" i="17" s="1"/>
  <c r="O87" i="17" s="1"/>
  <c r="S89" i="17"/>
  <c r="O57" i="14"/>
  <c r="D58" i="14" s="1"/>
  <c r="L58" i="14" s="1"/>
  <c r="D88" i="17" l="1"/>
  <c r="L88" i="17" s="1"/>
  <c r="O88" i="17" s="1"/>
  <c r="S60" i="14"/>
  <c r="D89" i="17" l="1"/>
  <c r="L89" i="17" s="1"/>
  <c r="O89" i="17" s="1"/>
  <c r="O58" i="14"/>
  <c r="D59" i="14" l="1"/>
  <c r="L59" i="14" s="1"/>
  <c r="O59" i="14" s="1"/>
  <c r="D90" i="17"/>
  <c r="L90" i="17" s="1"/>
  <c r="O90" i="17" s="1"/>
  <c r="D60" i="14" l="1"/>
  <c r="L60" i="14" s="1"/>
  <c r="O60" i="14" s="1"/>
  <c r="D91" i="17"/>
  <c r="L91" i="17" s="1"/>
  <c r="O91" i="17" s="1"/>
  <c r="R90" i="17"/>
  <c r="R89" i="17" s="1"/>
  <c r="R88" i="17"/>
  <c r="R58" i="14" l="1"/>
  <c r="D61" i="14"/>
  <c r="L61" i="14" s="1"/>
  <c r="D92" i="17"/>
  <c r="L92" i="17" s="1"/>
  <c r="O92" i="17" s="1"/>
  <c r="R60" i="14"/>
  <c r="R59" i="14" s="1"/>
  <c r="D93" i="17" l="1"/>
  <c r="L93" i="17" s="1"/>
  <c r="O93" i="17" s="1"/>
  <c r="O61" i="14"/>
  <c r="D62" i="14" s="1"/>
  <c r="L62" i="14" s="1"/>
  <c r="D94" i="17" l="1"/>
  <c r="L94" i="17" s="1"/>
  <c r="O94" i="17" s="1"/>
  <c r="D95" i="17" l="1"/>
  <c r="L95" i="17" s="1"/>
  <c r="O95" i="17" s="1"/>
  <c r="O62" i="14"/>
  <c r="D63" i="14" s="1"/>
  <c r="L63" i="14" s="1"/>
  <c r="D96" i="17" l="1"/>
  <c r="L96" i="17" s="1"/>
  <c r="O96" i="17" s="1"/>
  <c r="D97" i="17" l="1"/>
  <c r="L97" i="17" s="1"/>
  <c r="O97" i="17" s="1"/>
  <c r="O63" i="14"/>
  <c r="D64" i="14" s="1"/>
  <c r="L64" i="14" s="1"/>
  <c r="D98" i="17" l="1"/>
  <c r="L98" i="17" s="1"/>
  <c r="O98" i="17" s="1"/>
  <c r="D99" i="17" l="1"/>
  <c r="L99" i="17" s="1"/>
  <c r="O99" i="17" s="1"/>
  <c r="O64" i="14"/>
  <c r="D65" i="14" s="1"/>
  <c r="L65" i="14" s="1"/>
  <c r="D100" i="17" l="1"/>
  <c r="L100" i="17" s="1"/>
  <c r="O100" i="17" s="1"/>
  <c r="R99" i="17"/>
  <c r="R98" i="17" s="1"/>
  <c r="R97" i="17"/>
  <c r="D101" i="17" l="1"/>
  <c r="L101" i="17" s="1"/>
  <c r="O101" i="17" s="1"/>
  <c r="O65" i="14"/>
  <c r="D66" i="14" s="1"/>
  <c r="L66" i="14" s="1"/>
  <c r="D102" i="17" l="1"/>
  <c r="L102" i="17" s="1"/>
  <c r="O102" i="17" s="1"/>
  <c r="S68" i="14"/>
  <c r="D103" i="17" l="1"/>
  <c r="L103" i="17" s="1"/>
  <c r="O103" i="17" s="1"/>
  <c r="O66" i="14"/>
  <c r="D67" i="14" l="1"/>
  <c r="L67" i="14" s="1"/>
  <c r="O67" i="14" s="1"/>
  <c r="D104" i="17"/>
  <c r="L104" i="17" s="1"/>
  <c r="O104" i="17" s="1"/>
  <c r="D68" i="14" l="1"/>
  <c r="L68" i="14" s="1"/>
  <c r="O68" i="14" s="1"/>
  <c r="D105" i="17"/>
  <c r="L105" i="17" s="1"/>
  <c r="O105" i="17" s="1"/>
  <c r="S107" i="17"/>
  <c r="D69" i="14" l="1"/>
  <c r="L69" i="14" s="1"/>
  <c r="O69" i="14" s="1"/>
  <c r="D106" i="17"/>
  <c r="L106" i="17" s="1"/>
  <c r="O106" i="17" s="1"/>
  <c r="R67" i="14" l="1"/>
  <c r="D70" i="14"/>
  <c r="L70" i="14" s="1"/>
  <c r="D107" i="17"/>
  <c r="L107" i="17" s="1"/>
  <c r="O107" i="17" s="1"/>
  <c r="R69" i="14"/>
  <c r="R68" i="14" s="1"/>
  <c r="D108" i="17" l="1"/>
  <c r="L108" i="17" s="1"/>
  <c r="O108" i="17" s="1"/>
  <c r="O70" i="14"/>
  <c r="D71" i="14" s="1"/>
  <c r="L71" i="14" s="1"/>
  <c r="D109" i="17" l="1"/>
  <c r="L109" i="17" s="1"/>
  <c r="O109" i="17" s="1"/>
  <c r="D110" i="17" l="1"/>
  <c r="L110" i="17" s="1"/>
  <c r="O110" i="17" s="1"/>
  <c r="O71" i="14"/>
  <c r="D72" i="14" s="1"/>
  <c r="L72" i="14" s="1"/>
  <c r="D111" i="17" l="1"/>
  <c r="L111" i="17" s="1"/>
  <c r="O111" i="17" s="1"/>
  <c r="S114" i="17"/>
  <c r="D112" i="17" l="1"/>
  <c r="L112" i="17" s="1"/>
  <c r="O112" i="17" s="1"/>
  <c r="O72" i="14"/>
  <c r="D73" i="14" s="1"/>
  <c r="L73" i="14" s="1"/>
  <c r="D113" i="17" l="1"/>
  <c r="L113" i="17" s="1"/>
  <c r="O113" i="17" s="1"/>
  <c r="D114" i="17" l="1"/>
  <c r="L114" i="17" s="1"/>
  <c r="O114" i="17" s="1"/>
  <c r="O73" i="14"/>
  <c r="D74" i="14" s="1"/>
  <c r="L74" i="14" s="1"/>
  <c r="D115" i="17" l="1"/>
  <c r="L115" i="17" s="1"/>
  <c r="O115" i="17" s="1"/>
  <c r="D116" i="17" l="1"/>
  <c r="L116" i="17" s="1"/>
  <c r="O116" i="17" s="1"/>
  <c r="O74" i="14"/>
  <c r="D75" i="14" s="1"/>
  <c r="L75" i="14" s="1"/>
  <c r="D117" i="17" l="1"/>
  <c r="L117" i="17" s="1"/>
  <c r="O117" i="17" s="1"/>
  <c r="R116" i="17"/>
  <c r="R115" i="17" s="1"/>
  <c r="R114" i="17"/>
  <c r="S77" i="14"/>
  <c r="D118" i="17" l="1"/>
  <c r="L118" i="17" s="1"/>
  <c r="O118" i="17" s="1"/>
  <c r="O75" i="14"/>
  <c r="D76" i="14" l="1"/>
  <c r="L76" i="14" s="1"/>
  <c r="O76" i="14" s="1"/>
  <c r="D119" i="17"/>
  <c r="L119" i="17" s="1"/>
  <c r="L5" i="17" s="1"/>
  <c r="P5" i="17" s="1"/>
  <c r="O119" i="17" l="1"/>
  <c r="D120" i="17" s="1"/>
  <c r="D77" i="14"/>
  <c r="L77" i="14" s="1"/>
  <c r="O77" i="14" s="1"/>
  <c r="D78" i="14" l="1"/>
  <c r="L78" i="14" s="1"/>
  <c r="O78" i="14" s="1"/>
  <c r="D79" i="14" l="1"/>
  <c r="L79" i="14" s="1"/>
  <c r="O79" i="14" s="1"/>
  <c r="D80" i="14" l="1"/>
  <c r="L80" i="14" s="1"/>
  <c r="O80" i="14" s="1"/>
  <c r="D81" i="14" l="1"/>
  <c r="L81" i="14" s="1"/>
  <c r="O81" i="14" s="1"/>
  <c r="R79" i="14" l="1"/>
  <c r="D82" i="14"/>
  <c r="L82" i="14" s="1"/>
  <c r="R81" i="14"/>
  <c r="R80" i="14" s="1"/>
  <c r="O82" i="14" l="1"/>
  <c r="D83" i="14" s="1"/>
  <c r="L83" i="14" s="1"/>
  <c r="O83" i="14" l="1"/>
  <c r="D84" i="14" s="1"/>
  <c r="L84" i="14" s="1"/>
  <c r="O84" i="14" l="1"/>
  <c r="D85" i="14" s="1"/>
  <c r="L85" i="14" s="1"/>
  <c r="O85" i="14" l="1"/>
  <c r="D86" i="14" s="1"/>
  <c r="L86" i="14" s="1"/>
  <c r="O86" i="14" l="1"/>
  <c r="D87" i="14" s="1"/>
  <c r="L87" i="14" s="1"/>
  <c r="S89" i="14" l="1"/>
  <c r="O87" i="14" l="1"/>
  <c r="D88" i="14" l="1"/>
  <c r="L88" i="14" s="1"/>
  <c r="O88" i="14" s="1"/>
  <c r="D89" i="14" l="1"/>
  <c r="L89" i="14" s="1"/>
  <c r="O89" i="14" s="1"/>
  <c r="D90" i="14" l="1"/>
  <c r="L90" i="14" s="1"/>
  <c r="O90" i="14" s="1"/>
  <c r="R88" i="14" l="1"/>
  <c r="D91" i="14"/>
  <c r="L91" i="14" s="1"/>
  <c r="R90" i="14"/>
  <c r="R89" i="14" s="1"/>
  <c r="O91" i="14" l="1"/>
  <c r="D92" i="14" s="1"/>
  <c r="L92" i="14" s="1"/>
  <c r="O92" i="14" l="1"/>
  <c r="D93" i="14" s="1"/>
  <c r="L93" i="14" s="1"/>
  <c r="O93" i="14" l="1"/>
  <c r="D94" i="14" s="1"/>
  <c r="L94" i="14" s="1"/>
  <c r="O94" i="14" l="1"/>
  <c r="D95" i="14" s="1"/>
  <c r="L95" i="14" s="1"/>
  <c r="O95" i="14" l="1"/>
  <c r="D96" i="14" s="1"/>
  <c r="L96" i="14" s="1"/>
  <c r="O96" i="14" l="1"/>
  <c r="D97" i="14" l="1"/>
  <c r="L97" i="14" s="1"/>
  <c r="O97" i="14" s="1"/>
  <c r="D98" i="14" l="1"/>
  <c r="L98" i="14" s="1"/>
  <c r="O98" i="14" s="1"/>
  <c r="D99" i="14" l="1"/>
  <c r="L99" i="14" s="1"/>
  <c r="O99" i="14" s="1"/>
  <c r="R97" i="14" l="1"/>
  <c r="D100" i="14"/>
  <c r="L100" i="14" s="1"/>
  <c r="R99" i="14"/>
  <c r="R98" i="14" s="1"/>
  <c r="O100" i="14" l="1"/>
  <c r="D101" i="14" s="1"/>
  <c r="L101" i="14" s="1"/>
  <c r="O101" i="14" l="1"/>
  <c r="D102" i="14" s="1"/>
  <c r="L102" i="14" s="1"/>
  <c r="O102" i="14" l="1"/>
  <c r="D103" i="14" s="1"/>
  <c r="L103" i="14" s="1"/>
  <c r="O103" i="14" l="1"/>
  <c r="D104" i="14" s="1"/>
  <c r="L104" i="14" s="1"/>
  <c r="O104" i="14" l="1"/>
  <c r="D105" i="14" s="1"/>
  <c r="L105" i="14" s="1"/>
  <c r="S107" i="14" l="1"/>
  <c r="O105" i="14" l="1"/>
  <c r="D106" i="14" l="1"/>
  <c r="L106" i="14" s="1"/>
  <c r="O106" i="14" s="1"/>
  <c r="D107" i="14" l="1"/>
  <c r="L107" i="14" s="1"/>
  <c r="O107" i="14" s="1"/>
  <c r="D108" i="14" l="1"/>
  <c r="L108" i="14" s="1"/>
  <c r="O108" i="14" s="1"/>
  <c r="D109" i="14" l="1"/>
  <c r="L109" i="14" s="1"/>
  <c r="O109" i="14" s="1"/>
  <c r="D110" i="14" l="1"/>
  <c r="L110" i="14" s="1"/>
  <c r="O110" i="14" s="1"/>
  <c r="D111" i="14" s="1"/>
  <c r="L111" i="14" s="1"/>
  <c r="S114" i="14" l="1"/>
  <c r="O111" i="14" l="1"/>
  <c r="D112" i="14" l="1"/>
  <c r="L112" i="14" s="1"/>
  <c r="O112" i="14" s="1"/>
  <c r="D113" i="14" l="1"/>
  <c r="L113" i="14" s="1"/>
  <c r="O113" i="14" s="1"/>
  <c r="D114" i="14" l="1"/>
  <c r="L114" i="14" s="1"/>
  <c r="O114" i="14" s="1"/>
  <c r="D115" i="14" l="1"/>
  <c r="L115" i="14" s="1"/>
  <c r="O115" i="14" s="1"/>
  <c r="D116" i="14" s="1"/>
  <c r="L116" i="14" s="1"/>
  <c r="O116" i="14" l="1"/>
  <c r="D117" i="14" s="1"/>
  <c r="L117" i="14" s="1"/>
  <c r="R116" i="14" l="1"/>
  <c r="R115" i="14" s="1"/>
  <c r="O117" i="14"/>
  <c r="R114" i="14"/>
  <c r="D118" i="14" l="1"/>
  <c r="L118" i="14" s="1"/>
  <c r="O118" i="14" s="1"/>
  <c r="D119" i="14" l="1"/>
  <c r="L119" i="14" s="1"/>
  <c r="O119" i="14" s="1"/>
  <c r="D120" i="14" s="1"/>
  <c r="L19" i="18"/>
  <c r="O19" i="18"/>
  <c r="D20" i="18" s="1"/>
  <c r="L20" i="18" s="1"/>
  <c r="L5" i="14" l="1"/>
  <c r="P5" i="14" s="1"/>
  <c r="O20" i="18"/>
  <c r="D21" i="18" l="1"/>
  <c r="L21" i="18" s="1"/>
  <c r="O21" i="18" l="1"/>
  <c r="R19" i="18" s="1"/>
  <c r="D22" i="18" l="1"/>
  <c r="L22" i="18" s="1"/>
  <c r="O22" i="18" s="1"/>
  <c r="D23" i="18" s="1"/>
  <c r="L23" i="18" s="1"/>
  <c r="O23" i="18" s="1"/>
  <c r="D24" i="18" s="1"/>
  <c r="L24" i="18" s="1"/>
  <c r="O24" i="18" s="1"/>
  <c r="R21" i="18"/>
  <c r="R20" i="18" s="1"/>
  <c r="D25" i="18" l="1"/>
  <c r="L25" i="18" s="1"/>
  <c r="O25" i="18" s="1"/>
  <c r="D26" i="18" l="1"/>
  <c r="L26" i="18" s="1"/>
  <c r="O26" i="18" s="1"/>
  <c r="D27" i="18" l="1"/>
  <c r="L27" i="18" s="1"/>
  <c r="O27" i="18" s="1"/>
  <c r="D28" i="18" l="1"/>
  <c r="L28" i="18" s="1"/>
  <c r="O28" i="18" s="1"/>
  <c r="D29" i="18" l="1"/>
  <c r="L29" i="18" s="1"/>
  <c r="O29" i="18" s="1"/>
  <c r="D30" i="18" l="1"/>
  <c r="L30" i="18" s="1"/>
  <c r="O30" i="18" s="1"/>
  <c r="D31" i="18" l="1"/>
  <c r="L31" i="18" s="1"/>
  <c r="O31" i="18" s="1"/>
  <c r="D32" i="18" l="1"/>
  <c r="L32" i="18" s="1"/>
  <c r="O32" i="18" s="1"/>
  <c r="D33" i="18" l="1"/>
  <c r="L33" i="18" s="1"/>
  <c r="O33" i="18" s="1"/>
  <c r="D34" i="18" l="1"/>
  <c r="L34" i="18" s="1"/>
  <c r="O34" i="18" s="1"/>
  <c r="D35" i="18" l="1"/>
  <c r="L35" i="18" s="1"/>
  <c r="O35" i="18" s="1"/>
  <c r="D36" i="18" l="1"/>
  <c r="L36" i="18" s="1"/>
  <c r="O36" i="18" s="1"/>
  <c r="D37" i="18" l="1"/>
  <c r="L37" i="18" s="1"/>
  <c r="O37" i="18" l="1"/>
  <c r="D38" i="18" s="1"/>
  <c r="L38" i="18" s="1"/>
  <c r="O38" i="18" s="1"/>
  <c r="D39" i="18" l="1"/>
  <c r="L39" i="18" s="1"/>
  <c r="O39" i="18" s="1"/>
  <c r="D40" i="18" l="1"/>
  <c r="L40" i="18" s="1"/>
  <c r="O40" i="18" s="1"/>
  <c r="D41" i="18" l="1"/>
  <c r="L41" i="18" s="1"/>
  <c r="O41" i="18" s="1"/>
  <c r="D42" i="18" l="1"/>
  <c r="L42" i="18" s="1"/>
  <c r="O42" i="18" s="1"/>
  <c r="D43" i="18" l="1"/>
  <c r="L43" i="18" s="1"/>
  <c r="O43" i="18" s="1"/>
  <c r="D44" i="18" l="1"/>
  <c r="L44" i="18" s="1"/>
  <c r="O44" i="18" l="1"/>
  <c r="R44" i="18" s="1"/>
  <c r="D45" i="18" l="1"/>
  <c r="L45" i="18" s="1"/>
  <c r="O45" i="18" s="1"/>
  <c r="D46" i="18" l="1"/>
  <c r="L46" i="18" s="1"/>
  <c r="O46" i="18" l="1"/>
  <c r="D47" i="18" l="1"/>
  <c r="L47" i="18" s="1"/>
  <c r="R46" i="18"/>
  <c r="R45" i="18" s="1"/>
  <c r="O47" i="18" l="1"/>
  <c r="D48" i="18" l="1"/>
  <c r="L48" i="18" s="1"/>
  <c r="O48" i="18" l="1"/>
  <c r="D49" i="18" l="1"/>
  <c r="L49" i="18" s="1"/>
  <c r="O49" i="18" s="1"/>
  <c r="D50" i="18" l="1"/>
  <c r="L50" i="18" s="1"/>
  <c r="O50" i="18" l="1"/>
  <c r="D51" i="18" l="1"/>
  <c r="L51" i="18" s="1"/>
  <c r="O51" i="18" s="1"/>
  <c r="R50" i="18"/>
  <c r="D52" i="18" l="1"/>
  <c r="L52" i="18" s="1"/>
  <c r="O52" i="18" s="1"/>
  <c r="D53" i="18" l="1"/>
  <c r="L53" i="18" s="1"/>
  <c r="R52" i="18"/>
  <c r="R51" i="18" s="1"/>
  <c r="O53" i="18" l="1"/>
  <c r="D54" i="18" s="1"/>
  <c r="L54" i="18" s="1"/>
  <c r="O54" i="18" s="1"/>
  <c r="D55" i="18" l="1"/>
  <c r="L55" i="18" s="1"/>
  <c r="O55" i="18" l="1"/>
  <c r="D56" i="18" l="1"/>
  <c r="L56" i="18" s="1"/>
  <c r="O56" i="18" l="1"/>
  <c r="D57" i="18" l="1"/>
  <c r="L57" i="18" s="1"/>
  <c r="O57" i="18" s="1"/>
  <c r="D58" i="18" l="1"/>
  <c r="L58" i="18" s="1"/>
  <c r="O58" i="18" s="1"/>
  <c r="S60" i="18"/>
  <c r="D59" i="18" l="1"/>
  <c r="L59" i="18" s="1"/>
  <c r="O59" i="18" s="1"/>
  <c r="D60" i="18" l="1"/>
  <c r="L60" i="18" s="1"/>
  <c r="O60" i="18" l="1"/>
  <c r="D61" i="18" l="1"/>
  <c r="L61" i="18" s="1"/>
  <c r="R60" i="18"/>
  <c r="R59" i="18" s="1"/>
  <c r="R58" i="18"/>
  <c r="O61" i="18" l="1"/>
  <c r="D62" i="18" s="1"/>
  <c r="L62" i="18" s="1"/>
  <c r="O62" i="18" s="1"/>
  <c r="D63" i="18" l="1"/>
  <c r="L63" i="18" s="1"/>
  <c r="O63" i="18" l="1"/>
  <c r="D64" i="18" l="1"/>
  <c r="L64" i="18" s="1"/>
  <c r="O64" i="18" s="1"/>
  <c r="D65" i="18" l="1"/>
  <c r="L65" i="18" s="1"/>
  <c r="O65" i="18" s="1"/>
  <c r="D66" i="18" l="1"/>
  <c r="L66" i="18" s="1"/>
  <c r="O66" i="18" s="1"/>
  <c r="S68" i="18"/>
  <c r="D67" i="18" l="1"/>
  <c r="L67" i="18" s="1"/>
  <c r="O67" i="18" s="1"/>
  <c r="D68" i="18" l="1"/>
  <c r="L68" i="18" s="1"/>
  <c r="O68" i="18" s="1"/>
  <c r="D69" i="18" l="1"/>
  <c r="L69" i="18" s="1"/>
  <c r="O69" i="18" l="1"/>
  <c r="R67" i="18" s="1"/>
  <c r="D70" i="18" l="1"/>
  <c r="L70" i="18" s="1"/>
  <c r="R69" i="18"/>
  <c r="R68" i="18" s="1"/>
  <c r="O70" i="18" l="1"/>
  <c r="D71" i="18" s="1"/>
  <c r="L71" i="18" s="1"/>
  <c r="O71" i="18" s="1"/>
  <c r="D72" i="18" l="1"/>
  <c r="L72" i="18" s="1"/>
  <c r="O72" i="18" l="1"/>
  <c r="D73" i="18" l="1"/>
  <c r="L73" i="18" s="1"/>
  <c r="O73" i="18" l="1"/>
  <c r="D74" i="18" l="1"/>
  <c r="L74" i="18" s="1"/>
  <c r="O74" i="18" s="1"/>
  <c r="D75" i="18" l="1"/>
  <c r="L75" i="18" s="1"/>
  <c r="O75" i="18" s="1"/>
  <c r="S77" i="18"/>
  <c r="D76" i="18" l="1"/>
  <c r="L76" i="18" s="1"/>
  <c r="O76" i="18" s="1"/>
  <c r="D77" i="18" l="1"/>
  <c r="L77" i="18" s="1"/>
  <c r="O77" i="18" s="1"/>
  <c r="D78" i="18" l="1"/>
  <c r="L78" i="18" s="1"/>
  <c r="O78" i="18" s="1"/>
  <c r="D79" i="18" l="1"/>
  <c r="L79" i="18" s="1"/>
  <c r="O79" i="18" s="1"/>
  <c r="D80" i="18" l="1"/>
  <c r="L80" i="18" s="1"/>
  <c r="O80" i="18" s="1"/>
  <c r="D81" i="18" l="1"/>
  <c r="L81" i="18" s="1"/>
  <c r="O81" i="18" l="1"/>
  <c r="D82" i="18" l="1"/>
  <c r="L82" i="18" s="1"/>
  <c r="R81" i="18"/>
  <c r="R80" i="18" s="1"/>
  <c r="R79" i="18"/>
  <c r="O82" i="18" l="1"/>
  <c r="D83" i="18" s="1"/>
  <c r="L83" i="18" s="1"/>
  <c r="O83" i="18" s="1"/>
  <c r="D84" i="18" l="1"/>
  <c r="L84" i="18" s="1"/>
  <c r="O84" i="18" s="1"/>
  <c r="D85" i="18" l="1"/>
  <c r="L85" i="18" s="1"/>
  <c r="O85" i="18" s="1"/>
  <c r="D86" i="18" l="1"/>
  <c r="L86" i="18" s="1"/>
  <c r="O86" i="18" s="1"/>
  <c r="D87" i="18" l="1"/>
  <c r="L87" i="18" s="1"/>
  <c r="O87" i="18" s="1"/>
  <c r="S89" i="18"/>
  <c r="D88" i="18" l="1"/>
  <c r="L88" i="18" s="1"/>
  <c r="O88" i="18" s="1"/>
  <c r="D89" i="18" l="1"/>
  <c r="L89" i="18" s="1"/>
  <c r="O89" i="18" s="1"/>
  <c r="D90" i="18" l="1"/>
  <c r="L90" i="18" s="1"/>
  <c r="O90" i="18" l="1"/>
  <c r="R88" i="18" s="1"/>
  <c r="D91" i="18" l="1"/>
  <c r="L91" i="18" s="1"/>
  <c r="R90" i="18"/>
  <c r="R89" i="18" s="1"/>
  <c r="O91" i="18" l="1"/>
  <c r="D92" i="18" s="1"/>
  <c r="L92" i="18" s="1"/>
  <c r="O92" i="18" s="1"/>
  <c r="D93" i="18" l="1"/>
  <c r="L93" i="18" s="1"/>
  <c r="O93" i="18" l="1"/>
  <c r="D94" i="18" l="1"/>
  <c r="L94" i="18" s="1"/>
  <c r="O94" i="18" s="1"/>
  <c r="D95" i="18" l="1"/>
  <c r="L95" i="18" s="1"/>
  <c r="O95" i="18" s="1"/>
  <c r="D96" i="18" l="1"/>
  <c r="L96" i="18" s="1"/>
  <c r="O96" i="18" s="1"/>
  <c r="D97" i="18" l="1"/>
  <c r="L97" i="18" s="1"/>
  <c r="O97" i="18" s="1"/>
  <c r="D98" i="18" l="1"/>
  <c r="L98" i="18" s="1"/>
  <c r="O98" i="18" s="1"/>
  <c r="D99" i="18" l="1"/>
  <c r="L99" i="18" s="1"/>
  <c r="O99" i="18" s="1"/>
  <c r="D100" i="18" l="1"/>
  <c r="L100" i="18" s="1"/>
  <c r="R99" i="18"/>
  <c r="R98" i="18" s="1"/>
  <c r="R97" i="18"/>
  <c r="O100" i="18" l="1"/>
  <c r="D101" i="18" s="1"/>
  <c r="L101" i="18" s="1"/>
  <c r="O101" i="18" s="1"/>
  <c r="D102" i="18" l="1"/>
  <c r="L102" i="18" s="1"/>
  <c r="O102" i="18" l="1"/>
  <c r="D103" i="18" l="1"/>
  <c r="L103" i="18" s="1"/>
  <c r="O103" i="18" l="1"/>
  <c r="D104" i="18" l="1"/>
  <c r="L104" i="18" s="1"/>
  <c r="O104" i="18" s="1"/>
  <c r="D105" i="18" l="1"/>
  <c r="L105" i="18" s="1"/>
  <c r="O105" i="18" s="1"/>
  <c r="S107" i="18"/>
  <c r="D106" i="18" l="1"/>
  <c r="L106" i="18" s="1"/>
  <c r="O106" i="18" s="1"/>
  <c r="D107" i="18" l="1"/>
  <c r="L107" i="18" s="1"/>
  <c r="O107" i="18" s="1"/>
  <c r="D108" i="18" l="1"/>
  <c r="L108" i="18" s="1"/>
  <c r="O108" i="18" s="1"/>
  <c r="D109" i="18" l="1"/>
  <c r="L109" i="18" s="1"/>
  <c r="O109" i="18" s="1"/>
  <c r="D110" i="18" l="1"/>
  <c r="L110" i="18" s="1"/>
  <c r="O110" i="18" s="1"/>
  <c r="D111" i="18" l="1"/>
  <c r="L111" i="18" s="1"/>
  <c r="O111" i="18" s="1"/>
  <c r="S114" i="18"/>
  <c r="D112" i="18" l="1"/>
  <c r="L112" i="18" s="1"/>
  <c r="O112" i="18" s="1"/>
  <c r="D113" i="18" l="1"/>
  <c r="L113" i="18" s="1"/>
  <c r="O113" i="18" s="1"/>
  <c r="D114" i="18" l="1"/>
  <c r="L114" i="18" s="1"/>
  <c r="O114" i="18" s="1"/>
  <c r="D115" i="18" l="1"/>
  <c r="L115" i="18" s="1"/>
  <c r="O115" i="18" s="1"/>
  <c r="D116" i="18" l="1"/>
  <c r="L116" i="18" s="1"/>
  <c r="O116" i="18" l="1"/>
  <c r="R114" i="18" s="1"/>
  <c r="D117" i="18" l="1"/>
  <c r="L117" i="18" s="1"/>
  <c r="O117" i="18" s="1"/>
  <c r="R116" i="18"/>
  <c r="R115" i="18" s="1"/>
  <c r="D118" i="18" l="1"/>
  <c r="L118" i="18" s="1"/>
  <c r="O118" i="18" s="1"/>
  <c r="D119" i="18" l="1"/>
  <c r="L119" i="18" s="1"/>
  <c r="L5" i="18" s="1"/>
  <c r="P5" i="18" s="1"/>
  <c r="O119" i="18" l="1"/>
  <c r="D120" i="18" s="1"/>
</calcChain>
</file>

<file path=xl/sharedStrings.xml><?xml version="1.0" encoding="utf-8"?>
<sst xmlns="http://schemas.openxmlformats.org/spreadsheetml/2006/main" count="260" uniqueCount="47">
  <si>
    <t>初期投資金額　</t>
    <rPh sb="0" eb="2">
      <t>ショキ</t>
    </rPh>
    <rPh sb="2" eb="4">
      <t>トウシ</t>
    </rPh>
    <rPh sb="4" eb="6">
      <t>キンガク</t>
    </rPh>
    <phoneticPr fontId="1"/>
  </si>
  <si>
    <t>損切り</t>
    <rPh sb="0" eb="2">
      <t>ソンギ</t>
    </rPh>
    <phoneticPr fontId="1"/>
  </si>
  <si>
    <t>売買</t>
    <rPh sb="0" eb="2">
      <t>バイバイ</t>
    </rPh>
    <phoneticPr fontId="1"/>
  </si>
  <si>
    <t>ロット</t>
    <phoneticPr fontId="1"/>
  </si>
  <si>
    <t>エントリー日時</t>
    <rPh sb="5" eb="7">
      <t>ニチジ</t>
    </rPh>
    <phoneticPr fontId="1"/>
  </si>
  <si>
    <t>エントリー価格</t>
    <rPh sb="5" eb="7">
      <t>カカク</t>
    </rPh>
    <phoneticPr fontId="1"/>
  </si>
  <si>
    <t>ストップ</t>
    <phoneticPr fontId="1"/>
  </si>
  <si>
    <t>決済日時</t>
    <rPh sb="0" eb="2">
      <t>ケッサイ</t>
    </rPh>
    <rPh sb="2" eb="4">
      <t>ニチジ</t>
    </rPh>
    <phoneticPr fontId="1"/>
  </si>
  <si>
    <t>決済価格</t>
    <rPh sb="0" eb="2">
      <t>ケッサイ</t>
    </rPh>
    <rPh sb="2" eb="4">
      <t>カカク</t>
    </rPh>
    <phoneticPr fontId="1"/>
  </si>
  <si>
    <t>利益pips</t>
    <rPh sb="0" eb="2">
      <t>リエキ</t>
    </rPh>
    <phoneticPr fontId="1"/>
  </si>
  <si>
    <t>損益pips</t>
    <rPh sb="0" eb="2">
      <t>ソンエキ</t>
    </rPh>
    <phoneticPr fontId="1"/>
  </si>
  <si>
    <t>リスクリワード</t>
    <phoneticPr fontId="1"/>
  </si>
  <si>
    <t>総資金</t>
    <rPh sb="0" eb="1">
      <t>ソウ</t>
    </rPh>
    <rPh sb="1" eb="3">
      <t>シキン</t>
    </rPh>
    <phoneticPr fontId="1"/>
  </si>
  <si>
    <t>利益額</t>
    <rPh sb="0" eb="2">
      <t>リエキ</t>
    </rPh>
    <rPh sb="2" eb="3">
      <t>ガク</t>
    </rPh>
    <phoneticPr fontId="1"/>
  </si>
  <si>
    <t>損益額</t>
    <rPh sb="0" eb="2">
      <t>ソンエキ</t>
    </rPh>
    <rPh sb="2" eb="3">
      <t>ガク</t>
    </rPh>
    <phoneticPr fontId="1"/>
  </si>
  <si>
    <t>勝率</t>
    <rPh sb="0" eb="2">
      <t>ショウリツ</t>
    </rPh>
    <phoneticPr fontId="1"/>
  </si>
  <si>
    <t>回数</t>
    <rPh sb="0" eb="2">
      <t>カイスウ</t>
    </rPh>
    <phoneticPr fontId="1"/>
  </si>
  <si>
    <t>総獲得pips</t>
    <rPh sb="0" eb="1">
      <t>ソウ</t>
    </rPh>
    <rPh sb="1" eb="3">
      <t>カクトク</t>
    </rPh>
    <phoneticPr fontId="1"/>
  </si>
  <si>
    <t>総利益</t>
    <rPh sb="0" eb="1">
      <t>ソウ</t>
    </rPh>
    <rPh sb="1" eb="3">
      <t>リエキ</t>
    </rPh>
    <phoneticPr fontId="1"/>
  </si>
  <si>
    <t>総損失pips</t>
    <rPh sb="0" eb="1">
      <t>ソウ</t>
    </rPh>
    <rPh sb="1" eb="3">
      <t>ソンシツ</t>
    </rPh>
    <phoneticPr fontId="1"/>
  </si>
  <si>
    <t>総損失</t>
    <rPh sb="0" eb="1">
      <t>ソウ</t>
    </rPh>
    <rPh sb="1" eb="3">
      <t>ソンシツ</t>
    </rPh>
    <phoneticPr fontId="1"/>
  </si>
  <si>
    <t>勝敗</t>
    <rPh sb="0" eb="2">
      <t>ショウハイ</t>
    </rPh>
    <phoneticPr fontId="1"/>
  </si>
  <si>
    <t>最大連敗</t>
    <rPh sb="0" eb="2">
      <t>サイダイ</t>
    </rPh>
    <rPh sb="2" eb="4">
      <t>レンパイ</t>
    </rPh>
    <phoneticPr fontId="1"/>
  </si>
  <si>
    <t>総資産</t>
    <rPh sb="0" eb="3">
      <t>ソウシサン</t>
    </rPh>
    <phoneticPr fontId="1"/>
  </si>
  <si>
    <t>収支</t>
    <rPh sb="0" eb="2">
      <t>シュウシ</t>
    </rPh>
    <phoneticPr fontId="1"/>
  </si>
  <si>
    <t>利益率</t>
    <rPh sb="0" eb="2">
      <t>リエキ</t>
    </rPh>
    <rPh sb="2" eb="3">
      <t>リツ</t>
    </rPh>
    <phoneticPr fontId="1"/>
  </si>
  <si>
    <t>勝ち数</t>
    <rPh sb="0" eb="1">
      <t>カ</t>
    </rPh>
    <rPh sb="2" eb="3">
      <t>スウ</t>
    </rPh>
    <phoneticPr fontId="1"/>
  </si>
  <si>
    <t>負け数</t>
    <rPh sb="0" eb="1">
      <t>マ</t>
    </rPh>
    <rPh sb="2" eb="3">
      <t>スウ</t>
    </rPh>
    <phoneticPr fontId="1"/>
  </si>
  <si>
    <t>リスクリワード</t>
    <phoneticPr fontId="1"/>
  </si>
  <si>
    <t>通貨</t>
    <rPh sb="0" eb="2">
      <t>ツウカ</t>
    </rPh>
    <phoneticPr fontId="1"/>
  </si>
  <si>
    <t>負</t>
    <rPh sb="0" eb="1">
      <t>マ</t>
    </rPh>
    <phoneticPr fontId="1"/>
  </si>
  <si>
    <t>売</t>
    <rPh sb="0" eb="1">
      <t>ウ</t>
    </rPh>
    <phoneticPr fontId="1"/>
  </si>
  <si>
    <t>勝</t>
    <rPh sb="0" eb="1">
      <t>カ</t>
    </rPh>
    <phoneticPr fontId="1"/>
  </si>
  <si>
    <t>買</t>
    <rPh sb="0" eb="1">
      <t>カ</t>
    </rPh>
    <phoneticPr fontId="1"/>
  </si>
  <si>
    <t>AUDNZD</t>
    <phoneticPr fontId="1"/>
  </si>
  <si>
    <t>１．安値をブレイクしてエントリー</t>
    <rPh sb="2" eb="4">
      <t>ヤスネ</t>
    </rPh>
    <phoneticPr fontId="1"/>
  </si>
  <si>
    <t>２．ストップは直近の安値</t>
    <rPh sb="7" eb="9">
      <t>チョッキン</t>
    </rPh>
    <rPh sb="10" eb="12">
      <t>ヤスネ</t>
    </rPh>
    <phoneticPr fontId="1"/>
  </si>
  <si>
    <r>
      <t>3．決済はストップをあげる／さげる。  
　　　</t>
    </r>
    <r>
      <rPr>
        <sz val="11"/>
        <rFont val="ＭＳ Ｐゴシック"/>
        <family val="3"/>
        <charset val="128"/>
      </rPr>
      <t>a.ダウ理論で動かす</t>
    </r>
    <r>
      <rPr>
        <sz val="11"/>
        <color indexed="8"/>
        <rFont val="ＭＳ Ｐゴシック"/>
        <family val="3"/>
        <charset val="128"/>
      </rPr>
      <t>   b.EBがまた出たら（エントリー条件をみたしたら）動かす   
　　　</t>
    </r>
    <r>
      <rPr>
        <b/>
        <sz val="11"/>
        <color rgb="FFFF0000"/>
        <rFont val="ＭＳ Ｐゴシック"/>
        <family val="3"/>
        <charset val="128"/>
      </rPr>
      <t>c.EB,PB,ダウ理論が出たら動かす</t>
    </r>
    <phoneticPr fontId="1"/>
  </si>
  <si>
    <t>１．安値をブレイクするのがPB、EBでエントリー</t>
    <rPh sb="2" eb="4">
      <t>ヤスネ</t>
    </rPh>
    <phoneticPr fontId="1"/>
  </si>
  <si>
    <t>２．ストップはPB、EBの安値</t>
    <rPh sb="13" eb="15">
      <t>ヤスネ</t>
    </rPh>
    <phoneticPr fontId="1"/>
  </si>
  <si>
    <t>１．安値をブレイクして戻ってきたのがPB、EBでエントリー</t>
    <rPh sb="2" eb="4">
      <t>ヤスネ</t>
    </rPh>
    <rPh sb="11" eb="12">
      <t>モド</t>
    </rPh>
    <phoneticPr fontId="1"/>
  </si>
  <si>
    <t>勝</t>
    <rPh sb="0" eb="1">
      <t>カ</t>
    </rPh>
    <phoneticPr fontId="1"/>
  </si>
  <si>
    <t>＜エントリー方法＞</t>
    <rPh sb="6" eb="8">
      <t>ホウホウ</t>
    </rPh>
    <phoneticPr fontId="1"/>
  </si>
  <si>
    <t>AUDJPY</t>
    <phoneticPr fontId="1"/>
  </si>
  <si>
    <t>2012年</t>
    <rPh sb="4" eb="5">
      <t>ネン</t>
    </rPh>
    <phoneticPr fontId="1"/>
  </si>
  <si>
    <t>※.1ロット＝10万通貨</t>
    <rPh sb="9" eb="10">
      <t>マン</t>
    </rPh>
    <rPh sb="10" eb="12">
      <t>ツウカ</t>
    </rPh>
    <phoneticPr fontId="1"/>
  </si>
  <si>
    <t>売</t>
    <rPh sb="0" eb="1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</si>
</sst>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7" formatCode="&quot;¥&quot;#,##0.00;&quot;¥&quot;\-#,##0.00"/>
    <numFmt numFmtId="177" formatCode="0_ "/>
    <numFmt numFmtId="178" formatCode="0.000"/>
    <numFmt numFmtId="179" formatCode="0.0"/>
    <numFmt numFmtId="180" formatCode="0.0%"/>
    <numFmt numFmtId="181" formatCode="m/d\ h:mm"/>
    <numFmt numFmtId="182" formatCode="0.00_ "/>
  </numFmts>
  <fonts count="7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7030A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6" borderId="0" xfId="0" applyFill="1" applyAlignment="1">
      <alignment horizontal="center" vertical="center"/>
    </xf>
    <xf numFmtId="1" fontId="2" fillId="7" borderId="0" xfId="0" applyNumberFormat="1" applyFont="1" applyFill="1" applyAlignment="1">
      <alignment horizontal="center" vertical="center"/>
    </xf>
    <xf numFmtId="1" fontId="0" fillId="7" borderId="0" xfId="0" applyNumberFormat="1" applyFill="1">
      <alignment vertical="center"/>
    </xf>
    <xf numFmtId="0" fontId="2" fillId="8" borderId="0" xfId="0" applyFont="1" applyFill="1" applyAlignment="1">
      <alignment horizontal="center" vertical="center"/>
    </xf>
    <xf numFmtId="1" fontId="2" fillId="8" borderId="0" xfId="0" applyNumberFormat="1" applyFont="1" applyFill="1" applyAlignment="1">
      <alignment horizontal="center" vertical="center"/>
    </xf>
    <xf numFmtId="1" fontId="0" fillId="8" borderId="0" xfId="0" applyNumberFormat="1" applyFill="1">
      <alignment vertical="center"/>
    </xf>
    <xf numFmtId="178" fontId="0" fillId="2" borderId="0" xfId="0" applyNumberFormat="1" applyFill="1" applyAlignment="1">
      <alignment horizontal="center" vertical="center"/>
    </xf>
    <xf numFmtId="177" fontId="0" fillId="8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9" borderId="0" xfId="0" applyFill="1">
      <alignment vertical="center"/>
    </xf>
    <xf numFmtId="1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  <xf numFmtId="9" fontId="0" fillId="0" borderId="0" xfId="1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" fontId="0" fillId="0" borderId="0" xfId="0" applyNumberFormat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5" fontId="0" fillId="9" borderId="0" xfId="0" applyNumberFormat="1" applyFill="1">
      <alignment vertical="center"/>
    </xf>
    <xf numFmtId="180" fontId="0" fillId="0" borderId="0" xfId="1" applyNumberFormat="1" applyFont="1">
      <alignment vertical="center"/>
    </xf>
    <xf numFmtId="180" fontId="0" fillId="0" borderId="0" xfId="0" applyNumberFormat="1">
      <alignment vertical="center"/>
    </xf>
    <xf numFmtId="10" fontId="0" fillId="0" borderId="0" xfId="1" applyNumberFormat="1" applyFont="1">
      <alignment vertical="center"/>
    </xf>
    <xf numFmtId="55" fontId="3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3" fillId="0" borderId="0" xfId="0" applyNumberFormat="1" applyFont="1" applyAlignment="1">
      <alignment horizontal="left" vertical="center"/>
    </xf>
    <xf numFmtId="18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6" fillId="0" borderId="0" xfId="0" applyFont="1">
      <alignment vertical="center"/>
    </xf>
    <xf numFmtId="22" fontId="3" fillId="0" borderId="0" xfId="0" applyNumberFormat="1" applyFont="1" applyAlignment="1">
      <alignment horizontal="left" vertical="center"/>
    </xf>
    <xf numFmtId="7" fontId="0" fillId="0" borderId="0" xfId="0" applyNumberFormat="1">
      <alignment vertical="center"/>
    </xf>
  </cellXfs>
  <cellStyles count="2">
    <cellStyle name="パーセント" xfId="1" builtinId="5"/>
    <cellStyle name="標準" xfId="0" builtinId="0"/>
  </cellStyles>
  <dxfs count="111"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C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437752</xdr:colOff>
      <xdr:row>22</xdr:row>
      <xdr:rowOff>123338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80952" cy="3895238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0</xdr:row>
      <xdr:rowOff>0</xdr:rowOff>
    </xdr:from>
    <xdr:to>
      <xdr:col>15</xdr:col>
      <xdr:colOff>532449</xdr:colOff>
      <xdr:row>31</xdr:row>
      <xdr:rowOff>75526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0"/>
          <a:ext cx="7609524" cy="53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3</xdr:col>
      <xdr:colOff>494981</xdr:colOff>
      <xdr:row>60</xdr:row>
      <xdr:rowOff>27971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486400"/>
          <a:ext cx="2552381" cy="4828571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32</xdr:row>
      <xdr:rowOff>0</xdr:rowOff>
    </xdr:from>
    <xdr:to>
      <xdr:col>14</xdr:col>
      <xdr:colOff>418171</xdr:colOff>
      <xdr:row>64</xdr:row>
      <xdr:rowOff>37409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90800" y="5486400"/>
          <a:ext cx="7428571" cy="55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6</xdr:col>
      <xdr:colOff>18533</xdr:colOff>
      <xdr:row>87</xdr:row>
      <xdr:rowOff>85243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1144250"/>
          <a:ext cx="4133333" cy="3857143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65</xdr:row>
      <xdr:rowOff>0</xdr:rowOff>
    </xdr:from>
    <xdr:to>
      <xdr:col>14</xdr:col>
      <xdr:colOff>361225</xdr:colOff>
      <xdr:row>96</xdr:row>
      <xdr:rowOff>75526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62425" y="11144250"/>
          <a:ext cx="5800000" cy="53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6</xdr:col>
      <xdr:colOff>142343</xdr:colOff>
      <xdr:row>123</xdr:row>
      <xdr:rowOff>104205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6630650"/>
          <a:ext cx="4257143" cy="4561905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97</xdr:row>
      <xdr:rowOff>0</xdr:rowOff>
    </xdr:from>
    <xdr:to>
      <xdr:col>21</xdr:col>
      <xdr:colOff>198738</xdr:colOff>
      <xdr:row>128</xdr:row>
      <xdr:rowOff>94574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05300" y="16630650"/>
          <a:ext cx="10295238" cy="54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5</xdr:col>
      <xdr:colOff>475762</xdr:colOff>
      <xdr:row>156</xdr:row>
      <xdr:rowOff>37517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2117050"/>
          <a:ext cx="3904762" cy="46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5</xdr:col>
      <xdr:colOff>342429</xdr:colOff>
      <xdr:row>192</xdr:row>
      <xdr:rowOff>56479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27603450"/>
          <a:ext cx="3771429" cy="5371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14</xdr:col>
      <xdr:colOff>399314</xdr:colOff>
      <xdr:row>192</xdr:row>
      <xdr:rowOff>94574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114800" y="27603450"/>
          <a:ext cx="5885714" cy="54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4</xdr:col>
      <xdr:colOff>390133</xdr:colOff>
      <xdr:row>224</xdr:row>
      <xdr:rowOff>94574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3089850"/>
          <a:ext cx="3133333" cy="54095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16</xdr:col>
      <xdr:colOff>446676</xdr:colOff>
      <xdr:row>224</xdr:row>
      <xdr:rowOff>66002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429000" y="33089850"/>
          <a:ext cx="7990476" cy="538095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129</xdr:row>
      <xdr:rowOff>1</xdr:rowOff>
    </xdr:from>
    <xdr:to>
      <xdr:col>14</xdr:col>
      <xdr:colOff>495300</xdr:colOff>
      <xdr:row>160</xdr:row>
      <xdr:rowOff>7445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114800" y="22117051"/>
          <a:ext cx="5981700" cy="5322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8"/>
  <sheetViews>
    <sheetView zoomScale="85" zoomScaleNormal="85" workbookViewId="0">
      <pane ySplit="12" topLeftCell="A13" activePane="bottomLeft" state="frozen"/>
      <selection pane="bottomLeft" activeCell="K18" sqref="K18"/>
    </sheetView>
  </sheetViews>
  <sheetFormatPr defaultRowHeight="13.5" x14ac:dyDescent="0.15"/>
  <cols>
    <col min="1" max="1" width="5.25" customWidth="1"/>
    <col min="2" max="2" width="8.375" bestFit="1" customWidth="1"/>
    <col min="3" max="3" width="5.25" style="48" bestFit="1" customWidth="1"/>
    <col min="4" max="4" width="5.75" style="48" bestFit="1" customWidth="1"/>
    <col min="5" max="5" width="15.375" style="41" bestFit="1" customWidth="1"/>
    <col min="6" max="6" width="13.125" bestFit="1" customWidth="1"/>
    <col min="7" max="7" width="10.5" bestFit="1" customWidth="1"/>
    <col min="8" max="8" width="15.875" style="41" bestFit="1" customWidth="1"/>
    <col min="10" max="10" width="5.25" bestFit="1" customWidth="1"/>
    <col min="11" max="11" width="8.875" style="21" bestFit="1" customWidth="1"/>
    <col min="12" max="12" width="8.875" customWidth="1"/>
    <col min="13" max="13" width="8.875" bestFit="1" customWidth="1"/>
    <col min="14" max="14" width="11" bestFit="1" customWidth="1"/>
    <col min="15" max="15" width="11.25" bestFit="1" customWidth="1"/>
    <col min="16" max="17" width="12.625" bestFit="1" customWidth="1"/>
    <col min="18" max="18" width="11.5" bestFit="1" customWidth="1"/>
    <col min="19" max="19" width="11" bestFit="1" customWidth="1"/>
  </cols>
  <sheetData>
    <row r="1" spans="1:20" x14ac:dyDescent="0.15">
      <c r="A1" s="56" t="s">
        <v>42</v>
      </c>
      <c r="K1" s="51" t="s">
        <v>0</v>
      </c>
      <c r="L1" s="51"/>
      <c r="M1" s="51" t="s">
        <v>1</v>
      </c>
      <c r="N1" s="51"/>
      <c r="O1" s="47" t="s">
        <v>15</v>
      </c>
      <c r="P1" s="17" t="s">
        <v>11</v>
      </c>
      <c r="R1" s="52"/>
      <c r="S1" s="52"/>
    </row>
    <row r="2" spans="1:20" x14ac:dyDescent="0.15">
      <c r="A2" t="s">
        <v>35</v>
      </c>
      <c r="E2" s="48"/>
      <c r="G2" s="4"/>
      <c r="H2" s="48"/>
      <c r="K2" s="53">
        <v>100000</v>
      </c>
      <c r="L2" s="53"/>
      <c r="M2" s="54">
        <v>0.05</v>
      </c>
      <c r="N2" s="54"/>
      <c r="O2" s="49">
        <f>COUNTIF(K14:K120,"&gt;1")/COUNTIF(A14:A120,"&gt;=1")</f>
        <v>6.6037735849056603E-2</v>
      </c>
      <c r="P2" s="9" t="e">
        <f>AVERAGE(P14:P120)</f>
        <v>#DIV/0!</v>
      </c>
      <c r="R2" s="52"/>
      <c r="S2" s="52"/>
    </row>
    <row r="3" spans="1:20" x14ac:dyDescent="0.15">
      <c r="A3" t="s">
        <v>36</v>
      </c>
      <c r="E3" s="48"/>
      <c r="G3" s="4"/>
      <c r="H3" s="48"/>
      <c r="K3"/>
    </row>
    <row r="4" spans="1:20" x14ac:dyDescent="0.15">
      <c r="A4" s="50" t="s">
        <v>37</v>
      </c>
      <c r="B4" s="50"/>
      <c r="C4" s="50"/>
      <c r="D4" s="50"/>
      <c r="E4" s="50"/>
      <c r="F4" s="50"/>
      <c r="G4" s="50"/>
      <c r="H4" s="50"/>
      <c r="K4" s="12" t="s">
        <v>17</v>
      </c>
      <c r="L4" s="12" t="s">
        <v>18</v>
      </c>
      <c r="M4" s="14" t="s">
        <v>19</v>
      </c>
      <c r="N4" s="15" t="s">
        <v>20</v>
      </c>
      <c r="O4" s="18" t="s">
        <v>22</v>
      </c>
      <c r="P4" s="20" t="s">
        <v>23</v>
      </c>
    </row>
    <row r="5" spans="1:20" ht="13.5" customHeight="1" x14ac:dyDescent="0.15">
      <c r="A5" s="50"/>
      <c r="B5" s="50"/>
      <c r="C5" s="50"/>
      <c r="D5" s="50"/>
      <c r="E5" s="50"/>
      <c r="F5" s="50"/>
      <c r="G5" s="50"/>
      <c r="H5" s="50"/>
      <c r="K5" s="13">
        <f>SUM(K14:K278)</f>
        <v>1161.9000000000008</v>
      </c>
      <c r="L5" s="13">
        <f>SUM(L14:L278)</f>
        <v>154059.99999999994</v>
      </c>
      <c r="M5" s="16">
        <f>SUM(M14:M278)</f>
        <v>0</v>
      </c>
      <c r="N5" s="16">
        <f>SUM(N14:N278)</f>
        <v>0</v>
      </c>
      <c r="O5" s="16"/>
      <c r="P5" s="32">
        <f>K2+L5+N5</f>
        <v>254059.99999999994</v>
      </c>
      <c r="S5" s="34"/>
    </row>
    <row r="6" spans="1:20" x14ac:dyDescent="0.15">
      <c r="A6" s="50"/>
      <c r="B6" s="50"/>
      <c r="C6" s="50"/>
      <c r="D6" s="50"/>
      <c r="E6" s="50"/>
      <c r="F6" s="50"/>
      <c r="G6" s="50"/>
      <c r="H6" s="50"/>
      <c r="I6" s="23"/>
      <c r="J6" s="23"/>
      <c r="K6" s="30" t="s">
        <v>26</v>
      </c>
      <c r="M6" s="31" t="s">
        <v>27</v>
      </c>
      <c r="N6" s="23"/>
      <c r="O6" s="23"/>
      <c r="P6" s="24"/>
    </row>
    <row r="7" spans="1:20" x14ac:dyDescent="0.15">
      <c r="A7" s="50"/>
      <c r="B7" s="50"/>
      <c r="C7" s="50"/>
      <c r="D7" s="50"/>
      <c r="E7" s="50"/>
      <c r="F7" s="50"/>
      <c r="G7" s="50"/>
      <c r="H7" s="50"/>
      <c r="I7" s="23"/>
      <c r="J7" s="23"/>
      <c r="K7">
        <f>COUNTIF(J14:J179,"勝")</f>
        <v>7</v>
      </c>
      <c r="M7">
        <f>COUNTIF(J14:J179,"負")</f>
        <v>0</v>
      </c>
      <c r="N7" s="23"/>
      <c r="O7" s="23"/>
    </row>
    <row r="8" spans="1:20" x14ac:dyDescent="0.15">
      <c r="I8" s="23"/>
      <c r="J8" s="23"/>
      <c r="K8" s="23"/>
      <c r="L8" s="23"/>
      <c r="M8" s="23"/>
      <c r="N8" s="23"/>
      <c r="O8" s="23"/>
    </row>
    <row r="9" spans="1:20" x14ac:dyDescent="0.15">
      <c r="I9" s="46"/>
      <c r="J9" s="46"/>
      <c r="K9" s="46"/>
      <c r="L9" s="46"/>
      <c r="M9" s="46"/>
      <c r="N9" s="46"/>
      <c r="O9" s="46"/>
      <c r="P9" s="46"/>
    </row>
    <row r="10" spans="1:20" x14ac:dyDescent="0.15">
      <c r="C10" s="19"/>
      <c r="D10" s="19"/>
      <c r="E10" s="19"/>
      <c r="F10" s="46"/>
      <c r="G10" s="46"/>
      <c r="H10" s="19"/>
      <c r="K10"/>
    </row>
    <row r="11" spans="1:20" x14ac:dyDescent="0.15">
      <c r="D11" t="s">
        <v>45</v>
      </c>
      <c r="E11"/>
      <c r="H11"/>
      <c r="K11"/>
      <c r="O11" s="26"/>
      <c r="T11" s="33"/>
    </row>
    <row r="12" spans="1:20" x14ac:dyDescent="0.15">
      <c r="A12" s="11" t="s">
        <v>16</v>
      </c>
      <c r="B12" s="11" t="s">
        <v>29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21</v>
      </c>
      <c r="K12" s="1" t="s">
        <v>9</v>
      </c>
      <c r="L12" s="1" t="s">
        <v>13</v>
      </c>
      <c r="M12" s="1" t="s">
        <v>10</v>
      </c>
      <c r="N12" s="1" t="s">
        <v>14</v>
      </c>
      <c r="O12" s="1" t="s">
        <v>12</v>
      </c>
      <c r="P12" s="1" t="s">
        <v>11</v>
      </c>
      <c r="Q12" s="5"/>
    </row>
    <row r="13" spans="1:20" x14ac:dyDescent="0.15">
      <c r="A13" s="5"/>
      <c r="B13" s="5"/>
      <c r="C13" s="5"/>
      <c r="D13" s="5"/>
      <c r="E13" s="3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20" x14ac:dyDescent="0.15">
      <c r="A14" s="48">
        <v>1</v>
      </c>
      <c r="B14" s="48" t="s">
        <v>34</v>
      </c>
      <c r="C14" s="48" t="s">
        <v>33</v>
      </c>
      <c r="E14" s="55">
        <v>42067.541666666664</v>
      </c>
      <c r="F14" s="48">
        <v>1.03087</v>
      </c>
      <c r="G14" s="48">
        <v>1.02824</v>
      </c>
      <c r="H14" s="55">
        <v>42074.541666666664</v>
      </c>
      <c r="I14" s="48">
        <v>1.04881</v>
      </c>
      <c r="J14" s="48" t="s">
        <v>32</v>
      </c>
      <c r="K14" s="6">
        <f>IFERROR(IF(AND(C14="売",J14="勝"),ABS(F14-I14),IF(AND(C14="買",J14="勝"),ABS(F14-I14),""))*10000,"")</f>
        <v>179.40000000000066</v>
      </c>
      <c r="L14" s="6" t="str">
        <f>IFERROR(IF(K14&gt;=1,K14*#REF!*1000,""),"")</f>
        <v/>
      </c>
      <c r="M14" s="7" t="str">
        <f>IFERROR(IF(AND(C14="売",J14="負"),(F14-I14),IF(AND(C14="買",J14="負"),(I14-F14),""))*10000,"")</f>
        <v/>
      </c>
      <c r="N14" s="8" t="str">
        <f>IFERROR(IF(M14&lt;=1,M14*#REF!*1000,""),"")</f>
        <v/>
      </c>
      <c r="O14" s="2" t="e">
        <f>IF(J14="ー",K2+0,IF(N14&lt;1,N14+K2,L14+K2))</f>
        <v>#VALUE!</v>
      </c>
      <c r="P14" s="3">
        <f>(I14-F14)/(F14-G14)</f>
        <v>6.8212927756656576</v>
      </c>
    </row>
    <row r="15" spans="1:20" x14ac:dyDescent="0.15">
      <c r="A15" s="48">
        <v>2</v>
      </c>
      <c r="B15" s="48"/>
      <c r="C15" s="48" t="s">
        <v>33</v>
      </c>
      <c r="E15" s="55">
        <v>42187.875</v>
      </c>
      <c r="F15" s="48">
        <v>1.13252</v>
      </c>
      <c r="G15" s="48">
        <v>1.1427499999999999</v>
      </c>
      <c r="H15" s="55">
        <v>42191.375</v>
      </c>
      <c r="I15" s="48">
        <v>1.12734</v>
      </c>
      <c r="J15" s="48" t="s">
        <v>32</v>
      </c>
      <c r="K15" s="6">
        <f>IFERROR(IF(AND(C15="売",J15="勝"),ABS(F15-I15),IF(AND(C15="買",J15="勝"),ABS(F15-I15),""))*10000,"")</f>
        <v>51.799999999999628</v>
      </c>
      <c r="L15" s="6" t="str">
        <f>IFERROR(IF(K15&gt;=1,K15*#REF!*1000,""),"")</f>
        <v/>
      </c>
      <c r="M15" s="7" t="str">
        <f>IFERROR(IF(AND(C15="売",J15="負"),(F15-I15),IF(AND(C15="買",J15="負"),(I15-F15),""))*10000,"")</f>
        <v/>
      </c>
      <c r="N15" s="8" t="str">
        <f>IFERROR(IF(M15&lt;=1,M15*#REF!*1000,""),"")</f>
        <v/>
      </c>
      <c r="O15" s="2" t="e">
        <f>IF(J15="ー",O14+0,IF(N15&lt;1,N15+O14,L15+O14))</f>
        <v>#VALUE!</v>
      </c>
      <c r="P15" s="3">
        <f>(I15-F15)/(F15-G15)</f>
        <v>0.50635386119256909</v>
      </c>
      <c r="Q15" t="s">
        <v>11</v>
      </c>
      <c r="R15" s="9">
        <f>AVERAGE(P14:P16)</f>
        <v>2.9962743691488432</v>
      </c>
    </row>
    <row r="16" spans="1:20" x14ac:dyDescent="0.15">
      <c r="A16" s="48">
        <v>3</v>
      </c>
      <c r="B16" s="48"/>
      <c r="C16" s="48" t="s">
        <v>33</v>
      </c>
      <c r="E16" s="55">
        <v>42158.708333333336</v>
      </c>
      <c r="F16" s="48">
        <v>1.08691</v>
      </c>
      <c r="G16" s="48">
        <v>1.0911599999999999</v>
      </c>
      <c r="H16" s="55">
        <v>42160.208333333336</v>
      </c>
      <c r="I16" s="48">
        <v>1.07985</v>
      </c>
      <c r="J16" s="48" t="s">
        <v>32</v>
      </c>
      <c r="K16" s="6">
        <f>IFERROR(IF(AND(C16="売",J16="勝"),ABS(F16-I16),IF(AND(C16="買",J16="勝"),ABS(F16-I16),""))*10000,"")</f>
        <v>70.600000000000662</v>
      </c>
      <c r="L16" s="6" t="str">
        <f>IFERROR(IF(K16&gt;=1,K16*#REF!*1000,""),"")</f>
        <v/>
      </c>
      <c r="M16" s="7" t="str">
        <f>IFERROR(IF(AND(C16="売",J16="負"),(F16-I16),IF(AND(C16="買",J16="負"),(I16-F16),""))*10000,"")</f>
        <v/>
      </c>
      <c r="N16" s="8" t="str">
        <f>IFERROR(IF(M16&lt;=1,M16*#REF!*1000,""),"")</f>
        <v/>
      </c>
      <c r="O16" s="2" t="e">
        <f>IF(J16="ー",O15+0,IF(N16&lt;1,N16+O15,L16+O15))</f>
        <v>#VALUE!</v>
      </c>
      <c r="P16" s="3">
        <f>(I16-F16)/(F16-G16)</f>
        <v>1.6611764705883036</v>
      </c>
      <c r="Q16" t="s">
        <v>15</v>
      </c>
      <c r="R16" s="33">
        <f>COUNTIF(L12:L18,"&gt;0")/COUNTIF(O12:O18,"&gt;0")</f>
        <v>1</v>
      </c>
    </row>
    <row r="17" spans="1:22" x14ac:dyDescent="0.15">
      <c r="A17" s="48"/>
      <c r="B17" s="48"/>
      <c r="E17" s="57" t="s">
        <v>44</v>
      </c>
      <c r="F17" s="48"/>
      <c r="G17" s="48"/>
      <c r="H17" s="55"/>
      <c r="I17" s="48"/>
      <c r="J17" s="48"/>
      <c r="K17" s="6"/>
      <c r="L17" s="6"/>
      <c r="M17" s="7"/>
      <c r="N17" s="8"/>
      <c r="O17" s="2"/>
      <c r="P17" s="3"/>
    </row>
    <row r="18" spans="1:22" x14ac:dyDescent="0.15">
      <c r="A18" s="48">
        <v>4</v>
      </c>
      <c r="B18" s="48" t="s">
        <v>43</v>
      </c>
      <c r="C18" s="48" t="s">
        <v>31</v>
      </c>
      <c r="D18" s="43">
        <f>IFERROR(ROUNDDOWN(ABS(K2*$M$2/(F18-G18)/100000),2),"")</f>
        <v>0.11</v>
      </c>
      <c r="E18" s="41">
        <v>42082.333333333336</v>
      </c>
      <c r="F18" s="48">
        <v>88.167000000000002</v>
      </c>
      <c r="G18" s="48">
        <v>88.617999999999995</v>
      </c>
      <c r="H18" s="41">
        <v>42086.333333333336</v>
      </c>
      <c r="I18" s="48">
        <v>86.332999999999998</v>
      </c>
      <c r="J18" s="48" t="s">
        <v>32</v>
      </c>
      <c r="K18" s="6">
        <f>IFERROR(IF(AND(C18="売",J18="勝"),ABS(F18-I18),IF(AND(C18="買",J18="勝"),ABS(F18-I18),""))*100,"")</f>
        <v>183.40000000000032</v>
      </c>
      <c r="L18" s="6">
        <f>IFERROR(IF(K18&gt;=1,K18*D18*1000,""),"")</f>
        <v>20174.000000000036</v>
      </c>
      <c r="M18" s="7" t="str">
        <f>IFERROR(IF(AND(C18="売",J18="負"),(F18-I18),IF(AND(C18="買",J18="負"),(I18-F18),""))*100,"")</f>
        <v/>
      </c>
      <c r="N18" s="8" t="str">
        <f>IFERROR(IF(M18&lt;=1,M18*D18*1000,""),"")</f>
        <v/>
      </c>
      <c r="O18" s="2">
        <f>IF(J18="ー",K2+0,IF(N18&lt;1,N18+K2,L18+K2))</f>
        <v>120174.00000000003</v>
      </c>
      <c r="P18" s="3">
        <f>(I18-F18)/(F18-G18)</f>
        <v>4.0665188470067184</v>
      </c>
      <c r="Q18" t="s">
        <v>11</v>
      </c>
      <c r="R18" s="9">
        <f>AVERAGE(P18:P21)</f>
        <v>6.1181993512962674</v>
      </c>
    </row>
    <row r="19" spans="1:22" x14ac:dyDescent="0.15">
      <c r="A19" s="48">
        <v>5</v>
      </c>
      <c r="B19" s="48"/>
      <c r="C19" s="48" t="s">
        <v>33</v>
      </c>
      <c r="D19" s="43">
        <f>IFERROR(ROUNDDOWN(ABS(O18*$M$2/(F19-G19)/100000),2),"")</f>
        <v>0.06</v>
      </c>
      <c r="E19" s="41">
        <v>42118.833333333336</v>
      </c>
      <c r="F19" s="48">
        <v>83.787999999999997</v>
      </c>
      <c r="G19" s="3">
        <v>82.853999999999999</v>
      </c>
      <c r="H19" s="41">
        <v>42120.166666666664</v>
      </c>
      <c r="I19" s="48">
        <v>84.119</v>
      </c>
      <c r="J19" s="48" t="s">
        <v>32</v>
      </c>
      <c r="K19" s="6">
        <f t="shared" ref="K19:K82" si="0">IFERROR(IF(AND(C19="売",J19="勝"),ABS(F19-I19),IF(AND(C19="買",J19="勝"),ABS(F19-I19),""))*100,"")</f>
        <v>33.100000000000307</v>
      </c>
      <c r="L19" s="6">
        <f>IFERROR(IF(K19&gt;=1,K19*D19*1000,""),"")</f>
        <v>1986.0000000000184</v>
      </c>
      <c r="M19" s="7" t="str">
        <f t="shared" ref="M19:M82" si="1">IFERROR(IF(AND(C19="売",J19="負"),(F19-I19),IF(AND(C19="買",J19="負"),(I19-F19),""))*100,"")</f>
        <v/>
      </c>
      <c r="N19" s="8" t="str">
        <f t="shared" ref="N19:N82" si="2">IFERROR(IF(M19&lt;=1,M19*D19*1000,""),"")</f>
        <v/>
      </c>
      <c r="O19" s="2">
        <f>IF(J19="ー",O18+0,IF(N19&lt;1,N19+O18,L19+O18))</f>
        <v>122160.00000000004</v>
      </c>
      <c r="P19" s="3">
        <f>(I19-F19)/(F19-G19)</f>
        <v>0.35438972162741322</v>
      </c>
      <c r="Q19" t="s">
        <v>15</v>
      </c>
      <c r="R19" s="33">
        <f>COUNTIF(L18:L21,"&gt;0")/COUNTIF(O18:O21,"&gt;0")</f>
        <v>1</v>
      </c>
    </row>
    <row r="20" spans="1:22" x14ac:dyDescent="0.15">
      <c r="A20" s="48">
        <v>6</v>
      </c>
      <c r="B20" s="48"/>
      <c r="C20" s="48" t="s">
        <v>33</v>
      </c>
      <c r="D20" s="43">
        <f t="shared" ref="D20:D83" si="3">IFERROR(ROUNDDOWN(ABS(O19*$M$2/(F20-G20)/100000),2),"")</f>
        <v>0.05</v>
      </c>
      <c r="E20" s="41">
        <v>42156.5</v>
      </c>
      <c r="F20" s="48">
        <v>75.540000000000006</v>
      </c>
      <c r="G20" s="48">
        <v>74.44</v>
      </c>
      <c r="H20" s="41">
        <v>42163</v>
      </c>
      <c r="I20" s="48">
        <v>78.652000000000001</v>
      </c>
      <c r="J20" s="48" t="s">
        <v>32</v>
      </c>
      <c r="K20" s="6">
        <f t="shared" si="0"/>
        <v>311.19999999999948</v>
      </c>
      <c r="L20" s="6">
        <f t="shared" ref="L19:L82" si="4">IFERROR(IF(K20&gt;=1,K20*D20*1000,""),"")</f>
        <v>15559.999999999975</v>
      </c>
      <c r="M20" s="7" t="str">
        <f t="shared" si="1"/>
        <v/>
      </c>
      <c r="N20" s="8" t="str">
        <f t="shared" si="2"/>
        <v/>
      </c>
      <c r="O20" s="2">
        <f>IF(J20="ー",O19+0,IF(N20&lt;1,N20+O19,L20+O19))</f>
        <v>137720.00000000003</v>
      </c>
      <c r="P20" s="3">
        <f>(I20-F20)/(F20-G20)</f>
        <v>2.8290909090908825</v>
      </c>
      <c r="Q20" t="s">
        <v>25</v>
      </c>
      <c r="R20" s="33">
        <f>R21/K2</f>
        <v>1.5405999999999995</v>
      </c>
    </row>
    <row r="21" spans="1:22" x14ac:dyDescent="0.15">
      <c r="A21" s="48">
        <v>7</v>
      </c>
      <c r="B21" s="48"/>
      <c r="C21" s="48" t="s">
        <v>31</v>
      </c>
      <c r="D21" s="43">
        <f t="shared" si="3"/>
        <v>0.35</v>
      </c>
      <c r="E21" s="41">
        <v>42237.5</v>
      </c>
      <c r="F21" s="48">
        <v>83.367999999999995</v>
      </c>
      <c r="G21" s="48">
        <v>83.561000000000007</v>
      </c>
      <c r="H21" s="41">
        <v>42253</v>
      </c>
      <c r="I21" s="48">
        <v>80.043999999999997</v>
      </c>
      <c r="J21" s="48" t="s">
        <v>32</v>
      </c>
      <c r="K21" s="6">
        <f t="shared" si="0"/>
        <v>332.39999999999981</v>
      </c>
      <c r="L21" s="6">
        <f t="shared" si="4"/>
        <v>116339.99999999991</v>
      </c>
      <c r="M21" s="7" t="str">
        <f t="shared" si="1"/>
        <v/>
      </c>
      <c r="N21" s="8" t="str">
        <f t="shared" si="2"/>
        <v/>
      </c>
      <c r="O21" s="2">
        <f>IF(J21="ー",O20+0,IF(N21&lt;1,N21+O20,L21+O20))</f>
        <v>254059.99999999994</v>
      </c>
      <c r="P21" s="3">
        <f>(I21-F21)/(F21-G21)</f>
        <v>17.222797927460054</v>
      </c>
      <c r="Q21" t="s">
        <v>24</v>
      </c>
      <c r="R21" s="29">
        <f>O21-K2</f>
        <v>154059.99999999994</v>
      </c>
    </row>
    <row r="22" spans="1:22" x14ac:dyDescent="0.15">
      <c r="A22" s="48">
        <v>8</v>
      </c>
      <c r="B22" s="48"/>
      <c r="D22" s="43" t="str">
        <f t="shared" si="3"/>
        <v/>
      </c>
      <c r="F22" s="48"/>
      <c r="G22" s="48"/>
      <c r="I22" s="48"/>
      <c r="J22" s="48"/>
      <c r="K22" s="6" t="str">
        <f t="shared" si="0"/>
        <v/>
      </c>
      <c r="L22" s="6" t="str">
        <f t="shared" si="4"/>
        <v/>
      </c>
      <c r="M22" s="7" t="str">
        <f t="shared" si="1"/>
        <v/>
      </c>
      <c r="N22" s="8" t="str">
        <f t="shared" si="2"/>
        <v/>
      </c>
      <c r="O22" s="2" t="e">
        <f>IF(J22="ー",O21+0,IF(N22&lt;1,N22+O21,L22+O21))</f>
        <v>#VALUE!</v>
      </c>
      <c r="P22" s="3" t="e">
        <f>(I22-F22)/(F22-G22)</f>
        <v>#DIV/0!</v>
      </c>
    </row>
    <row r="23" spans="1:22" x14ac:dyDescent="0.15">
      <c r="A23" s="48">
        <v>9</v>
      </c>
      <c r="B23" s="48"/>
      <c r="D23" s="43" t="str">
        <f t="shared" si="3"/>
        <v/>
      </c>
      <c r="F23" s="48"/>
      <c r="G23" s="48"/>
      <c r="I23" s="48"/>
      <c r="J23" s="48"/>
      <c r="K23" s="6" t="str">
        <f t="shared" si="0"/>
        <v/>
      </c>
      <c r="L23" s="6" t="str">
        <f t="shared" si="4"/>
        <v/>
      </c>
      <c r="M23" s="7" t="str">
        <f t="shared" si="1"/>
        <v/>
      </c>
      <c r="N23" s="8" t="str">
        <f t="shared" si="2"/>
        <v/>
      </c>
      <c r="O23" s="2" t="e">
        <f>IF(J23="ー",O21+0,IF(N23&lt;1,N23+O21,L23+O21))</f>
        <v>#VALUE!</v>
      </c>
      <c r="P23" s="3" t="e">
        <f>(I23-F23)/(F23-G23)</f>
        <v>#DIV/0!</v>
      </c>
    </row>
    <row r="24" spans="1:22" x14ac:dyDescent="0.15">
      <c r="A24" s="48">
        <v>10</v>
      </c>
      <c r="B24" s="48"/>
      <c r="D24" s="43" t="str">
        <f t="shared" si="3"/>
        <v/>
      </c>
      <c r="F24" s="48"/>
      <c r="G24" s="48"/>
      <c r="I24" s="48"/>
      <c r="J24" s="48"/>
      <c r="K24" s="6" t="str">
        <f t="shared" si="0"/>
        <v/>
      </c>
      <c r="L24" s="6" t="str">
        <f t="shared" si="4"/>
        <v/>
      </c>
      <c r="M24" s="7" t="str">
        <f t="shared" si="1"/>
        <v/>
      </c>
      <c r="N24" s="8" t="str">
        <f t="shared" si="2"/>
        <v/>
      </c>
      <c r="O24" s="2" t="e">
        <f>IF(J24="ー",O23+0,IF(N24&lt;1,N24+O23,L24+O23))</f>
        <v>#VALUE!</v>
      </c>
      <c r="P24" s="3" t="e">
        <f>(I24-F24)/(F24-G24)</f>
        <v>#DIV/0!</v>
      </c>
    </row>
    <row r="25" spans="1:22" x14ac:dyDescent="0.15">
      <c r="A25" s="48">
        <v>11</v>
      </c>
      <c r="B25" s="48"/>
      <c r="D25" s="43" t="str">
        <f t="shared" si="3"/>
        <v/>
      </c>
      <c r="F25" s="48"/>
      <c r="G25" s="48"/>
      <c r="I25" s="48"/>
      <c r="J25" s="48"/>
      <c r="K25" s="6" t="str">
        <f t="shared" si="0"/>
        <v/>
      </c>
      <c r="L25" s="6" t="str">
        <f t="shared" si="4"/>
        <v/>
      </c>
      <c r="M25" s="7" t="str">
        <f t="shared" si="1"/>
        <v/>
      </c>
      <c r="N25" s="8" t="str">
        <f t="shared" si="2"/>
        <v/>
      </c>
      <c r="O25" s="2" t="e">
        <f>IF(J25="ー",O24+0,IF(N25&lt;1,N25+O24,L25+O24))</f>
        <v>#VALUE!</v>
      </c>
      <c r="P25" s="3" t="e">
        <f>(I25-F25)/(F25-G25)</f>
        <v>#DIV/0!</v>
      </c>
      <c r="R25" s="33"/>
    </row>
    <row r="26" spans="1:22" x14ac:dyDescent="0.15">
      <c r="A26" s="48">
        <v>12</v>
      </c>
      <c r="B26" s="48"/>
      <c r="D26" s="43" t="str">
        <f t="shared" si="3"/>
        <v/>
      </c>
      <c r="F26" s="48"/>
      <c r="G26" s="48"/>
      <c r="I26" s="48"/>
      <c r="J26" s="48"/>
      <c r="K26" s="6" t="str">
        <f t="shared" si="0"/>
        <v/>
      </c>
      <c r="L26" s="6" t="str">
        <f t="shared" si="4"/>
        <v/>
      </c>
      <c r="M26" s="7" t="str">
        <f t="shared" si="1"/>
        <v/>
      </c>
      <c r="N26" s="8" t="str">
        <f t="shared" si="2"/>
        <v/>
      </c>
      <c r="O26" s="2" t="e">
        <f>IF(J26="ー",O25+0,IF(N26&lt;1,N26+O25,L26+O25))</f>
        <v>#VALUE!</v>
      </c>
      <c r="P26" s="3" t="e">
        <f>(I26-F26)/(F26-G26)</f>
        <v>#DIV/0!</v>
      </c>
      <c r="R26" s="33"/>
    </row>
    <row r="27" spans="1:22" x14ac:dyDescent="0.15">
      <c r="A27" s="48">
        <v>13</v>
      </c>
      <c r="B27" s="48"/>
      <c r="D27" s="43" t="str">
        <f t="shared" si="3"/>
        <v/>
      </c>
      <c r="F27" s="48"/>
      <c r="G27" s="48"/>
      <c r="I27" s="48"/>
      <c r="J27" s="48"/>
      <c r="K27" s="6" t="str">
        <f t="shared" si="0"/>
        <v/>
      </c>
      <c r="L27" s="6" t="str">
        <f t="shared" si="4"/>
        <v/>
      </c>
      <c r="M27" s="7" t="str">
        <f t="shared" si="1"/>
        <v/>
      </c>
      <c r="N27" s="8" t="str">
        <f t="shared" si="2"/>
        <v/>
      </c>
      <c r="O27" s="2" t="e">
        <f>IF(J27="ー",O26+0,IF(N27&lt;1,N27+O26,L27+O26))</f>
        <v>#VALUE!</v>
      </c>
      <c r="P27" s="3" t="e">
        <f>(I27-F27)/(F27-G27)</f>
        <v>#DIV/0!</v>
      </c>
      <c r="R27" s="29"/>
    </row>
    <row r="28" spans="1:22" x14ac:dyDescent="0.15">
      <c r="A28" s="48">
        <v>14</v>
      </c>
      <c r="B28" s="48"/>
      <c r="D28" s="43" t="str">
        <f t="shared" si="3"/>
        <v/>
      </c>
      <c r="F28" s="48"/>
      <c r="G28" s="48"/>
      <c r="I28" s="48"/>
      <c r="J28" s="48"/>
      <c r="K28" s="6" t="str">
        <f t="shared" si="0"/>
        <v/>
      </c>
      <c r="L28" s="6" t="str">
        <f t="shared" si="4"/>
        <v/>
      </c>
      <c r="M28" s="7" t="str">
        <f t="shared" si="1"/>
        <v/>
      </c>
      <c r="N28" s="8" t="str">
        <f t="shared" si="2"/>
        <v/>
      </c>
      <c r="O28" s="2" t="e">
        <f>IF(J28="ー",O27+0,IF(N28&lt;1,N28+O27,L28+O27))</f>
        <v>#VALUE!</v>
      </c>
      <c r="P28" s="3" t="e">
        <f>(I28-F28)/(F28-G28)</f>
        <v>#DIV/0!</v>
      </c>
    </row>
    <row r="29" spans="1:22" x14ac:dyDescent="0.15">
      <c r="A29" s="48">
        <v>15</v>
      </c>
      <c r="B29" s="48"/>
      <c r="D29" s="43" t="str">
        <f t="shared" si="3"/>
        <v/>
      </c>
      <c r="F29" s="48"/>
      <c r="G29" s="48"/>
      <c r="I29" s="48"/>
      <c r="J29" s="48"/>
      <c r="K29" s="6" t="str">
        <f t="shared" si="0"/>
        <v/>
      </c>
      <c r="L29" s="6" t="str">
        <f t="shared" si="4"/>
        <v/>
      </c>
      <c r="M29" s="7" t="str">
        <f t="shared" si="1"/>
        <v/>
      </c>
      <c r="N29" s="8" t="str">
        <f t="shared" si="2"/>
        <v/>
      </c>
      <c r="O29" s="2" t="e">
        <f>IF(J29="ー",O28+0,IF(N29&lt;1,N29+O28,L29+O28))</f>
        <v>#VALUE!</v>
      </c>
      <c r="P29" s="3" t="e">
        <f>(I29-F29)/(F29-G29)</f>
        <v>#DIV/0!</v>
      </c>
    </row>
    <row r="30" spans="1:22" x14ac:dyDescent="0.15">
      <c r="A30" s="48">
        <v>16</v>
      </c>
      <c r="B30" s="48"/>
      <c r="D30" s="43" t="str">
        <f t="shared" si="3"/>
        <v/>
      </c>
      <c r="F30" s="48"/>
      <c r="G30" s="48"/>
      <c r="I30" s="48"/>
      <c r="J30" s="48"/>
      <c r="K30" s="6" t="str">
        <f t="shared" si="0"/>
        <v/>
      </c>
      <c r="L30" s="6" t="str">
        <f t="shared" si="4"/>
        <v/>
      </c>
      <c r="M30" s="7" t="str">
        <f t="shared" si="1"/>
        <v/>
      </c>
      <c r="N30" s="8" t="str">
        <f t="shared" si="2"/>
        <v/>
      </c>
      <c r="O30" s="2" t="e">
        <f>IF(J30="ー",O29+0,IF(N30&lt;1,N30+O29,L30+O29))</f>
        <v>#VALUE!</v>
      </c>
      <c r="P30" s="3" t="e">
        <f>(I30-F30)/(F30-G30)</f>
        <v>#DIV/0!</v>
      </c>
    </row>
    <row r="31" spans="1:22" x14ac:dyDescent="0.15">
      <c r="A31" s="48">
        <v>17</v>
      </c>
      <c r="B31" s="48"/>
      <c r="D31" s="43" t="str">
        <f t="shared" si="3"/>
        <v/>
      </c>
      <c r="F31" s="48"/>
      <c r="G31" s="48"/>
      <c r="I31" s="48"/>
      <c r="J31" s="48"/>
      <c r="K31" s="6" t="str">
        <f t="shared" si="0"/>
        <v/>
      </c>
      <c r="L31" s="6" t="str">
        <f t="shared" si="4"/>
        <v/>
      </c>
      <c r="M31" s="7" t="str">
        <f t="shared" si="1"/>
        <v/>
      </c>
      <c r="N31" s="8" t="str">
        <f t="shared" si="2"/>
        <v/>
      </c>
      <c r="O31" s="2" t="e">
        <f>IF(J31="ー",O30+0,IF(N31&lt;1,N31+O30,L31+O30))</f>
        <v>#VALUE!</v>
      </c>
      <c r="P31" s="3" t="e">
        <f>(I31-F31)/(F31-G31)</f>
        <v>#DIV/0!</v>
      </c>
      <c r="S31" s="21"/>
      <c r="U31" s="21"/>
      <c r="V31" s="21"/>
    </row>
    <row r="32" spans="1:22" ht="6" customHeight="1" x14ac:dyDescent="0.15">
      <c r="A32" s="48">
        <v>18</v>
      </c>
      <c r="B32" s="48"/>
      <c r="D32" s="43" t="str">
        <f t="shared" si="3"/>
        <v/>
      </c>
      <c r="F32" s="48"/>
      <c r="G32" s="48"/>
      <c r="I32" s="48"/>
      <c r="J32" s="48"/>
      <c r="K32" s="6" t="str">
        <f t="shared" si="0"/>
        <v/>
      </c>
      <c r="L32" s="6" t="str">
        <f t="shared" si="4"/>
        <v/>
      </c>
      <c r="M32" s="7" t="str">
        <f t="shared" si="1"/>
        <v/>
      </c>
      <c r="N32" s="8" t="str">
        <f t="shared" si="2"/>
        <v/>
      </c>
      <c r="O32" s="2" t="e">
        <f>IF(J32="ー",O31+0,IF(N32&lt;1,N32+O31,L32+O31))</f>
        <v>#VALUE!</v>
      </c>
      <c r="P32" s="3" t="e">
        <f>(I32-F32)/(F32-G32)</f>
        <v>#DIV/0!</v>
      </c>
    </row>
    <row r="33" spans="1:20" hidden="1" x14ac:dyDescent="0.15">
      <c r="A33" s="48">
        <v>19</v>
      </c>
      <c r="B33" s="48"/>
      <c r="D33" s="43" t="str">
        <f t="shared" si="3"/>
        <v/>
      </c>
      <c r="F33" s="48"/>
      <c r="G33" s="48"/>
      <c r="I33" s="48"/>
      <c r="J33" s="48"/>
      <c r="K33" s="6" t="str">
        <f t="shared" si="0"/>
        <v/>
      </c>
      <c r="L33" s="6" t="str">
        <f t="shared" si="4"/>
        <v/>
      </c>
      <c r="M33" s="7" t="str">
        <f t="shared" si="1"/>
        <v/>
      </c>
      <c r="N33" s="8" t="str">
        <f t="shared" si="2"/>
        <v/>
      </c>
      <c r="O33" s="2" t="e">
        <f>IF(J33="ー",O32+0,IF(N33&lt;1,N33+O32,L33+O32))</f>
        <v>#VALUE!</v>
      </c>
      <c r="P33" s="3" t="e">
        <f>(I33-F33)/(F33-G33)</f>
        <v>#DIV/0!</v>
      </c>
    </row>
    <row r="34" spans="1:20" x14ac:dyDescent="0.15">
      <c r="A34" s="48">
        <v>20</v>
      </c>
      <c r="B34" s="48"/>
      <c r="C34" s="27"/>
      <c r="D34" s="43" t="str">
        <f t="shared" si="3"/>
        <v/>
      </c>
      <c r="F34" s="27"/>
      <c r="G34" s="27"/>
      <c r="I34" s="27"/>
      <c r="J34" s="27"/>
      <c r="K34" s="6" t="str">
        <f t="shared" si="0"/>
        <v/>
      </c>
      <c r="L34" s="6" t="str">
        <f t="shared" si="4"/>
        <v/>
      </c>
      <c r="M34" s="7" t="str">
        <f t="shared" si="1"/>
        <v/>
      </c>
      <c r="N34" s="8" t="str">
        <f t="shared" si="2"/>
        <v/>
      </c>
      <c r="O34" s="2" t="e">
        <f>IF(J34="ー",O33+0,IF(N34&lt;1,N34+O33,L34+O33))</f>
        <v>#VALUE!</v>
      </c>
      <c r="P34" s="3" t="e">
        <f>(I34-F34)/(F34-G34)</f>
        <v>#DIV/0!</v>
      </c>
      <c r="R34" s="9"/>
    </row>
    <row r="35" spans="1:20" x14ac:dyDescent="0.15">
      <c r="A35" s="48">
        <v>21</v>
      </c>
      <c r="B35" s="48"/>
      <c r="C35" s="27"/>
      <c r="D35" s="43" t="str">
        <f t="shared" si="3"/>
        <v/>
      </c>
      <c r="F35" s="27"/>
      <c r="G35" s="27"/>
      <c r="I35" s="27"/>
      <c r="J35" s="27"/>
      <c r="K35" s="6" t="str">
        <f t="shared" si="0"/>
        <v/>
      </c>
      <c r="L35" s="6" t="str">
        <f t="shared" si="4"/>
        <v/>
      </c>
      <c r="M35" s="7" t="str">
        <f t="shared" si="1"/>
        <v/>
      </c>
      <c r="N35" s="8" t="str">
        <f t="shared" si="2"/>
        <v/>
      </c>
      <c r="O35" s="2" t="e">
        <f>IF(J35="ー",O34+0,IF(N35&lt;1,N35+O34,L35+O34))</f>
        <v>#VALUE!</v>
      </c>
      <c r="P35" s="3" t="e">
        <f>(I35-F35)/(F35-G35)</f>
        <v>#DIV/0!</v>
      </c>
      <c r="R35" s="33"/>
    </row>
    <row r="36" spans="1:20" x14ac:dyDescent="0.15">
      <c r="A36" s="48">
        <v>22</v>
      </c>
      <c r="B36" s="48"/>
      <c r="C36" s="27"/>
      <c r="D36" s="43" t="str">
        <f t="shared" si="3"/>
        <v/>
      </c>
      <c r="F36" s="27"/>
      <c r="G36" s="27"/>
      <c r="I36" s="27"/>
      <c r="J36" s="27"/>
      <c r="K36" s="6" t="str">
        <f t="shared" si="0"/>
        <v/>
      </c>
      <c r="L36" s="6" t="str">
        <f t="shared" si="4"/>
        <v/>
      </c>
      <c r="M36" s="7" t="str">
        <f t="shared" si="1"/>
        <v/>
      </c>
      <c r="N36" s="8" t="str">
        <f t="shared" si="2"/>
        <v/>
      </c>
      <c r="O36" s="2" t="e">
        <f>IF(J36="ー",O35+0,IF(N36&lt;1,N36+O35,L36+O35))</f>
        <v>#VALUE!</v>
      </c>
      <c r="P36" s="3" t="e">
        <f>(I36-F36)/(F36-G36)</f>
        <v>#DIV/0!</v>
      </c>
      <c r="R36" s="33"/>
    </row>
    <row r="37" spans="1:20" s="4" customFormat="1" x14ac:dyDescent="0.15">
      <c r="A37" s="48">
        <v>23</v>
      </c>
      <c r="B37" s="48"/>
      <c r="C37" s="27"/>
      <c r="D37" s="43" t="str">
        <f t="shared" si="3"/>
        <v/>
      </c>
      <c r="E37" s="41"/>
      <c r="F37" s="27"/>
      <c r="G37" s="27"/>
      <c r="H37" s="41"/>
      <c r="I37" s="27"/>
      <c r="J37" s="27"/>
      <c r="K37" s="6" t="str">
        <f t="shared" si="0"/>
        <v/>
      </c>
      <c r="L37" s="6" t="str">
        <f t="shared" si="4"/>
        <v/>
      </c>
      <c r="M37" s="7" t="str">
        <f t="shared" si="1"/>
        <v/>
      </c>
      <c r="N37" s="8" t="str">
        <f t="shared" si="2"/>
        <v/>
      </c>
      <c r="O37" s="2" t="e">
        <f>IF(J37="ー",O36+0,IF(N37&lt;1,N37+O36,L37+O36))</f>
        <v>#VALUE!</v>
      </c>
      <c r="P37" s="3" t="e">
        <f>(I37-F37)/(F37-G37)</f>
        <v>#DIV/0!</v>
      </c>
      <c r="Q37"/>
      <c r="R37" s="29"/>
      <c r="T37"/>
    </row>
    <row r="38" spans="1:20" x14ac:dyDescent="0.15">
      <c r="A38" s="48">
        <v>24</v>
      </c>
      <c r="B38" s="48"/>
      <c r="C38" s="27"/>
      <c r="D38" s="43" t="str">
        <f t="shared" si="3"/>
        <v/>
      </c>
      <c r="F38" s="27"/>
      <c r="G38" s="27"/>
      <c r="I38" s="27"/>
      <c r="J38" s="27"/>
      <c r="K38" s="6" t="str">
        <f t="shared" si="0"/>
        <v/>
      </c>
      <c r="L38" s="6" t="str">
        <f t="shared" si="4"/>
        <v/>
      </c>
      <c r="M38" s="7" t="str">
        <f t="shared" si="1"/>
        <v/>
      </c>
      <c r="N38" s="8" t="str">
        <f t="shared" si="2"/>
        <v/>
      </c>
      <c r="O38" s="2" t="e">
        <f>IF(J38="ー",O37+0,IF(N38&lt;1,N38+O37,L38+O37))</f>
        <v>#VALUE!</v>
      </c>
      <c r="P38" s="3" t="e">
        <f>(I38-F38)/(F38-G38)</f>
        <v>#DIV/0!</v>
      </c>
    </row>
    <row r="39" spans="1:20" x14ac:dyDescent="0.15">
      <c r="A39" s="48">
        <v>25</v>
      </c>
      <c r="B39" s="48"/>
      <c r="C39" s="27"/>
      <c r="D39" s="43" t="str">
        <f t="shared" si="3"/>
        <v/>
      </c>
      <c r="F39" s="27"/>
      <c r="G39" s="27"/>
      <c r="I39" s="27"/>
      <c r="J39" s="27"/>
      <c r="K39" s="6" t="str">
        <f t="shared" si="0"/>
        <v/>
      </c>
      <c r="L39" s="6" t="str">
        <f t="shared" si="4"/>
        <v/>
      </c>
      <c r="M39" s="7" t="str">
        <f t="shared" si="1"/>
        <v/>
      </c>
      <c r="N39" s="8" t="str">
        <f t="shared" si="2"/>
        <v/>
      </c>
      <c r="O39" s="2" t="e">
        <f>IF(J39="ー",O38+0,IF(N39&lt;1,N39+O38,L39+O38))</f>
        <v>#VALUE!</v>
      </c>
      <c r="P39" s="3" t="e">
        <f>(I39-F39)/(F39-G39)</f>
        <v>#DIV/0!</v>
      </c>
    </row>
    <row r="40" spans="1:20" x14ac:dyDescent="0.15">
      <c r="A40" s="48">
        <v>26</v>
      </c>
      <c r="B40" s="48"/>
      <c r="C40" s="27"/>
      <c r="D40" s="43" t="str">
        <f t="shared" si="3"/>
        <v/>
      </c>
      <c r="F40" s="27"/>
      <c r="G40" s="27"/>
      <c r="I40" s="27"/>
      <c r="J40" s="27"/>
      <c r="K40" s="6" t="str">
        <f t="shared" si="0"/>
        <v/>
      </c>
      <c r="L40" s="6" t="str">
        <f t="shared" si="4"/>
        <v/>
      </c>
      <c r="M40" s="7" t="str">
        <f t="shared" si="1"/>
        <v/>
      </c>
      <c r="N40" s="8" t="str">
        <f t="shared" si="2"/>
        <v/>
      </c>
      <c r="O40" s="2" t="e">
        <f>IF(J40="ー",O39+0,IF(N40&lt;1,N40+O39,L40+O39))</f>
        <v>#VALUE!</v>
      </c>
      <c r="P40" s="3" t="e">
        <f>(I40-F40)/(F40-G40)</f>
        <v>#DIV/0!</v>
      </c>
    </row>
    <row r="41" spans="1:20" x14ac:dyDescent="0.15">
      <c r="A41" s="48">
        <v>27</v>
      </c>
      <c r="B41" s="48"/>
      <c r="D41" s="43" t="str">
        <f t="shared" si="3"/>
        <v/>
      </c>
      <c r="F41" s="48"/>
      <c r="G41" s="48"/>
      <c r="I41" s="48"/>
      <c r="J41" s="48"/>
      <c r="K41" s="6" t="str">
        <f t="shared" si="0"/>
        <v/>
      </c>
      <c r="L41" s="6" t="str">
        <f t="shared" si="4"/>
        <v/>
      </c>
      <c r="M41" s="7" t="str">
        <f t="shared" si="1"/>
        <v/>
      </c>
      <c r="N41" s="8" t="str">
        <f t="shared" si="2"/>
        <v/>
      </c>
      <c r="O41" s="2" t="e">
        <f>IF(J41="ー",O40+0,IF(N41&lt;1,N41+O40,L41+O40))</f>
        <v>#VALUE!</v>
      </c>
      <c r="P41" s="3" t="e">
        <f>(I41-F41)/(F41-G41)</f>
        <v>#DIV/0!</v>
      </c>
    </row>
    <row r="42" spans="1:20" x14ac:dyDescent="0.15">
      <c r="A42" s="48">
        <v>28</v>
      </c>
      <c r="B42" s="48"/>
      <c r="D42" s="43" t="str">
        <f t="shared" si="3"/>
        <v/>
      </c>
      <c r="F42" s="48"/>
      <c r="G42" s="48"/>
      <c r="I42" s="48"/>
      <c r="J42" s="48"/>
      <c r="K42" s="6" t="str">
        <f t="shared" si="0"/>
        <v/>
      </c>
      <c r="L42" s="6" t="str">
        <f t="shared" si="4"/>
        <v/>
      </c>
      <c r="M42" s="7" t="str">
        <f t="shared" si="1"/>
        <v/>
      </c>
      <c r="N42" s="8" t="str">
        <f t="shared" si="2"/>
        <v/>
      </c>
      <c r="O42" s="2" t="e">
        <f>IF(J42="ー",O41+0,IF(N42&lt;1,N42+O41,L42+O41))</f>
        <v>#VALUE!</v>
      </c>
      <c r="P42" s="3" t="e">
        <f>(I42-F42)/(F42-G42)</f>
        <v>#DIV/0!</v>
      </c>
    </row>
    <row r="43" spans="1:20" s="10" customFormat="1" x14ac:dyDescent="0.15">
      <c r="A43" s="48">
        <v>29</v>
      </c>
      <c r="B43" s="48"/>
      <c r="C43" s="48"/>
      <c r="D43" s="43" t="str">
        <f t="shared" si="3"/>
        <v/>
      </c>
      <c r="E43" s="41"/>
      <c r="F43" s="5"/>
      <c r="G43" s="5"/>
      <c r="H43" s="41"/>
      <c r="I43" s="5"/>
      <c r="J43" s="5"/>
      <c r="K43" s="6" t="str">
        <f t="shared" si="0"/>
        <v/>
      </c>
      <c r="L43" s="6" t="str">
        <f t="shared" si="4"/>
        <v/>
      </c>
      <c r="M43" s="7" t="str">
        <f t="shared" si="1"/>
        <v/>
      </c>
      <c r="N43" s="8" t="str">
        <f t="shared" si="2"/>
        <v/>
      </c>
      <c r="O43" s="2" t="e">
        <f>IF(J43="ー",O42+0,IF(N43&lt;1,N43+O42,L43+O42))</f>
        <v>#VALUE!</v>
      </c>
      <c r="P43" s="3" t="e">
        <f>(I43-F43)/(F43-G43)</f>
        <v>#DIV/0!</v>
      </c>
      <c r="Q43" t="s">
        <v>11</v>
      </c>
      <c r="R43" s="9" t="e">
        <f>AVERAGE(P37:P44)</f>
        <v>#DIV/0!</v>
      </c>
      <c r="T43"/>
    </row>
    <row r="44" spans="1:20" s="10" customFormat="1" x14ac:dyDescent="0.15">
      <c r="A44" s="48">
        <v>30</v>
      </c>
      <c r="B44" s="48"/>
      <c r="C44" s="48"/>
      <c r="D44" s="43" t="str">
        <f t="shared" si="3"/>
        <v/>
      </c>
      <c r="E44" s="41"/>
      <c r="F44" s="5"/>
      <c r="G44" s="5"/>
      <c r="H44" s="41"/>
      <c r="I44" s="5"/>
      <c r="J44" s="5"/>
      <c r="K44" s="6" t="str">
        <f t="shared" si="0"/>
        <v/>
      </c>
      <c r="L44" s="6" t="str">
        <f t="shared" si="4"/>
        <v/>
      </c>
      <c r="M44" s="7" t="str">
        <f t="shared" si="1"/>
        <v/>
      </c>
      <c r="N44" s="8" t="str">
        <f t="shared" si="2"/>
        <v/>
      </c>
      <c r="O44" s="2" t="e">
        <f>IF(J44="ー",O43+0,IF(N44&lt;1,N44+O43,L44+O43))</f>
        <v>#VALUE!</v>
      </c>
      <c r="P44" s="3" t="e">
        <f>(I44-F44)/(F44-G44)</f>
        <v>#DIV/0!</v>
      </c>
      <c r="Q44" t="s">
        <v>15</v>
      </c>
      <c r="R44" s="33" t="e">
        <f>COUNTIF(L37:L44,"&gt;0")/COUNTIF(O37:O44,"&gt;0")</f>
        <v>#DIV/0!</v>
      </c>
      <c r="T44"/>
    </row>
    <row r="45" spans="1:20" x14ac:dyDescent="0.15">
      <c r="A45" s="48">
        <v>32</v>
      </c>
      <c r="B45" s="48"/>
      <c r="D45" s="43" t="str">
        <f t="shared" si="3"/>
        <v/>
      </c>
      <c r="F45" s="5"/>
      <c r="G45" s="5"/>
      <c r="I45" s="5"/>
      <c r="J45" s="5"/>
      <c r="K45" s="6" t="str">
        <f t="shared" si="0"/>
        <v/>
      </c>
      <c r="L45" s="6" t="str">
        <f t="shared" si="4"/>
        <v/>
      </c>
      <c r="M45" s="7" t="str">
        <f t="shared" si="1"/>
        <v/>
      </c>
      <c r="N45" s="8" t="str">
        <f t="shared" si="2"/>
        <v/>
      </c>
      <c r="O45" s="2" t="e">
        <f>IF(J45="ー",O44+0,IF(N45&lt;1,N45+O44,L45+O44))</f>
        <v>#VALUE!</v>
      </c>
      <c r="P45" s="3" t="e">
        <f>(I45-F45)/(F45-G45)</f>
        <v>#DIV/0!</v>
      </c>
      <c r="Q45" t="s">
        <v>25</v>
      </c>
      <c r="R45" s="33" t="e">
        <f>R46/O37</f>
        <v>#VALUE!</v>
      </c>
    </row>
    <row r="46" spans="1:20" x14ac:dyDescent="0.15">
      <c r="A46" s="48">
        <v>33</v>
      </c>
      <c r="B46" s="48"/>
      <c r="D46" s="43" t="str">
        <f t="shared" si="3"/>
        <v/>
      </c>
      <c r="F46" s="5"/>
      <c r="G46" s="5"/>
      <c r="I46" s="5"/>
      <c r="J46" s="5"/>
      <c r="K46" s="6" t="str">
        <f t="shared" si="0"/>
        <v/>
      </c>
      <c r="L46" s="6" t="str">
        <f t="shared" si="4"/>
        <v/>
      </c>
      <c r="M46" s="7" t="str">
        <f t="shared" si="1"/>
        <v/>
      </c>
      <c r="N46" s="8" t="str">
        <f t="shared" si="2"/>
        <v/>
      </c>
      <c r="O46" s="2" t="e">
        <f>IF(J46="ー",O45+0,IF(N46&lt;1,N46+O45,L46+O45))</f>
        <v>#VALUE!</v>
      </c>
      <c r="P46" s="3" t="e">
        <f>(I46-F46)/(F46-G46)</f>
        <v>#DIV/0!</v>
      </c>
      <c r="Q46" t="s">
        <v>24</v>
      </c>
      <c r="R46" s="29" t="e">
        <f>O46-O37</f>
        <v>#VALUE!</v>
      </c>
    </row>
    <row r="47" spans="1:20" x14ac:dyDescent="0.15">
      <c r="A47" s="48">
        <v>36</v>
      </c>
      <c r="B47" s="48"/>
      <c r="D47" s="43" t="str">
        <f t="shared" si="3"/>
        <v/>
      </c>
      <c r="F47" s="5"/>
      <c r="G47" s="5"/>
      <c r="I47" s="5"/>
      <c r="J47" s="5"/>
      <c r="K47" s="6" t="str">
        <f t="shared" si="0"/>
        <v/>
      </c>
      <c r="L47" s="6" t="str">
        <f t="shared" si="4"/>
        <v/>
      </c>
      <c r="M47" s="7" t="str">
        <f t="shared" si="1"/>
        <v/>
      </c>
      <c r="N47" s="8" t="str">
        <f t="shared" si="2"/>
        <v/>
      </c>
      <c r="O47" s="2" t="e">
        <f>IF(J47="ー",O46+0,IF(N47&lt;1,N47+O46,L47+O46))</f>
        <v>#VALUE!</v>
      </c>
      <c r="P47" s="3" t="e">
        <f>(I47-F47)/(F47-G47)</f>
        <v>#DIV/0!</v>
      </c>
      <c r="Q47" s="10"/>
    </row>
    <row r="48" spans="1:20" x14ac:dyDescent="0.15">
      <c r="A48" s="48">
        <v>37</v>
      </c>
      <c r="B48" s="48"/>
      <c r="D48" s="43" t="str">
        <f t="shared" si="3"/>
        <v/>
      </c>
      <c r="F48" s="5"/>
      <c r="G48" s="5"/>
      <c r="I48" s="48"/>
      <c r="J48" s="5"/>
      <c r="K48" s="6" t="str">
        <f t="shared" si="0"/>
        <v/>
      </c>
      <c r="L48" s="6" t="str">
        <f t="shared" si="4"/>
        <v/>
      </c>
      <c r="M48" s="7" t="str">
        <f t="shared" si="1"/>
        <v/>
      </c>
      <c r="N48" s="8" t="str">
        <f t="shared" si="2"/>
        <v/>
      </c>
      <c r="O48" s="2" t="e">
        <f>IF(J48="ー",O47+0,IF(N48&lt;1,N48+O47,L48+O47))</f>
        <v>#VALUE!</v>
      </c>
      <c r="P48" s="3" t="e">
        <f>(I48-F48)/(F48-G48)</f>
        <v>#DIV/0!</v>
      </c>
      <c r="Q48" s="10"/>
    </row>
    <row r="49" spans="1:19" x14ac:dyDescent="0.15">
      <c r="A49" s="48">
        <v>38</v>
      </c>
      <c r="B49" s="48"/>
      <c r="D49" s="43" t="str">
        <f t="shared" si="3"/>
        <v/>
      </c>
      <c r="F49" s="5"/>
      <c r="G49" s="5"/>
      <c r="I49" s="5"/>
      <c r="J49" s="5"/>
      <c r="K49" s="6" t="str">
        <f t="shared" si="0"/>
        <v/>
      </c>
      <c r="L49" s="6" t="str">
        <f t="shared" si="4"/>
        <v/>
      </c>
      <c r="M49" s="7" t="str">
        <f t="shared" si="1"/>
        <v/>
      </c>
      <c r="N49" s="8" t="str">
        <f t="shared" si="2"/>
        <v/>
      </c>
      <c r="O49" s="2" t="e">
        <f>IF(J49="ー",O48+0,IF(N49&lt;1,N49+O48,L49+O48))</f>
        <v>#VALUE!</v>
      </c>
      <c r="P49" s="3" t="e">
        <f>(I49-F49)/(F49-G49)</f>
        <v>#DIV/0!</v>
      </c>
      <c r="Q49" t="s">
        <v>11</v>
      </c>
      <c r="R49" s="9" t="e">
        <f>AVERAGE(P46:P50)</f>
        <v>#DIV/0!</v>
      </c>
    </row>
    <row r="50" spans="1:19" x14ac:dyDescent="0.15">
      <c r="A50" s="48">
        <v>39</v>
      </c>
      <c r="B50" s="48"/>
      <c r="D50" s="43" t="str">
        <f t="shared" si="3"/>
        <v/>
      </c>
      <c r="F50" s="5"/>
      <c r="G50" s="5"/>
      <c r="I50" s="5"/>
      <c r="J50" s="5"/>
      <c r="K50" s="6" t="str">
        <f t="shared" si="0"/>
        <v/>
      </c>
      <c r="L50" s="6" t="str">
        <f t="shared" si="4"/>
        <v/>
      </c>
      <c r="M50" s="7" t="str">
        <f t="shared" si="1"/>
        <v/>
      </c>
      <c r="N50" s="8" t="str">
        <f t="shared" si="2"/>
        <v/>
      </c>
      <c r="O50" s="2" t="e">
        <f>IF(J50="ー",O49+0,IF(N50&lt;1,N50+O49,L50+O49))</f>
        <v>#VALUE!</v>
      </c>
      <c r="P50" s="3" t="e">
        <f>(I50-F50)/(F50-G50)</f>
        <v>#DIV/0!</v>
      </c>
      <c r="Q50" t="s">
        <v>15</v>
      </c>
      <c r="R50" s="33" t="e">
        <f>COUNTIF(L46:L50,"&gt;0")/COUNTIF(O46:O50,"&gt;0")</f>
        <v>#DIV/0!</v>
      </c>
    </row>
    <row r="51" spans="1:19" x14ac:dyDescent="0.15">
      <c r="A51" s="48">
        <v>46</v>
      </c>
      <c r="B51" s="48"/>
      <c r="D51" s="43" t="str">
        <f t="shared" si="3"/>
        <v/>
      </c>
      <c r="F51" s="5"/>
      <c r="G51" s="5"/>
      <c r="I51" s="5"/>
      <c r="J51" s="5"/>
      <c r="K51" s="6" t="str">
        <f t="shared" si="0"/>
        <v/>
      </c>
      <c r="L51" s="6" t="str">
        <f t="shared" si="4"/>
        <v/>
      </c>
      <c r="M51" s="7" t="str">
        <f t="shared" si="1"/>
        <v/>
      </c>
      <c r="N51" s="8" t="str">
        <f t="shared" si="2"/>
        <v/>
      </c>
      <c r="O51" s="2" t="e">
        <f>IF(J51="ー",O50+0,IF(N51&lt;1,N51+O50,L51+O50))</f>
        <v>#VALUE!</v>
      </c>
      <c r="P51" s="3" t="e">
        <f>(I51-F51)/(F51-G51)</f>
        <v>#DIV/0!</v>
      </c>
      <c r="Q51" t="s">
        <v>25</v>
      </c>
      <c r="R51" s="33" t="e">
        <f>R52/O46</f>
        <v>#VALUE!</v>
      </c>
    </row>
    <row r="52" spans="1:19" x14ac:dyDescent="0.15">
      <c r="A52" s="48">
        <v>47</v>
      </c>
      <c r="B52" s="48"/>
      <c r="D52" s="43" t="str">
        <f t="shared" si="3"/>
        <v/>
      </c>
      <c r="F52" s="48"/>
      <c r="G52" s="48"/>
      <c r="I52" s="48"/>
      <c r="J52" s="48"/>
      <c r="K52" s="6" t="str">
        <f t="shared" si="0"/>
        <v/>
      </c>
      <c r="L52" s="6" t="str">
        <f t="shared" si="4"/>
        <v/>
      </c>
      <c r="M52" s="7" t="str">
        <f t="shared" si="1"/>
        <v/>
      </c>
      <c r="N52" s="8" t="str">
        <f t="shared" si="2"/>
        <v/>
      </c>
      <c r="O52" s="2" t="e">
        <f>IF(J52="ー",O51+0,IF(N52&lt;1,N52+O51,L52+O51))</f>
        <v>#VALUE!</v>
      </c>
      <c r="P52" s="3" t="e">
        <f>(I52-F52)/(F52-G52)</f>
        <v>#DIV/0!</v>
      </c>
      <c r="Q52" t="s">
        <v>24</v>
      </c>
      <c r="R52" s="29" t="e">
        <f>O52-O46</f>
        <v>#VALUE!</v>
      </c>
    </row>
    <row r="53" spans="1:19" x14ac:dyDescent="0.15">
      <c r="A53" s="48">
        <v>50</v>
      </c>
      <c r="B53" s="48"/>
      <c r="D53" s="43" t="str">
        <f t="shared" si="3"/>
        <v/>
      </c>
      <c r="F53" s="48"/>
      <c r="G53" s="48"/>
      <c r="I53" s="48"/>
      <c r="J53" s="48"/>
      <c r="K53" s="6" t="str">
        <f t="shared" si="0"/>
        <v/>
      </c>
      <c r="L53" s="6" t="str">
        <f t="shared" si="4"/>
        <v/>
      </c>
      <c r="M53" s="7" t="str">
        <f t="shared" si="1"/>
        <v/>
      </c>
      <c r="N53" s="8" t="str">
        <f t="shared" si="2"/>
        <v/>
      </c>
      <c r="O53" s="2" t="e">
        <f>IF(J53="ー",O52+0,IF(N53&lt;1,N53+O52,L53+O52))</f>
        <v>#VALUE!</v>
      </c>
      <c r="P53" s="3" t="e">
        <f>(I53-F53)/(F53-G53)</f>
        <v>#DIV/0!</v>
      </c>
      <c r="Q53" s="10"/>
    </row>
    <row r="54" spans="1:19" x14ac:dyDescent="0.15">
      <c r="A54" s="48">
        <v>51</v>
      </c>
      <c r="B54" s="48"/>
      <c r="C54" s="28"/>
      <c r="D54" s="43" t="str">
        <f t="shared" si="3"/>
        <v/>
      </c>
      <c r="F54" s="28"/>
      <c r="G54" s="28"/>
      <c r="I54" s="28"/>
      <c r="J54" s="28"/>
      <c r="K54" s="6" t="str">
        <f t="shared" si="0"/>
        <v/>
      </c>
      <c r="L54" s="6" t="str">
        <f t="shared" si="4"/>
        <v/>
      </c>
      <c r="M54" s="7" t="str">
        <f t="shared" si="1"/>
        <v/>
      </c>
      <c r="N54" s="8" t="str">
        <f t="shared" si="2"/>
        <v/>
      </c>
      <c r="O54" s="2" t="e">
        <f>IF(J54="ー",O53+0,IF(N54&lt;1,N54+O53,L54+O53))</f>
        <v>#VALUE!</v>
      </c>
      <c r="P54" s="3" t="e">
        <f>(I54-F54)/(F54-G54)</f>
        <v>#DIV/0!</v>
      </c>
      <c r="Q54" s="10"/>
    </row>
    <row r="55" spans="1:19" x14ac:dyDescent="0.15">
      <c r="A55" s="48">
        <v>52</v>
      </c>
      <c r="B55" s="48"/>
      <c r="C55" s="28"/>
      <c r="D55" s="43" t="str">
        <f t="shared" si="3"/>
        <v/>
      </c>
      <c r="F55" s="28"/>
      <c r="G55" s="28"/>
      <c r="I55" s="28"/>
      <c r="J55" s="28"/>
      <c r="K55" s="6" t="str">
        <f t="shared" si="0"/>
        <v/>
      </c>
      <c r="L55" s="6" t="str">
        <f t="shared" si="4"/>
        <v/>
      </c>
      <c r="M55" s="7" t="str">
        <f t="shared" si="1"/>
        <v/>
      </c>
      <c r="N55" s="8" t="str">
        <f t="shared" si="2"/>
        <v/>
      </c>
      <c r="O55" s="2" t="e">
        <f>IF(J55="ー",O54+0,IF(N55&lt;1,N55+O54,L55+O54))</f>
        <v>#VALUE!</v>
      </c>
      <c r="P55" s="3" t="e">
        <f>(I55-F55)/(F55-G55)</f>
        <v>#DIV/0!</v>
      </c>
      <c r="Q55" s="10"/>
    </row>
    <row r="56" spans="1:19" x14ac:dyDescent="0.15">
      <c r="A56" s="48">
        <v>59</v>
      </c>
      <c r="B56" s="48"/>
      <c r="D56" s="43" t="str">
        <f t="shared" si="3"/>
        <v/>
      </c>
      <c r="F56" s="48"/>
      <c r="G56" s="48"/>
      <c r="I56" s="48"/>
      <c r="J56" s="48"/>
      <c r="K56" s="6" t="str">
        <f t="shared" si="0"/>
        <v/>
      </c>
      <c r="L56" s="6" t="str">
        <f t="shared" si="4"/>
        <v/>
      </c>
      <c r="M56" s="7" t="str">
        <f t="shared" si="1"/>
        <v/>
      </c>
      <c r="N56" s="8" t="str">
        <f t="shared" si="2"/>
        <v/>
      </c>
      <c r="O56" s="2" t="e">
        <f>IF(J56="ー",O55+0,IF(N56&lt;1,N56+O55,L56+O55))</f>
        <v>#VALUE!</v>
      </c>
      <c r="P56" s="3" t="e">
        <f>(I56-F56)/(F56-G56)</f>
        <v>#DIV/0!</v>
      </c>
      <c r="Q56" s="10"/>
    </row>
    <row r="57" spans="1:19" x14ac:dyDescent="0.15">
      <c r="A57" s="48">
        <v>60</v>
      </c>
      <c r="B57" s="48"/>
      <c r="D57" s="43" t="str">
        <f t="shared" si="3"/>
        <v/>
      </c>
      <c r="F57" s="48"/>
      <c r="G57" s="48"/>
      <c r="I57" s="48"/>
      <c r="J57" s="48"/>
      <c r="K57" s="6" t="str">
        <f t="shared" si="0"/>
        <v/>
      </c>
      <c r="L57" s="6" t="str">
        <f t="shared" si="4"/>
        <v/>
      </c>
      <c r="M57" s="7" t="str">
        <f t="shared" si="1"/>
        <v/>
      </c>
      <c r="N57" s="8" t="str">
        <f t="shared" si="2"/>
        <v/>
      </c>
      <c r="O57" s="2" t="e">
        <f>IF(J57="ー",O56+0,IF(N57&lt;1,N57+O56,L57+O56))</f>
        <v>#VALUE!</v>
      </c>
      <c r="P57" s="3" t="e">
        <f>(I57-F57)/(F57-G57)</f>
        <v>#DIV/0!</v>
      </c>
      <c r="Q57" t="s">
        <v>11</v>
      </c>
      <c r="R57" s="9" t="e">
        <f>AVERAGE(P53:P60)</f>
        <v>#DIV/0!</v>
      </c>
    </row>
    <row r="58" spans="1:19" x14ac:dyDescent="0.15">
      <c r="A58" s="48">
        <v>61</v>
      </c>
      <c r="B58" s="48"/>
      <c r="D58" s="43" t="str">
        <f t="shared" si="3"/>
        <v/>
      </c>
      <c r="F58" s="48"/>
      <c r="G58" s="48"/>
      <c r="I58" s="48"/>
      <c r="J58" s="48"/>
      <c r="K58" s="6" t="str">
        <f t="shared" si="0"/>
        <v/>
      </c>
      <c r="L58" s="6" t="str">
        <f t="shared" si="4"/>
        <v/>
      </c>
      <c r="M58" s="7" t="str">
        <f t="shared" si="1"/>
        <v/>
      </c>
      <c r="N58" s="8" t="str">
        <f t="shared" si="2"/>
        <v/>
      </c>
      <c r="O58" s="2" t="e">
        <f>IF(J58="ー",O57+0,IF(N58&lt;1,N58+O57,L58+O57))</f>
        <v>#VALUE!</v>
      </c>
      <c r="P58" s="3" t="e">
        <f>(I58-F58)/(F58-G58)</f>
        <v>#DIV/0!</v>
      </c>
      <c r="Q58" t="s">
        <v>15</v>
      </c>
      <c r="R58" s="33" t="e">
        <f>COUNTIF(L53:L60,"&gt;0")/COUNTIF(O53:O60,"&gt;0")</f>
        <v>#DIV/0!</v>
      </c>
    </row>
    <row r="59" spans="1:19" x14ac:dyDescent="0.15">
      <c r="A59" s="48">
        <v>62</v>
      </c>
      <c r="B59" s="48"/>
      <c r="D59" s="43" t="str">
        <f t="shared" si="3"/>
        <v/>
      </c>
      <c r="F59" s="48"/>
      <c r="G59" s="48"/>
      <c r="I59" s="48"/>
      <c r="J59" s="48"/>
      <c r="K59" s="6" t="str">
        <f t="shared" si="0"/>
        <v/>
      </c>
      <c r="L59" s="6" t="str">
        <f t="shared" si="4"/>
        <v/>
      </c>
      <c r="M59" s="7" t="str">
        <f t="shared" si="1"/>
        <v/>
      </c>
      <c r="N59" s="8" t="str">
        <f t="shared" si="2"/>
        <v/>
      </c>
      <c r="O59" s="2" t="e">
        <f>IF(J59="ー",O58+0,IF(N59&lt;1,N59+O58,L59+O58))</f>
        <v>#VALUE!</v>
      </c>
      <c r="P59" s="3" t="e">
        <f>(I59-F59)/(F59-G59)</f>
        <v>#DIV/0!</v>
      </c>
      <c r="Q59" t="s">
        <v>25</v>
      </c>
      <c r="R59" s="33" t="e">
        <f>R60/O52</f>
        <v>#VALUE!</v>
      </c>
    </row>
    <row r="60" spans="1:19" x14ac:dyDescent="0.15">
      <c r="A60" s="48">
        <v>63</v>
      </c>
      <c r="B60" s="48"/>
      <c r="D60" s="43" t="str">
        <f t="shared" si="3"/>
        <v/>
      </c>
      <c r="F60" s="22"/>
      <c r="G60" s="48"/>
      <c r="I60" s="48"/>
      <c r="J60" s="48"/>
      <c r="K60" s="6" t="str">
        <f t="shared" si="0"/>
        <v/>
      </c>
      <c r="L60" s="6" t="str">
        <f t="shared" si="4"/>
        <v/>
      </c>
      <c r="M60" s="7" t="str">
        <f t="shared" si="1"/>
        <v/>
      </c>
      <c r="N60" s="8" t="str">
        <f t="shared" si="2"/>
        <v/>
      </c>
      <c r="O60" s="2" t="e">
        <f>IF(J60="ー",O59+0,IF(N60&lt;1,N60+O59,L60+O59))</f>
        <v>#VALUE!</v>
      </c>
      <c r="P60" s="3" t="e">
        <f>(I60-F60)/(F60-G60)</f>
        <v>#DIV/0!</v>
      </c>
      <c r="Q60" t="s">
        <v>24</v>
      </c>
      <c r="R60" s="29" t="e">
        <f>O60-O52</f>
        <v>#VALUE!</v>
      </c>
      <c r="S60" s="35" t="e">
        <f>SUM(N58:N60)/O57</f>
        <v>#VALUE!</v>
      </c>
    </row>
    <row r="61" spans="1:19" x14ac:dyDescent="0.15">
      <c r="A61" s="48">
        <v>64</v>
      </c>
      <c r="B61" s="48"/>
      <c r="D61" s="43" t="str">
        <f t="shared" si="3"/>
        <v/>
      </c>
      <c r="F61" s="48"/>
      <c r="G61" s="48"/>
      <c r="I61" s="48"/>
      <c r="J61" s="48"/>
      <c r="K61" s="6" t="str">
        <f t="shared" si="0"/>
        <v/>
      </c>
      <c r="L61" s="6" t="str">
        <f t="shared" si="4"/>
        <v/>
      </c>
      <c r="M61" s="7" t="str">
        <f t="shared" si="1"/>
        <v/>
      </c>
      <c r="N61" s="8" t="str">
        <f t="shared" si="2"/>
        <v/>
      </c>
      <c r="O61" s="2" t="e">
        <f>IF(J61="ー",O60+0,IF(N61&lt;1,N61+O60,L61+O60))</f>
        <v>#VALUE!</v>
      </c>
      <c r="P61" s="3" t="e">
        <f>(I61-F61)/(F61-G61)</f>
        <v>#DIV/0!</v>
      </c>
      <c r="Q61" s="10"/>
    </row>
    <row r="62" spans="1:19" x14ac:dyDescent="0.15">
      <c r="A62" s="48">
        <v>65</v>
      </c>
      <c r="B62" s="48"/>
      <c r="D62" s="43" t="str">
        <f t="shared" si="3"/>
        <v/>
      </c>
      <c r="F62" s="48"/>
      <c r="G62" s="48"/>
      <c r="I62" s="48"/>
      <c r="J62" s="48"/>
      <c r="K62" s="6" t="str">
        <f t="shared" si="0"/>
        <v/>
      </c>
      <c r="L62" s="6" t="str">
        <f t="shared" si="4"/>
        <v/>
      </c>
      <c r="M62" s="7" t="str">
        <f t="shared" si="1"/>
        <v/>
      </c>
      <c r="N62" s="8" t="str">
        <f t="shared" si="2"/>
        <v/>
      </c>
      <c r="O62" s="2" t="e">
        <f>IF(J62="ー",O61+0,IF(N62&lt;1,N62+O61,L62+O61))</f>
        <v>#VALUE!</v>
      </c>
      <c r="P62" s="3" t="e">
        <f>(I62-F62)/(F62-G62)</f>
        <v>#DIV/0!</v>
      </c>
      <c r="Q62" s="10"/>
    </row>
    <row r="63" spans="1:19" x14ac:dyDescent="0.15">
      <c r="A63" s="48">
        <v>66</v>
      </c>
      <c r="B63" s="48"/>
      <c r="D63" s="43" t="str">
        <f t="shared" si="3"/>
        <v/>
      </c>
      <c r="F63" s="48"/>
      <c r="G63" s="48"/>
      <c r="I63" s="48"/>
      <c r="J63" s="48"/>
      <c r="K63" s="6" t="str">
        <f t="shared" si="0"/>
        <v/>
      </c>
      <c r="L63" s="6" t="str">
        <f t="shared" si="4"/>
        <v/>
      </c>
      <c r="M63" s="7" t="str">
        <f t="shared" si="1"/>
        <v/>
      </c>
      <c r="N63" s="8" t="str">
        <f t="shared" si="2"/>
        <v/>
      </c>
      <c r="O63" s="2" t="e">
        <f>IF(J63="ー",O62+0,IF(N63&lt;1,N63+O62,L63+O62))</f>
        <v>#VALUE!</v>
      </c>
      <c r="P63" s="3" t="e">
        <f>(I63-F63)/(F63-G63)</f>
        <v>#DIV/0!</v>
      </c>
      <c r="Q63" s="10"/>
    </row>
    <row r="64" spans="1:19" x14ac:dyDescent="0.15">
      <c r="A64" s="48">
        <v>67</v>
      </c>
      <c r="B64" s="48"/>
      <c r="D64" s="43" t="str">
        <f t="shared" si="3"/>
        <v/>
      </c>
      <c r="F64" s="48"/>
      <c r="G64" s="48"/>
      <c r="I64" s="48"/>
      <c r="J64" s="48"/>
      <c r="K64" s="6" t="str">
        <f t="shared" si="0"/>
        <v/>
      </c>
      <c r="L64" s="6" t="str">
        <f t="shared" si="4"/>
        <v/>
      </c>
      <c r="M64" s="7" t="str">
        <f t="shared" si="1"/>
        <v/>
      </c>
      <c r="N64" s="8" t="str">
        <f t="shared" si="2"/>
        <v/>
      </c>
      <c r="O64" s="2" t="e">
        <f>IF(J64="ー",O63+0,IF(N64&lt;1,N64+O63,L64+O63))</f>
        <v>#VALUE!</v>
      </c>
      <c r="P64" s="3" t="e">
        <f>(I64-F64)/(F64-G64)</f>
        <v>#DIV/0!</v>
      </c>
      <c r="Q64" s="10"/>
    </row>
    <row r="65" spans="1:19" x14ac:dyDescent="0.15">
      <c r="A65" s="48">
        <v>71</v>
      </c>
      <c r="B65" s="48"/>
      <c r="D65" s="43" t="str">
        <f t="shared" si="3"/>
        <v/>
      </c>
      <c r="F65" s="48"/>
      <c r="G65" s="48"/>
      <c r="I65" s="48"/>
      <c r="J65" s="48"/>
      <c r="K65" s="6" t="str">
        <f t="shared" si="0"/>
        <v/>
      </c>
      <c r="L65" s="6" t="str">
        <f t="shared" si="4"/>
        <v/>
      </c>
      <c r="M65" s="7" t="str">
        <f t="shared" si="1"/>
        <v/>
      </c>
      <c r="N65" s="8" t="str">
        <f t="shared" si="2"/>
        <v/>
      </c>
      <c r="O65" s="2" t="e">
        <f>IF(J65="ー",O64+0,IF(N65&lt;1,N65+O64,L65+O64))</f>
        <v>#VALUE!</v>
      </c>
      <c r="P65" s="3" t="e">
        <f>(I65-F65)/(F65-G65)</f>
        <v>#DIV/0!</v>
      </c>
      <c r="Q65" s="10"/>
    </row>
    <row r="66" spans="1:19" x14ac:dyDescent="0.15">
      <c r="A66" s="48">
        <v>72</v>
      </c>
      <c r="B66" s="48"/>
      <c r="D66" s="43" t="str">
        <f t="shared" si="3"/>
        <v/>
      </c>
      <c r="F66" s="48"/>
      <c r="G66" s="48"/>
      <c r="I66" s="48"/>
      <c r="J66" s="48"/>
      <c r="K66" s="6" t="str">
        <f t="shared" si="0"/>
        <v/>
      </c>
      <c r="L66" s="6" t="str">
        <f t="shared" si="4"/>
        <v/>
      </c>
      <c r="M66" s="7" t="str">
        <f t="shared" si="1"/>
        <v/>
      </c>
      <c r="N66" s="8" t="str">
        <f t="shared" si="2"/>
        <v/>
      </c>
      <c r="O66" s="2" t="e">
        <f>IF(J66="ー",O65+0,IF(N66&lt;1,N66+O65,L66+O65))</f>
        <v>#VALUE!</v>
      </c>
      <c r="P66" s="3" t="e">
        <f>(I66-F66)/(F66-G66)</f>
        <v>#DIV/0!</v>
      </c>
      <c r="Q66" t="s">
        <v>11</v>
      </c>
      <c r="R66" s="9" t="e">
        <f>AVERAGE(P61:P69)</f>
        <v>#DIV/0!</v>
      </c>
    </row>
    <row r="67" spans="1:19" x14ac:dyDescent="0.15">
      <c r="A67" s="48">
        <v>73</v>
      </c>
      <c r="B67" s="48"/>
      <c r="D67" s="43" t="str">
        <f t="shared" si="3"/>
        <v/>
      </c>
      <c r="F67" s="48"/>
      <c r="G67" s="48"/>
      <c r="I67" s="48"/>
      <c r="J67" s="48"/>
      <c r="K67" s="6" t="str">
        <f t="shared" si="0"/>
        <v/>
      </c>
      <c r="L67" s="6" t="str">
        <f t="shared" si="4"/>
        <v/>
      </c>
      <c r="M67" s="7" t="str">
        <f t="shared" si="1"/>
        <v/>
      </c>
      <c r="N67" s="8" t="str">
        <f t="shared" si="2"/>
        <v/>
      </c>
      <c r="O67" s="2" t="e">
        <f>IF(J67="ー",O66+0,IF(N67&lt;1,N67+O66,L67+O66))</f>
        <v>#VALUE!</v>
      </c>
      <c r="P67" s="3" t="e">
        <f>(I67-F67)/(F67-G67)</f>
        <v>#DIV/0!</v>
      </c>
      <c r="Q67" t="s">
        <v>15</v>
      </c>
      <c r="R67" s="33" t="e">
        <f>COUNTIF(L61:L69,"&gt;0")/COUNTIF(O61:O69,"&gt;0")</f>
        <v>#DIV/0!</v>
      </c>
    </row>
    <row r="68" spans="1:19" x14ac:dyDescent="0.15">
      <c r="A68" s="48">
        <v>74</v>
      </c>
      <c r="B68" s="48"/>
      <c r="D68" s="43" t="str">
        <f t="shared" si="3"/>
        <v/>
      </c>
      <c r="F68" s="48"/>
      <c r="G68" s="48"/>
      <c r="I68" s="48"/>
      <c r="J68" s="48"/>
      <c r="K68" s="6" t="str">
        <f t="shared" si="0"/>
        <v/>
      </c>
      <c r="L68" s="6" t="str">
        <f t="shared" si="4"/>
        <v/>
      </c>
      <c r="M68" s="7" t="str">
        <f t="shared" si="1"/>
        <v/>
      </c>
      <c r="N68" s="8" t="str">
        <f t="shared" si="2"/>
        <v/>
      </c>
      <c r="O68" s="2" t="e">
        <f>IF(J68="ー",O67+0,IF(N68&lt;1,N68+O67,L68+O67))</f>
        <v>#VALUE!</v>
      </c>
      <c r="P68" s="3" t="e">
        <f>(I68-F68)/(F68-G68)</f>
        <v>#DIV/0!</v>
      </c>
      <c r="Q68" t="s">
        <v>25</v>
      </c>
      <c r="R68" s="33" t="e">
        <f>R69/O60</f>
        <v>#VALUE!</v>
      </c>
      <c r="S68" s="35" t="e">
        <f>SUM(N66:N68)/O65</f>
        <v>#VALUE!</v>
      </c>
    </row>
    <row r="69" spans="1:19" x14ac:dyDescent="0.15">
      <c r="A69" s="48">
        <v>75</v>
      </c>
      <c r="B69" s="48"/>
      <c r="D69" s="43" t="str">
        <f t="shared" si="3"/>
        <v/>
      </c>
      <c r="F69" s="48"/>
      <c r="G69" s="48"/>
      <c r="I69" s="48"/>
      <c r="J69" s="48"/>
      <c r="K69" s="6" t="str">
        <f t="shared" si="0"/>
        <v/>
      </c>
      <c r="L69" s="6" t="str">
        <f t="shared" si="4"/>
        <v/>
      </c>
      <c r="M69" s="7" t="str">
        <f t="shared" si="1"/>
        <v/>
      </c>
      <c r="N69" s="8" t="str">
        <f t="shared" si="2"/>
        <v/>
      </c>
      <c r="O69" s="2" t="e">
        <f>IF(J69="ー",O68+0,IF(N69&lt;1,N69+O68,L69+O68))</f>
        <v>#VALUE!</v>
      </c>
      <c r="P69" s="3" t="e">
        <f>(I69-F69)/(F69-G69)</f>
        <v>#DIV/0!</v>
      </c>
      <c r="Q69" t="s">
        <v>24</v>
      </c>
      <c r="R69" s="29" t="e">
        <f>O69-O60</f>
        <v>#VALUE!</v>
      </c>
    </row>
    <row r="70" spans="1:19" x14ac:dyDescent="0.15">
      <c r="A70" s="48">
        <v>76</v>
      </c>
      <c r="B70" s="48"/>
      <c r="D70" s="43" t="str">
        <f t="shared" si="3"/>
        <v/>
      </c>
      <c r="F70" s="48"/>
      <c r="G70" s="48"/>
      <c r="I70" s="48"/>
      <c r="J70" s="48"/>
      <c r="K70" s="6" t="str">
        <f t="shared" si="0"/>
        <v/>
      </c>
      <c r="L70" s="6" t="str">
        <f t="shared" si="4"/>
        <v/>
      </c>
      <c r="M70" s="7" t="str">
        <f t="shared" si="1"/>
        <v/>
      </c>
      <c r="N70" s="8" t="str">
        <f t="shared" si="2"/>
        <v/>
      </c>
      <c r="O70" s="2" t="e">
        <f>IF(J70="ー",O69+0,IF(N70&lt;1,N70+O69,L70+O69))</f>
        <v>#VALUE!</v>
      </c>
      <c r="P70" s="3" t="e">
        <f>(I70-F70)/(F70-G70)</f>
        <v>#DIV/0!</v>
      </c>
      <c r="Q70" s="10"/>
    </row>
    <row r="71" spans="1:19" x14ac:dyDescent="0.15">
      <c r="A71" s="48">
        <v>77</v>
      </c>
      <c r="B71" s="48"/>
      <c r="D71" s="43" t="str">
        <f t="shared" si="3"/>
        <v/>
      </c>
      <c r="F71" s="48"/>
      <c r="G71" s="48"/>
      <c r="I71" s="48"/>
      <c r="J71" s="48"/>
      <c r="K71" s="6" t="str">
        <f t="shared" si="0"/>
        <v/>
      </c>
      <c r="L71" s="6" t="str">
        <f t="shared" si="4"/>
        <v/>
      </c>
      <c r="M71" s="7" t="str">
        <f t="shared" si="1"/>
        <v/>
      </c>
      <c r="N71" s="8" t="str">
        <f t="shared" si="2"/>
        <v/>
      </c>
      <c r="O71" s="2" t="e">
        <f>IF(J71="ー",O70+0,IF(N71&lt;1,N71+O70,L71+O70))</f>
        <v>#VALUE!</v>
      </c>
      <c r="P71" s="3" t="e">
        <f>(I71-F71)/(F71-G71)</f>
        <v>#DIV/0!</v>
      </c>
      <c r="Q71" s="10"/>
    </row>
    <row r="72" spans="1:19" x14ac:dyDescent="0.15">
      <c r="A72" s="48">
        <v>78</v>
      </c>
      <c r="B72" s="48"/>
      <c r="D72" s="43" t="str">
        <f t="shared" si="3"/>
        <v/>
      </c>
      <c r="F72" s="48"/>
      <c r="G72" s="48"/>
      <c r="I72" s="48"/>
      <c r="J72" s="48"/>
      <c r="K72" s="6" t="str">
        <f t="shared" si="0"/>
        <v/>
      </c>
      <c r="L72" s="6" t="str">
        <f t="shared" si="4"/>
        <v/>
      </c>
      <c r="M72" s="7" t="str">
        <f t="shared" si="1"/>
        <v/>
      </c>
      <c r="N72" s="8" t="str">
        <f t="shared" si="2"/>
        <v/>
      </c>
      <c r="O72" s="2" t="e">
        <f>IF(J72="ー",O71+0,IF(N72&lt;1,N72+O71,L72+O71))</f>
        <v>#VALUE!</v>
      </c>
      <c r="P72" s="3" t="e">
        <f>(I72-F72)/(F72-G72)</f>
        <v>#DIV/0!</v>
      </c>
      <c r="Q72" s="10"/>
    </row>
    <row r="73" spans="1:19" x14ac:dyDescent="0.15">
      <c r="A73" s="48">
        <v>79</v>
      </c>
      <c r="B73" s="48"/>
      <c r="D73" s="43" t="str">
        <f t="shared" si="3"/>
        <v/>
      </c>
      <c r="F73" s="48"/>
      <c r="G73" s="48"/>
      <c r="I73" s="48"/>
      <c r="J73" s="48"/>
      <c r="K73" s="6" t="str">
        <f t="shared" si="0"/>
        <v/>
      </c>
      <c r="L73" s="6" t="str">
        <f t="shared" si="4"/>
        <v/>
      </c>
      <c r="M73" s="7" t="str">
        <f t="shared" si="1"/>
        <v/>
      </c>
      <c r="N73" s="8" t="str">
        <f t="shared" si="2"/>
        <v/>
      </c>
      <c r="O73" s="2" t="e">
        <f>IF(J73="ー",O72+0,IF(N73&lt;1,N73+O72,L73+O72))</f>
        <v>#VALUE!</v>
      </c>
      <c r="P73" s="3" t="e">
        <f>(I73-F73)/(F73-G73)</f>
        <v>#DIV/0!</v>
      </c>
      <c r="Q73" s="10"/>
    </row>
    <row r="74" spans="1:19" x14ac:dyDescent="0.15">
      <c r="A74" s="48">
        <v>80</v>
      </c>
      <c r="B74" s="48"/>
      <c r="D74" s="43" t="str">
        <f t="shared" si="3"/>
        <v/>
      </c>
      <c r="F74" s="48"/>
      <c r="G74" s="48"/>
      <c r="I74" s="48"/>
      <c r="J74" s="48"/>
      <c r="K74" s="6" t="str">
        <f t="shared" si="0"/>
        <v/>
      </c>
      <c r="L74" s="6" t="str">
        <f t="shared" si="4"/>
        <v/>
      </c>
      <c r="M74" s="7" t="str">
        <f t="shared" si="1"/>
        <v/>
      </c>
      <c r="N74" s="8" t="str">
        <f t="shared" si="2"/>
        <v/>
      </c>
      <c r="O74" s="2" t="e">
        <f>IF(J74="ー",O73+0,IF(N74&lt;1,N74+O73,L74+O73))</f>
        <v>#VALUE!</v>
      </c>
      <c r="P74" s="3" t="e">
        <f>(I74-F74)/(F74-G74)</f>
        <v>#DIV/0!</v>
      </c>
      <c r="Q74" s="10"/>
    </row>
    <row r="75" spans="1:19" x14ac:dyDescent="0.15">
      <c r="A75" s="48">
        <v>82</v>
      </c>
      <c r="B75" s="48"/>
      <c r="D75" s="43" t="str">
        <f t="shared" si="3"/>
        <v/>
      </c>
      <c r="F75" s="48"/>
      <c r="G75" s="48"/>
      <c r="I75" s="48"/>
      <c r="J75" s="48"/>
      <c r="K75" s="6" t="str">
        <f t="shared" si="0"/>
        <v/>
      </c>
      <c r="L75" s="6" t="str">
        <f t="shared" si="4"/>
        <v/>
      </c>
      <c r="M75" s="7" t="str">
        <f t="shared" si="1"/>
        <v/>
      </c>
      <c r="N75" s="8" t="str">
        <f t="shared" si="2"/>
        <v/>
      </c>
      <c r="O75" s="2" t="e">
        <f>IF(J75="ー",O74+0,IF(N75&lt;1,N75+O74,L75+O74))</f>
        <v>#VALUE!</v>
      </c>
      <c r="P75" s="3" t="e">
        <f>(I75-F75)/(F75-G75)</f>
        <v>#DIV/0!</v>
      </c>
      <c r="Q75" s="10"/>
    </row>
    <row r="76" spans="1:19" x14ac:dyDescent="0.15">
      <c r="A76" s="48">
        <v>83</v>
      </c>
      <c r="B76" s="48"/>
      <c r="D76" s="43" t="str">
        <f t="shared" si="3"/>
        <v/>
      </c>
      <c r="F76" s="48"/>
      <c r="G76" s="48"/>
      <c r="I76" s="48"/>
      <c r="J76" s="48"/>
      <c r="K76" s="6" t="str">
        <f t="shared" si="0"/>
        <v/>
      </c>
      <c r="L76" s="6" t="str">
        <f t="shared" si="4"/>
        <v/>
      </c>
      <c r="M76" s="7" t="str">
        <f t="shared" si="1"/>
        <v/>
      </c>
      <c r="N76" s="8" t="str">
        <f t="shared" si="2"/>
        <v/>
      </c>
      <c r="O76" s="2" t="e">
        <f>IF(J76="ー",O75+0,IF(N76&lt;1,N76+O75,L76+O75))</f>
        <v>#VALUE!</v>
      </c>
      <c r="P76" s="3" t="e">
        <f>(I76-F76)/(F76-G76)</f>
        <v>#DIV/0!</v>
      </c>
      <c r="Q76" s="10"/>
    </row>
    <row r="77" spans="1:19" x14ac:dyDescent="0.15">
      <c r="A77" s="48">
        <v>84</v>
      </c>
      <c r="B77" s="48"/>
      <c r="D77" s="43" t="str">
        <f t="shared" si="3"/>
        <v/>
      </c>
      <c r="F77" s="48"/>
      <c r="G77" s="48"/>
      <c r="I77" s="48"/>
      <c r="J77" s="48"/>
      <c r="K77" s="6" t="str">
        <f t="shared" si="0"/>
        <v/>
      </c>
      <c r="L77" s="6" t="str">
        <f t="shared" si="4"/>
        <v/>
      </c>
      <c r="M77" s="7" t="str">
        <f t="shared" si="1"/>
        <v/>
      </c>
      <c r="N77" s="8" t="str">
        <f t="shared" si="2"/>
        <v/>
      </c>
      <c r="O77" s="2" t="e">
        <f>IF(J77="ー",O76+0,IF(N77&lt;1,N77+O76,L77+O76))</f>
        <v>#VALUE!</v>
      </c>
      <c r="P77" s="3" t="e">
        <f>(I77-F77)/(F77-G77)</f>
        <v>#DIV/0!</v>
      </c>
      <c r="Q77" s="10"/>
      <c r="S77" s="35" t="e">
        <f>SUM(N75:N77)/O74</f>
        <v>#VALUE!</v>
      </c>
    </row>
    <row r="78" spans="1:19" x14ac:dyDescent="0.15">
      <c r="A78" s="48">
        <v>85</v>
      </c>
      <c r="B78" s="48"/>
      <c r="D78" s="43" t="str">
        <f t="shared" si="3"/>
        <v/>
      </c>
      <c r="F78" s="48"/>
      <c r="G78" s="48"/>
      <c r="I78" s="48"/>
      <c r="J78" s="48"/>
      <c r="K78" s="6" t="str">
        <f t="shared" si="0"/>
        <v/>
      </c>
      <c r="L78" s="6" t="str">
        <f t="shared" si="4"/>
        <v/>
      </c>
      <c r="M78" s="7" t="str">
        <f t="shared" si="1"/>
        <v/>
      </c>
      <c r="N78" s="8" t="str">
        <f t="shared" si="2"/>
        <v/>
      </c>
      <c r="O78" s="2" t="e">
        <f>IF(J78="ー",O77+0,IF(N78&lt;1,N78+O77,L78+O77))</f>
        <v>#VALUE!</v>
      </c>
      <c r="P78" s="3" t="e">
        <f>(I78-F78)/(F78-G78)</f>
        <v>#DIV/0!</v>
      </c>
      <c r="Q78" t="s">
        <v>11</v>
      </c>
      <c r="R78" s="9" t="e">
        <f>AVERAGE(P70:P81)</f>
        <v>#DIV/0!</v>
      </c>
    </row>
    <row r="79" spans="1:19" x14ac:dyDescent="0.15">
      <c r="A79" s="48">
        <v>91</v>
      </c>
      <c r="B79" s="48"/>
      <c r="D79" s="43" t="str">
        <f t="shared" si="3"/>
        <v/>
      </c>
      <c r="F79" s="48"/>
      <c r="G79" s="48"/>
      <c r="I79" s="48"/>
      <c r="J79" s="48"/>
      <c r="K79" s="6" t="str">
        <f t="shared" si="0"/>
        <v/>
      </c>
      <c r="L79" s="6" t="str">
        <f t="shared" si="4"/>
        <v/>
      </c>
      <c r="M79" s="7" t="str">
        <f t="shared" si="1"/>
        <v/>
      </c>
      <c r="N79" s="8" t="str">
        <f t="shared" si="2"/>
        <v/>
      </c>
      <c r="O79" s="2" t="e">
        <f>IF(J79="ー",O78+0,IF(N79&lt;1,N79+O78,L79+O78))</f>
        <v>#VALUE!</v>
      </c>
      <c r="P79" s="3" t="e">
        <f>(I79-F79)/(F79-G79)</f>
        <v>#DIV/0!</v>
      </c>
      <c r="Q79" t="s">
        <v>15</v>
      </c>
      <c r="R79" s="33" t="e">
        <f>COUNTIF(L70:L81,"&gt;0")/COUNTIF(O70:O81,"&gt;0")</f>
        <v>#DIV/0!</v>
      </c>
    </row>
    <row r="80" spans="1:19" x14ac:dyDescent="0.15">
      <c r="A80" s="48">
        <v>94</v>
      </c>
      <c r="B80" s="48"/>
      <c r="D80" s="43" t="str">
        <f t="shared" si="3"/>
        <v/>
      </c>
      <c r="F80" s="48"/>
      <c r="G80" s="48"/>
      <c r="I80" s="48"/>
      <c r="J80" s="48"/>
      <c r="K80" s="6" t="str">
        <f t="shared" si="0"/>
        <v/>
      </c>
      <c r="L80" s="6" t="str">
        <f t="shared" si="4"/>
        <v/>
      </c>
      <c r="M80" s="7" t="str">
        <f t="shared" si="1"/>
        <v/>
      </c>
      <c r="N80" s="8" t="str">
        <f t="shared" si="2"/>
        <v/>
      </c>
      <c r="O80" s="2" t="e">
        <f>IF(J80="ー",O79+0,IF(N80&lt;1,N80+O79,L80+O79))</f>
        <v>#VALUE!</v>
      </c>
      <c r="P80" s="3" t="e">
        <f>(I80-F80)/(F80-G80)</f>
        <v>#DIV/0!</v>
      </c>
      <c r="Q80" t="s">
        <v>25</v>
      </c>
      <c r="R80" s="33" t="e">
        <f>R81/O69</f>
        <v>#VALUE!</v>
      </c>
    </row>
    <row r="81" spans="1:19" x14ac:dyDescent="0.15">
      <c r="A81" s="48">
        <v>95</v>
      </c>
      <c r="B81" s="48"/>
      <c r="D81" s="43" t="str">
        <f t="shared" si="3"/>
        <v/>
      </c>
      <c r="F81" s="48"/>
      <c r="G81" s="48"/>
      <c r="I81" s="48"/>
      <c r="J81" s="48"/>
      <c r="K81" s="6" t="str">
        <f t="shared" si="0"/>
        <v/>
      </c>
      <c r="L81" s="6" t="str">
        <f t="shared" si="4"/>
        <v/>
      </c>
      <c r="M81" s="7" t="str">
        <f t="shared" si="1"/>
        <v/>
      </c>
      <c r="N81" s="8" t="str">
        <f t="shared" si="2"/>
        <v/>
      </c>
      <c r="O81" s="2" t="e">
        <f>IF(J81="ー",O80+0,IF(N81&lt;1,N81+O80,L81+O80))</f>
        <v>#VALUE!</v>
      </c>
      <c r="P81" s="3" t="e">
        <f>(I81-F81)/(F81-G81)</f>
        <v>#DIV/0!</v>
      </c>
      <c r="Q81" t="s">
        <v>24</v>
      </c>
      <c r="R81" s="29" t="e">
        <f>O81-O69</f>
        <v>#VALUE!</v>
      </c>
    </row>
    <row r="82" spans="1:19" x14ac:dyDescent="0.15">
      <c r="A82" s="48">
        <v>96</v>
      </c>
      <c r="B82" s="48"/>
      <c r="D82" s="43" t="str">
        <f t="shared" si="3"/>
        <v/>
      </c>
      <c r="F82" s="48"/>
      <c r="G82" s="48"/>
      <c r="I82" s="48"/>
      <c r="J82" s="48"/>
      <c r="K82" s="6" t="str">
        <f t="shared" si="0"/>
        <v/>
      </c>
      <c r="L82" s="6" t="str">
        <f t="shared" si="4"/>
        <v/>
      </c>
      <c r="M82" s="7" t="str">
        <f t="shared" si="1"/>
        <v/>
      </c>
      <c r="N82" s="8" t="str">
        <f t="shared" si="2"/>
        <v/>
      </c>
      <c r="O82" s="2" t="e">
        <f>IF(J82="ー",O81+0,IF(N82&lt;1,N82+O81,L82+O81))</f>
        <v>#VALUE!</v>
      </c>
      <c r="P82" s="3" t="e">
        <f>(I82-F82)/(F82-G82)</f>
        <v>#DIV/0!</v>
      </c>
      <c r="Q82" s="10"/>
    </row>
    <row r="83" spans="1:19" x14ac:dyDescent="0.15">
      <c r="A83" s="48">
        <v>97</v>
      </c>
      <c r="B83" s="48"/>
      <c r="D83" s="43" t="str">
        <f t="shared" si="3"/>
        <v/>
      </c>
      <c r="F83" s="48"/>
      <c r="G83" s="48"/>
      <c r="I83" s="48"/>
      <c r="J83" s="48"/>
      <c r="K83" s="6" t="str">
        <f t="shared" ref="K83:K120" si="5">IFERROR(IF(AND(C83="売",J83="勝"),ABS(F83-I83),IF(AND(C83="買",J83="勝"),ABS(F83-I83),""))*100,"")</f>
        <v/>
      </c>
      <c r="L83" s="6" t="str">
        <f t="shared" ref="L83:L119" si="6">IFERROR(IF(K83&gt;=1,K83*D83*1000,""),"")</f>
        <v/>
      </c>
      <c r="M83" s="7" t="str">
        <f t="shared" ref="M83:M120" si="7">IFERROR(IF(AND(C83="売",J83="負"),(F83-I83),IF(AND(C83="買",J83="負"),(I83-F83),""))*100,"")</f>
        <v/>
      </c>
      <c r="N83" s="8" t="str">
        <f t="shared" ref="N83:N119" si="8">IFERROR(IF(M83&lt;=1,M83*D83*1000,""),"")</f>
        <v/>
      </c>
      <c r="O83" s="2" t="e">
        <f>IF(J83="ー",O82+0,IF(N83&lt;1,N83+O82,L83+O82))</f>
        <v>#VALUE!</v>
      </c>
      <c r="P83" s="3" t="e">
        <f>(I83-F83)/(F83-G83)</f>
        <v>#DIV/0!</v>
      </c>
      <c r="Q83" s="10"/>
    </row>
    <row r="84" spans="1:19" x14ac:dyDescent="0.15">
      <c r="A84" s="48">
        <v>98</v>
      </c>
      <c r="B84" s="48"/>
      <c r="D84" s="43" t="str">
        <f t="shared" ref="D84:D120" si="9">IFERROR(ROUNDDOWN(ABS(O83*$M$2/(F84-G84)/100000),2),"")</f>
        <v/>
      </c>
      <c r="F84" s="48"/>
      <c r="G84" s="48"/>
      <c r="I84" s="48"/>
      <c r="J84" s="48"/>
      <c r="K84" s="6" t="str">
        <f t="shared" si="5"/>
        <v/>
      </c>
      <c r="L84" s="6" t="str">
        <f t="shared" si="6"/>
        <v/>
      </c>
      <c r="M84" s="7" t="str">
        <f t="shared" si="7"/>
        <v/>
      </c>
      <c r="N84" s="8" t="str">
        <f t="shared" si="8"/>
        <v/>
      </c>
      <c r="O84" s="2" t="e">
        <f>IF(J84="ー",O83+0,IF(N84&lt;1,N84+O83,L84+O83))</f>
        <v>#VALUE!</v>
      </c>
      <c r="P84" s="3" t="e">
        <f>(I84-F84)/(F84-G84)</f>
        <v>#DIV/0!</v>
      </c>
      <c r="Q84" s="10"/>
    </row>
    <row r="85" spans="1:19" x14ac:dyDescent="0.15">
      <c r="A85" s="48">
        <v>99</v>
      </c>
      <c r="B85" s="48"/>
      <c r="D85" s="43" t="str">
        <f t="shared" si="9"/>
        <v/>
      </c>
      <c r="F85" s="48"/>
      <c r="G85" s="48"/>
      <c r="I85" s="48"/>
      <c r="J85" s="48"/>
      <c r="K85" s="6" t="str">
        <f t="shared" si="5"/>
        <v/>
      </c>
      <c r="L85" s="6" t="str">
        <f t="shared" si="6"/>
        <v/>
      </c>
      <c r="M85" s="7" t="str">
        <f t="shared" si="7"/>
        <v/>
      </c>
      <c r="N85" s="8" t="str">
        <f t="shared" si="8"/>
        <v/>
      </c>
      <c r="O85" s="2" t="e">
        <f>IF(J85="ー",O84+0,IF(N85&lt;1,N85+O84,L85+O84))</f>
        <v>#VALUE!</v>
      </c>
      <c r="P85" s="3" t="e">
        <f>(I85-F85)/(F85-G85)</f>
        <v>#DIV/0!</v>
      </c>
      <c r="Q85" s="10"/>
    </row>
    <row r="86" spans="1:19" x14ac:dyDescent="0.15">
      <c r="A86" s="48">
        <v>100</v>
      </c>
      <c r="B86" s="48"/>
      <c r="D86" s="43" t="str">
        <f t="shared" si="9"/>
        <v/>
      </c>
      <c r="F86" s="48"/>
      <c r="G86" s="48"/>
      <c r="I86" s="48"/>
      <c r="J86" s="48"/>
      <c r="K86" s="6" t="str">
        <f t="shared" si="5"/>
        <v/>
      </c>
      <c r="L86" s="6" t="str">
        <f t="shared" si="6"/>
        <v/>
      </c>
      <c r="M86" s="7" t="str">
        <f t="shared" si="7"/>
        <v/>
      </c>
      <c r="N86" s="8" t="str">
        <f t="shared" si="8"/>
        <v/>
      </c>
      <c r="O86" s="2" t="e">
        <f>IF(J86="ー",O85+0,IF(N86&lt;1,N86+O85,L86+O85))</f>
        <v>#VALUE!</v>
      </c>
      <c r="P86" s="3" t="e">
        <f>(I86-F86)/(F86-G86)</f>
        <v>#DIV/0!</v>
      </c>
      <c r="Q86" s="10"/>
    </row>
    <row r="87" spans="1:19" x14ac:dyDescent="0.15">
      <c r="A87" s="48">
        <v>102</v>
      </c>
      <c r="B87" s="48"/>
      <c r="D87" s="43" t="str">
        <f t="shared" si="9"/>
        <v/>
      </c>
      <c r="F87" s="48"/>
      <c r="G87" s="48"/>
      <c r="I87" s="48"/>
      <c r="J87" s="48"/>
      <c r="K87" s="6" t="str">
        <f t="shared" si="5"/>
        <v/>
      </c>
      <c r="L87" s="6" t="str">
        <f t="shared" si="6"/>
        <v/>
      </c>
      <c r="M87" s="7" t="str">
        <f t="shared" si="7"/>
        <v/>
      </c>
      <c r="N87" s="8" t="str">
        <f t="shared" si="8"/>
        <v/>
      </c>
      <c r="O87" s="2" t="e">
        <f>IF(J87="ー",O86+0,IF(N87&lt;1,N87+O86,L87+O86))</f>
        <v>#VALUE!</v>
      </c>
      <c r="P87" s="3" t="e">
        <f>(I87-F87)/(F87-G87)</f>
        <v>#DIV/0!</v>
      </c>
      <c r="Q87" t="s">
        <v>11</v>
      </c>
      <c r="R87" s="9" t="e">
        <f>AVERAGE(P82:P90)</f>
        <v>#DIV/0!</v>
      </c>
    </row>
    <row r="88" spans="1:19" x14ac:dyDescent="0.15">
      <c r="A88" s="48">
        <v>103</v>
      </c>
      <c r="B88" s="48"/>
      <c r="D88" s="43" t="str">
        <f t="shared" si="9"/>
        <v/>
      </c>
      <c r="F88" s="48"/>
      <c r="G88" s="48"/>
      <c r="I88" s="48"/>
      <c r="J88" s="48"/>
      <c r="K88" s="6" t="str">
        <f t="shared" si="5"/>
        <v/>
      </c>
      <c r="L88" s="6" t="str">
        <f t="shared" si="6"/>
        <v/>
      </c>
      <c r="M88" s="7" t="str">
        <f t="shared" si="7"/>
        <v/>
      </c>
      <c r="N88" s="8" t="str">
        <f t="shared" si="8"/>
        <v/>
      </c>
      <c r="O88" s="2" t="e">
        <f>IF(J88="ー",O87+0,IF(N88&lt;1,N88+O87,L88+O87))</f>
        <v>#VALUE!</v>
      </c>
      <c r="P88" s="3" t="e">
        <f>(I88-F88)/(F88-G88)</f>
        <v>#DIV/0!</v>
      </c>
      <c r="Q88" t="s">
        <v>15</v>
      </c>
      <c r="R88" s="33" t="e">
        <f>COUNTIF(L82:L90,"&gt;0")/COUNTIF(O82:O90,"&gt;0")</f>
        <v>#DIV/0!</v>
      </c>
    </row>
    <row r="89" spans="1:19" x14ac:dyDescent="0.15">
      <c r="A89" s="48">
        <v>104</v>
      </c>
      <c r="B89" s="48"/>
      <c r="D89" s="43" t="str">
        <f t="shared" si="9"/>
        <v/>
      </c>
      <c r="F89" s="48"/>
      <c r="G89" s="48"/>
      <c r="I89" s="48"/>
      <c r="J89" s="48"/>
      <c r="K89" s="6" t="str">
        <f t="shared" si="5"/>
        <v/>
      </c>
      <c r="L89" s="6" t="str">
        <f t="shared" si="6"/>
        <v/>
      </c>
      <c r="M89" s="7" t="str">
        <f t="shared" si="7"/>
        <v/>
      </c>
      <c r="N89" s="8" t="str">
        <f t="shared" si="8"/>
        <v/>
      </c>
      <c r="O89" s="2" t="e">
        <f>IF(J89="ー",O88+0,IF(N89&lt;1,N89+O88,L89+O88))</f>
        <v>#VALUE!</v>
      </c>
      <c r="P89" s="3" t="e">
        <f>(I89-F89)/(F89-G89)</f>
        <v>#DIV/0!</v>
      </c>
      <c r="Q89" t="s">
        <v>25</v>
      </c>
      <c r="R89" s="33" t="e">
        <f>R90/O81</f>
        <v>#VALUE!</v>
      </c>
      <c r="S89" s="35" t="e">
        <f>SUM(N87:N89)/O86</f>
        <v>#VALUE!</v>
      </c>
    </row>
    <row r="90" spans="1:19" x14ac:dyDescent="0.15">
      <c r="A90" s="48">
        <v>105</v>
      </c>
      <c r="B90" s="48"/>
      <c r="D90" s="43" t="str">
        <f t="shared" si="9"/>
        <v/>
      </c>
      <c r="F90" s="48"/>
      <c r="G90" s="48"/>
      <c r="I90" s="48"/>
      <c r="J90" s="48"/>
      <c r="K90" s="6" t="str">
        <f t="shared" si="5"/>
        <v/>
      </c>
      <c r="L90" s="6" t="str">
        <f t="shared" si="6"/>
        <v/>
      </c>
      <c r="M90" s="7" t="str">
        <f t="shared" si="7"/>
        <v/>
      </c>
      <c r="N90" s="8" t="str">
        <f t="shared" si="8"/>
        <v/>
      </c>
      <c r="O90" s="2" t="e">
        <f>IF(J90="ー",O89+0,IF(N90&lt;1,N90+O89,L90+O89))</f>
        <v>#VALUE!</v>
      </c>
      <c r="P90" s="3" t="e">
        <f>(I90-F90)/(F90-G90)</f>
        <v>#DIV/0!</v>
      </c>
      <c r="Q90" t="s">
        <v>24</v>
      </c>
      <c r="R90" s="29" t="e">
        <f>O90-O81</f>
        <v>#VALUE!</v>
      </c>
    </row>
    <row r="91" spans="1:19" x14ac:dyDescent="0.15">
      <c r="A91" s="48">
        <v>110</v>
      </c>
      <c r="B91" s="48"/>
      <c r="D91" s="43" t="str">
        <f t="shared" si="9"/>
        <v/>
      </c>
      <c r="F91" s="48"/>
      <c r="G91" s="48"/>
      <c r="I91" s="48"/>
      <c r="J91" s="48"/>
      <c r="K91" s="6" t="str">
        <f t="shared" si="5"/>
        <v/>
      </c>
      <c r="L91" s="6" t="str">
        <f t="shared" si="6"/>
        <v/>
      </c>
      <c r="M91" s="7" t="str">
        <f t="shared" si="7"/>
        <v/>
      </c>
      <c r="N91" s="8" t="str">
        <f t="shared" si="8"/>
        <v/>
      </c>
      <c r="O91" s="2" t="e">
        <f>IF(J91="ー",O90+0,IF(N91&lt;1,N91+O90,L91+O90))</f>
        <v>#VALUE!</v>
      </c>
      <c r="P91" s="3" t="e">
        <f>(I91-F91)/(F91-G91)</f>
        <v>#DIV/0!</v>
      </c>
      <c r="Q91" s="10"/>
    </row>
    <row r="92" spans="1:19" x14ac:dyDescent="0.15">
      <c r="A92" s="48">
        <v>111</v>
      </c>
      <c r="B92" s="48"/>
      <c r="D92" s="43" t="str">
        <f t="shared" si="9"/>
        <v/>
      </c>
      <c r="F92" s="48"/>
      <c r="G92" s="48"/>
      <c r="I92" s="48"/>
      <c r="J92" s="48"/>
      <c r="K92" s="6" t="str">
        <f t="shared" si="5"/>
        <v/>
      </c>
      <c r="L92" s="6" t="str">
        <f t="shared" si="6"/>
        <v/>
      </c>
      <c r="M92" s="7" t="str">
        <f t="shared" si="7"/>
        <v/>
      </c>
      <c r="N92" s="8" t="str">
        <f t="shared" si="8"/>
        <v/>
      </c>
      <c r="O92" s="2" t="e">
        <f>IF(J92="ー",O91+0,IF(N92&lt;1,N92+O91,L92+O91))</f>
        <v>#VALUE!</v>
      </c>
      <c r="P92" s="3" t="e">
        <f>(I92-F92)/(F92-G92)</f>
        <v>#DIV/0!</v>
      </c>
      <c r="Q92" s="10"/>
    </row>
    <row r="93" spans="1:19" x14ac:dyDescent="0.15">
      <c r="A93" s="48">
        <v>112</v>
      </c>
      <c r="B93" s="48"/>
      <c r="D93" s="43" t="str">
        <f t="shared" si="9"/>
        <v/>
      </c>
      <c r="F93" s="48"/>
      <c r="G93" s="48"/>
      <c r="I93" s="48"/>
      <c r="J93" s="48"/>
      <c r="K93" s="6" t="str">
        <f t="shared" si="5"/>
        <v/>
      </c>
      <c r="L93" s="6" t="str">
        <f t="shared" si="6"/>
        <v/>
      </c>
      <c r="M93" s="7" t="str">
        <f t="shared" si="7"/>
        <v/>
      </c>
      <c r="N93" s="8" t="str">
        <f t="shared" si="8"/>
        <v/>
      </c>
      <c r="O93" s="2" t="e">
        <f>IF(J93="ー",O92+0,IF(N93&lt;1,N93+O92,L93+O92))</f>
        <v>#VALUE!</v>
      </c>
      <c r="P93" s="3" t="e">
        <f>(I93-F93)/(F93-G93)</f>
        <v>#DIV/0!</v>
      </c>
      <c r="Q93" s="10"/>
    </row>
    <row r="94" spans="1:19" x14ac:dyDescent="0.15">
      <c r="A94" s="48">
        <v>114</v>
      </c>
      <c r="B94" s="48"/>
      <c r="D94" s="43" t="str">
        <f t="shared" si="9"/>
        <v/>
      </c>
      <c r="F94" s="48"/>
      <c r="G94" s="48"/>
      <c r="I94" s="48"/>
      <c r="J94" s="48"/>
      <c r="K94" s="6" t="str">
        <f t="shared" si="5"/>
        <v/>
      </c>
      <c r="L94" s="6" t="str">
        <f t="shared" si="6"/>
        <v/>
      </c>
      <c r="M94" s="7" t="str">
        <f t="shared" si="7"/>
        <v/>
      </c>
      <c r="N94" s="8" t="str">
        <f t="shared" si="8"/>
        <v/>
      </c>
      <c r="O94" s="2" t="e">
        <f>IF(J94="ー",O93+0,IF(N94&lt;1,N94+O93,L94+O93))</f>
        <v>#VALUE!</v>
      </c>
      <c r="P94" s="3" t="e">
        <f>(I94-F94)/(F94-G94)</f>
        <v>#DIV/0!</v>
      </c>
      <c r="Q94" s="10"/>
    </row>
    <row r="95" spans="1:19" x14ac:dyDescent="0.15">
      <c r="A95" s="48">
        <v>115</v>
      </c>
      <c r="B95" s="48"/>
      <c r="D95" s="43" t="str">
        <f t="shared" si="9"/>
        <v/>
      </c>
      <c r="F95" s="48"/>
      <c r="G95" s="48"/>
      <c r="I95" s="48"/>
      <c r="J95" s="48"/>
      <c r="K95" s="6" t="str">
        <f t="shared" si="5"/>
        <v/>
      </c>
      <c r="L95" s="6" t="str">
        <f t="shared" si="6"/>
        <v/>
      </c>
      <c r="M95" s="7" t="str">
        <f t="shared" si="7"/>
        <v/>
      </c>
      <c r="N95" s="8" t="str">
        <f t="shared" si="8"/>
        <v/>
      </c>
      <c r="O95" s="2" t="e">
        <f>IF(J95="ー",O94+0,IF(N95&lt;1,N95+O94,L95+O94))</f>
        <v>#VALUE!</v>
      </c>
      <c r="P95" s="3" t="e">
        <f>(I95-F95)/(F95-G95)</f>
        <v>#DIV/0!</v>
      </c>
      <c r="Q95" s="10"/>
    </row>
    <row r="96" spans="1:19" x14ac:dyDescent="0.15">
      <c r="A96" s="48">
        <v>116</v>
      </c>
      <c r="B96" s="48"/>
      <c r="D96" s="43" t="str">
        <f t="shared" si="9"/>
        <v/>
      </c>
      <c r="F96" s="48"/>
      <c r="G96" s="48"/>
      <c r="I96" s="48"/>
      <c r="J96" s="48"/>
      <c r="K96" s="6" t="str">
        <f t="shared" si="5"/>
        <v/>
      </c>
      <c r="L96" s="6" t="str">
        <f t="shared" si="6"/>
        <v/>
      </c>
      <c r="M96" s="7" t="str">
        <f t="shared" si="7"/>
        <v/>
      </c>
      <c r="N96" s="8" t="str">
        <f t="shared" si="8"/>
        <v/>
      </c>
      <c r="O96" s="2" t="e">
        <f>IF(J96="ー",O95+0,IF(N96&lt;1,N96+O95,L96+O95))</f>
        <v>#VALUE!</v>
      </c>
      <c r="P96" s="3" t="e">
        <f>(I96-F96)/(F96-G96)</f>
        <v>#DIV/0!</v>
      </c>
      <c r="Q96" t="s">
        <v>11</v>
      </c>
      <c r="R96" s="9" t="e">
        <f>AVERAGE(P91:P99)</f>
        <v>#DIV/0!</v>
      </c>
    </row>
    <row r="97" spans="1:19" x14ac:dyDescent="0.15">
      <c r="A97" s="48">
        <v>117</v>
      </c>
      <c r="B97" s="48"/>
      <c r="D97" s="43" t="str">
        <f t="shared" si="9"/>
        <v/>
      </c>
      <c r="F97" s="48"/>
      <c r="G97" s="48"/>
      <c r="I97" s="48"/>
      <c r="J97" s="48"/>
      <c r="K97" s="6" t="str">
        <f t="shared" si="5"/>
        <v/>
      </c>
      <c r="L97" s="6" t="str">
        <f t="shared" si="6"/>
        <v/>
      </c>
      <c r="M97" s="7" t="str">
        <f t="shared" si="7"/>
        <v/>
      </c>
      <c r="N97" s="8" t="str">
        <f t="shared" si="8"/>
        <v/>
      </c>
      <c r="O97" s="2" t="e">
        <f>IF(J97="ー",O96+0,IF(N97&lt;1,N97+O96,L97+O96))</f>
        <v>#VALUE!</v>
      </c>
      <c r="P97" s="3" t="e">
        <f>(I97-F97)/(F97-G97)</f>
        <v>#DIV/0!</v>
      </c>
      <c r="Q97" t="s">
        <v>15</v>
      </c>
      <c r="R97" s="33" t="e">
        <f>COUNTIF(L91:L99,"&gt;0")/COUNTIF(O91:O99,"&gt;0")</f>
        <v>#DIV/0!</v>
      </c>
    </row>
    <row r="98" spans="1:19" x14ac:dyDescent="0.15">
      <c r="A98" s="48">
        <v>118</v>
      </c>
      <c r="B98" s="48"/>
      <c r="D98" s="43" t="str">
        <f t="shared" si="9"/>
        <v/>
      </c>
      <c r="F98" s="48"/>
      <c r="G98" s="48"/>
      <c r="I98" s="48"/>
      <c r="J98" s="48"/>
      <c r="K98" s="6" t="str">
        <f t="shared" si="5"/>
        <v/>
      </c>
      <c r="L98" s="6" t="str">
        <f t="shared" si="6"/>
        <v/>
      </c>
      <c r="M98" s="7" t="str">
        <f t="shared" si="7"/>
        <v/>
      </c>
      <c r="N98" s="8" t="str">
        <f t="shared" si="8"/>
        <v/>
      </c>
      <c r="O98" s="2" t="e">
        <f>IF(J98="ー",O97+0,IF(N98&lt;1,N98+O97,L98+O97))</f>
        <v>#VALUE!</v>
      </c>
      <c r="P98" s="3" t="e">
        <f>(I98-F98)/(F98-G98)</f>
        <v>#DIV/0!</v>
      </c>
      <c r="Q98" t="s">
        <v>25</v>
      </c>
      <c r="R98" s="33" t="e">
        <f>R99/O90</f>
        <v>#VALUE!</v>
      </c>
    </row>
    <row r="99" spans="1:19" x14ac:dyDescent="0.15">
      <c r="A99" s="48">
        <v>119</v>
      </c>
      <c r="B99" s="48"/>
      <c r="D99" s="43" t="str">
        <f t="shared" si="9"/>
        <v/>
      </c>
      <c r="F99" s="48"/>
      <c r="G99" s="48"/>
      <c r="I99" s="48"/>
      <c r="J99" s="48"/>
      <c r="K99" s="6" t="str">
        <f t="shared" si="5"/>
        <v/>
      </c>
      <c r="L99" s="6" t="str">
        <f t="shared" si="6"/>
        <v/>
      </c>
      <c r="M99" s="7" t="str">
        <f t="shared" si="7"/>
        <v/>
      </c>
      <c r="N99" s="8" t="str">
        <f t="shared" si="8"/>
        <v/>
      </c>
      <c r="O99" s="2" t="e">
        <f>IF(J99="ー",O98+0,IF(N99&lt;1,N99+O98,L99+O98))</f>
        <v>#VALUE!</v>
      </c>
      <c r="P99" s="3" t="e">
        <f>(I99-F99)/(F99-G99)</f>
        <v>#DIV/0!</v>
      </c>
      <c r="Q99" t="s">
        <v>24</v>
      </c>
      <c r="R99" s="29" t="e">
        <f>O99-O90</f>
        <v>#VALUE!</v>
      </c>
    </row>
    <row r="100" spans="1:19" x14ac:dyDescent="0.15">
      <c r="A100" s="48">
        <v>126</v>
      </c>
      <c r="B100" s="48"/>
      <c r="D100" s="43" t="str">
        <f t="shared" si="9"/>
        <v/>
      </c>
      <c r="F100" s="48"/>
      <c r="G100" s="48"/>
      <c r="I100" s="48"/>
      <c r="J100" s="48"/>
      <c r="K100" s="6" t="str">
        <f t="shared" si="5"/>
        <v/>
      </c>
      <c r="L100" s="6" t="str">
        <f t="shared" si="6"/>
        <v/>
      </c>
      <c r="M100" s="7" t="str">
        <f t="shared" si="7"/>
        <v/>
      </c>
      <c r="N100" s="8" t="str">
        <f t="shared" si="8"/>
        <v/>
      </c>
      <c r="O100" s="2" t="e">
        <f>IF(J100="ー",O99+0,IF(N100&lt;1,N100+O99,L100+O99))</f>
        <v>#VALUE!</v>
      </c>
      <c r="P100" s="3" t="e">
        <f>(I100-F100)/(F100-G100)</f>
        <v>#DIV/0!</v>
      </c>
      <c r="Q100" s="10"/>
    </row>
    <row r="101" spans="1:19" x14ac:dyDescent="0.15">
      <c r="A101" s="48">
        <v>127</v>
      </c>
      <c r="B101" s="48"/>
      <c r="D101" s="43" t="str">
        <f t="shared" si="9"/>
        <v/>
      </c>
      <c r="F101" s="48"/>
      <c r="G101" s="48"/>
      <c r="I101" s="48"/>
      <c r="J101" s="48"/>
      <c r="K101" s="6" t="str">
        <f t="shared" si="5"/>
        <v/>
      </c>
      <c r="L101" s="6" t="str">
        <f t="shared" si="6"/>
        <v/>
      </c>
      <c r="M101" s="7" t="str">
        <f t="shared" si="7"/>
        <v/>
      </c>
      <c r="N101" s="8" t="str">
        <f t="shared" si="8"/>
        <v/>
      </c>
      <c r="O101" s="2" t="e">
        <f>IF(J101="ー",O100+0,IF(N101&lt;1,N101+O100,L101+O100))</f>
        <v>#VALUE!</v>
      </c>
      <c r="P101" s="3" t="e">
        <f>(I101-F101)/(F101-G101)</f>
        <v>#DIV/0!</v>
      </c>
      <c r="Q101" s="10"/>
    </row>
    <row r="102" spans="1:19" x14ac:dyDescent="0.15">
      <c r="A102" s="48">
        <v>128</v>
      </c>
      <c r="B102" s="48"/>
      <c r="D102" s="43" t="str">
        <f t="shared" si="9"/>
        <v/>
      </c>
      <c r="F102" s="48"/>
      <c r="G102" s="48"/>
      <c r="I102" s="48"/>
      <c r="J102" s="48"/>
      <c r="K102" s="6" t="str">
        <f t="shared" si="5"/>
        <v/>
      </c>
      <c r="L102" s="6" t="str">
        <f t="shared" si="6"/>
        <v/>
      </c>
      <c r="M102" s="7" t="str">
        <f t="shared" si="7"/>
        <v/>
      </c>
      <c r="N102" s="8" t="str">
        <f t="shared" si="8"/>
        <v/>
      </c>
      <c r="O102" s="2" t="e">
        <f>IF(J102="ー",O101+0,IF(N102&lt;1,N102+O101,L102+O101))</f>
        <v>#VALUE!</v>
      </c>
      <c r="P102" s="3" t="e">
        <f>(I102-F102)/(F102-G102)</f>
        <v>#DIV/0!</v>
      </c>
      <c r="Q102" s="10"/>
    </row>
    <row r="103" spans="1:19" x14ac:dyDescent="0.15">
      <c r="A103" s="48">
        <v>129</v>
      </c>
      <c r="B103" s="48"/>
      <c r="D103" s="43" t="str">
        <f t="shared" si="9"/>
        <v/>
      </c>
      <c r="F103" s="48"/>
      <c r="G103" s="48"/>
      <c r="I103" s="48"/>
      <c r="J103" s="48"/>
      <c r="K103" s="6" t="str">
        <f t="shared" si="5"/>
        <v/>
      </c>
      <c r="L103" s="6" t="str">
        <f t="shared" si="6"/>
        <v/>
      </c>
      <c r="M103" s="7" t="str">
        <f t="shared" si="7"/>
        <v/>
      </c>
      <c r="N103" s="8" t="str">
        <f t="shared" si="8"/>
        <v/>
      </c>
      <c r="O103" s="2" t="e">
        <f>IF(J103="ー",O102+0,IF(N103&lt;1,N103+O102,L103+O102))</f>
        <v>#VALUE!</v>
      </c>
      <c r="P103" s="3" t="e">
        <f>(I103-F103)/(F103-G103)</f>
        <v>#DIV/0!</v>
      </c>
      <c r="Q103" s="10"/>
    </row>
    <row r="104" spans="1:19" x14ac:dyDescent="0.15">
      <c r="A104" s="48">
        <v>130</v>
      </c>
      <c r="B104" s="48"/>
      <c r="D104" s="43" t="str">
        <f t="shared" si="9"/>
        <v/>
      </c>
      <c r="F104" s="48"/>
      <c r="G104" s="48"/>
      <c r="I104" s="48"/>
      <c r="J104" s="48"/>
      <c r="K104" s="6" t="str">
        <f t="shared" si="5"/>
        <v/>
      </c>
      <c r="L104" s="6" t="str">
        <f t="shared" si="6"/>
        <v/>
      </c>
      <c r="M104" s="7" t="str">
        <f t="shared" si="7"/>
        <v/>
      </c>
      <c r="N104" s="8" t="str">
        <f t="shared" si="8"/>
        <v/>
      </c>
      <c r="O104" s="2" t="e">
        <f>IF(J104="ー",O103+0,IF(N104&lt;1,N104+O103,L104+O103))</f>
        <v>#VALUE!</v>
      </c>
      <c r="P104" s="3" t="e">
        <f>(I104-F104)/(F104-G104)</f>
        <v>#DIV/0!</v>
      </c>
      <c r="Q104" s="10"/>
    </row>
    <row r="105" spans="1:19" x14ac:dyDescent="0.15">
      <c r="A105" s="48">
        <v>131</v>
      </c>
      <c r="B105" s="48"/>
      <c r="D105" s="43" t="str">
        <f t="shared" si="9"/>
        <v/>
      </c>
      <c r="F105" s="48"/>
      <c r="G105" s="48"/>
      <c r="I105" s="48"/>
      <c r="J105" s="48"/>
      <c r="K105" s="6" t="str">
        <f t="shared" si="5"/>
        <v/>
      </c>
      <c r="L105" s="6" t="str">
        <f t="shared" si="6"/>
        <v/>
      </c>
      <c r="M105" s="7" t="str">
        <f t="shared" si="7"/>
        <v/>
      </c>
      <c r="N105" s="8" t="str">
        <f t="shared" si="8"/>
        <v/>
      </c>
      <c r="O105" s="2" t="e">
        <f>IF(J105="ー",O104+0,IF(N105&lt;1,N105+O104,L105+O104))</f>
        <v>#VALUE!</v>
      </c>
      <c r="P105" s="3" t="e">
        <f>(I105-F105)/(F105-G105)</f>
        <v>#DIV/0!</v>
      </c>
      <c r="Q105" s="10"/>
    </row>
    <row r="106" spans="1:19" x14ac:dyDescent="0.15">
      <c r="A106" s="48">
        <v>132</v>
      </c>
      <c r="B106" s="48"/>
      <c r="D106" s="43" t="str">
        <f t="shared" si="9"/>
        <v/>
      </c>
      <c r="F106" s="48"/>
      <c r="G106" s="48"/>
      <c r="I106" s="48"/>
      <c r="J106" s="48"/>
      <c r="K106" s="6" t="str">
        <f t="shared" si="5"/>
        <v/>
      </c>
      <c r="L106" s="6" t="str">
        <f t="shared" si="6"/>
        <v/>
      </c>
      <c r="M106" s="7" t="str">
        <f t="shared" si="7"/>
        <v/>
      </c>
      <c r="N106" s="8" t="str">
        <f t="shared" si="8"/>
        <v/>
      </c>
      <c r="O106" s="2" t="e">
        <f>IF(J106="ー",O105+0,IF(N106&lt;1,N106+O105,L106+O105))</f>
        <v>#VALUE!</v>
      </c>
      <c r="P106" s="3" t="e">
        <f>(I106-F106)/(F106-G106)</f>
        <v>#DIV/0!</v>
      </c>
      <c r="Q106" s="10"/>
    </row>
    <row r="107" spans="1:19" x14ac:dyDescent="0.15">
      <c r="A107" s="48">
        <v>133</v>
      </c>
      <c r="B107" s="48"/>
      <c r="D107" s="43" t="str">
        <f t="shared" si="9"/>
        <v/>
      </c>
      <c r="F107" s="48"/>
      <c r="G107" s="48"/>
      <c r="I107" s="48"/>
      <c r="J107" s="48"/>
      <c r="K107" s="6" t="str">
        <f t="shared" si="5"/>
        <v/>
      </c>
      <c r="L107" s="6" t="str">
        <f t="shared" si="6"/>
        <v/>
      </c>
      <c r="M107" s="7" t="str">
        <f t="shared" si="7"/>
        <v/>
      </c>
      <c r="N107" s="8" t="str">
        <f t="shared" si="8"/>
        <v/>
      </c>
      <c r="O107" s="2" t="e">
        <f>IF(J107="ー",O106+0,IF(N107&lt;1,N107+O106,L107+O106))</f>
        <v>#VALUE!</v>
      </c>
      <c r="P107" s="3" t="e">
        <f>(I107-F107)/(F107-G107)</f>
        <v>#DIV/0!</v>
      </c>
      <c r="Q107" s="10"/>
      <c r="S107" s="35" t="e">
        <f>SUM(N105:N107)/O104</f>
        <v>#VALUE!</v>
      </c>
    </row>
    <row r="108" spans="1:19" x14ac:dyDescent="0.15">
      <c r="A108" s="48">
        <v>134</v>
      </c>
      <c r="B108" s="48"/>
      <c r="D108" s="43" t="str">
        <f t="shared" si="9"/>
        <v/>
      </c>
      <c r="F108" s="48"/>
      <c r="G108" s="48"/>
      <c r="I108" s="48"/>
      <c r="J108" s="48"/>
      <c r="K108" s="6" t="str">
        <f t="shared" si="5"/>
        <v/>
      </c>
      <c r="L108" s="6" t="str">
        <f t="shared" si="6"/>
        <v/>
      </c>
      <c r="M108" s="7" t="str">
        <f t="shared" si="7"/>
        <v/>
      </c>
      <c r="N108" s="8" t="str">
        <f t="shared" si="8"/>
        <v/>
      </c>
      <c r="O108" s="2" t="e">
        <f>IF(J108="ー",O107+0,IF(N108&lt;1,N108+O107,L108+O107))</f>
        <v>#VALUE!</v>
      </c>
      <c r="P108" s="3" t="e">
        <f>(I108-F108)/(F108-G108)</f>
        <v>#DIV/0!</v>
      </c>
      <c r="Q108" s="10"/>
    </row>
    <row r="109" spans="1:19" x14ac:dyDescent="0.15">
      <c r="A109" s="48">
        <v>135</v>
      </c>
      <c r="B109" s="48"/>
      <c r="D109" s="43" t="str">
        <f t="shared" si="9"/>
        <v/>
      </c>
      <c r="F109" s="48"/>
      <c r="G109" s="48"/>
      <c r="I109" s="48"/>
      <c r="J109" s="48"/>
      <c r="K109" s="6" t="str">
        <f t="shared" si="5"/>
        <v/>
      </c>
      <c r="L109" s="6" t="str">
        <f t="shared" si="6"/>
        <v/>
      </c>
      <c r="M109" s="7" t="str">
        <f t="shared" si="7"/>
        <v/>
      </c>
      <c r="N109" s="8" t="str">
        <f t="shared" si="8"/>
        <v/>
      </c>
      <c r="O109" s="2" t="e">
        <f>IF(J109="ー",O108+0,IF(N109&lt;1,N109+O108,L109+O108))</f>
        <v>#VALUE!</v>
      </c>
      <c r="P109" s="3" t="e">
        <f>(I109-F109)/(F109-G109)</f>
        <v>#DIV/0!</v>
      </c>
      <c r="Q109" s="10"/>
    </row>
    <row r="110" spans="1:19" x14ac:dyDescent="0.15">
      <c r="A110" s="48">
        <v>136</v>
      </c>
      <c r="B110" s="48"/>
      <c r="D110" s="43" t="str">
        <f t="shared" si="9"/>
        <v/>
      </c>
      <c r="F110" s="48"/>
      <c r="G110" s="48"/>
      <c r="I110" s="48"/>
      <c r="J110" s="48"/>
      <c r="K110" s="6" t="str">
        <f t="shared" si="5"/>
        <v/>
      </c>
      <c r="L110" s="6" t="str">
        <f t="shared" si="6"/>
        <v/>
      </c>
      <c r="M110" s="7" t="str">
        <f t="shared" si="7"/>
        <v/>
      </c>
      <c r="N110" s="8" t="str">
        <f t="shared" si="8"/>
        <v/>
      </c>
      <c r="O110" s="2" t="e">
        <f>IF(J110="ー",O109+0,IF(N110&lt;1,N110+O109,L110+O109))</f>
        <v>#VALUE!</v>
      </c>
      <c r="P110" s="3" t="e">
        <f>(I110-F110)/(F110-G110)</f>
        <v>#DIV/0!</v>
      </c>
      <c r="Q110" s="10"/>
    </row>
    <row r="111" spans="1:19" x14ac:dyDescent="0.15">
      <c r="A111" s="48">
        <v>137</v>
      </c>
      <c r="B111" s="48"/>
      <c r="D111" s="43" t="str">
        <f t="shared" si="9"/>
        <v/>
      </c>
      <c r="F111" s="48"/>
      <c r="G111" s="48"/>
      <c r="I111" s="48"/>
      <c r="J111" s="48"/>
      <c r="K111" s="6" t="str">
        <f t="shared" si="5"/>
        <v/>
      </c>
      <c r="L111" s="6" t="str">
        <f t="shared" si="6"/>
        <v/>
      </c>
      <c r="M111" s="7" t="str">
        <f t="shared" si="7"/>
        <v/>
      </c>
      <c r="N111" s="8" t="str">
        <f t="shared" si="8"/>
        <v/>
      </c>
      <c r="O111" s="2" t="e">
        <f>IF(J111="ー",O110+0,IF(N111&lt;1,N111+O110,L111+O110))</f>
        <v>#VALUE!</v>
      </c>
      <c r="P111" s="3" t="e">
        <f>(I111-F111)/(F111-G111)</f>
        <v>#DIV/0!</v>
      </c>
      <c r="Q111" s="10"/>
    </row>
    <row r="112" spans="1:19" x14ac:dyDescent="0.15">
      <c r="A112" s="48">
        <v>138</v>
      </c>
      <c r="B112" s="48"/>
      <c r="D112" s="43" t="str">
        <f t="shared" si="9"/>
        <v/>
      </c>
      <c r="F112" s="48"/>
      <c r="G112" s="48"/>
      <c r="I112" s="48"/>
      <c r="J112" s="48"/>
      <c r="K112" s="6" t="str">
        <f t="shared" si="5"/>
        <v/>
      </c>
      <c r="L112" s="6" t="str">
        <f t="shared" si="6"/>
        <v/>
      </c>
      <c r="M112" s="7" t="str">
        <f t="shared" si="7"/>
        <v/>
      </c>
      <c r="N112" s="8" t="str">
        <f t="shared" si="8"/>
        <v/>
      </c>
      <c r="O112" s="2" t="e">
        <f>IF(J112="ー",O111+0,IF(N112&lt;1,N112+O111,L112+O111))</f>
        <v>#VALUE!</v>
      </c>
      <c r="P112" s="3" t="e">
        <f>(I112-F112)/(F112-G112)</f>
        <v>#DIV/0!</v>
      </c>
      <c r="Q112" s="10"/>
    </row>
    <row r="113" spans="1:19" x14ac:dyDescent="0.15">
      <c r="A113" s="48">
        <v>139</v>
      </c>
      <c r="B113" s="48"/>
      <c r="D113" s="43" t="str">
        <f t="shared" si="9"/>
        <v/>
      </c>
      <c r="F113" s="48"/>
      <c r="G113" s="48"/>
      <c r="I113" s="48"/>
      <c r="J113" s="48"/>
      <c r="K113" s="6" t="str">
        <f t="shared" si="5"/>
        <v/>
      </c>
      <c r="L113" s="6" t="str">
        <f t="shared" si="6"/>
        <v/>
      </c>
      <c r="M113" s="7" t="str">
        <f t="shared" si="7"/>
        <v/>
      </c>
      <c r="N113" s="8" t="str">
        <f t="shared" si="8"/>
        <v/>
      </c>
      <c r="O113" s="2" t="e">
        <f>IF(J113="ー",O112+0,IF(N113&lt;1,N113+O112,L113+O112))</f>
        <v>#VALUE!</v>
      </c>
      <c r="P113" s="3" t="e">
        <f>(I113-F113)/(F113-G113)</f>
        <v>#DIV/0!</v>
      </c>
      <c r="Q113" t="s">
        <v>11</v>
      </c>
      <c r="R113" s="9" t="e">
        <f>AVERAGE(P100:P116)</f>
        <v>#DIV/0!</v>
      </c>
    </row>
    <row r="114" spans="1:19" x14ac:dyDescent="0.15">
      <c r="A114" s="48">
        <v>140</v>
      </c>
      <c r="B114" s="48"/>
      <c r="D114" s="43" t="str">
        <f t="shared" si="9"/>
        <v/>
      </c>
      <c r="F114" s="48"/>
      <c r="G114" s="48"/>
      <c r="I114" s="48"/>
      <c r="J114" s="48"/>
      <c r="K114" s="6" t="str">
        <f t="shared" si="5"/>
        <v/>
      </c>
      <c r="L114" s="6" t="str">
        <f t="shared" si="6"/>
        <v/>
      </c>
      <c r="M114" s="7" t="str">
        <f t="shared" si="7"/>
        <v/>
      </c>
      <c r="N114" s="8" t="str">
        <f t="shared" si="8"/>
        <v/>
      </c>
      <c r="O114" s="2" t="e">
        <f>IF(J114="ー",O113+0,IF(N114&lt;1,N114+O113,L114+O113))</f>
        <v>#VALUE!</v>
      </c>
      <c r="P114" s="3" t="e">
        <f>(I114-F114)/(F114-G114)</f>
        <v>#DIV/0!</v>
      </c>
      <c r="Q114" t="s">
        <v>15</v>
      </c>
      <c r="R114" s="33" t="e">
        <f>COUNTIF(L100:L116,"&gt;0")/COUNTIF(O100:O116,"&gt;0")</f>
        <v>#DIV/0!</v>
      </c>
      <c r="S114" s="35" t="e">
        <f>SUM(N111:N114)/O110</f>
        <v>#VALUE!</v>
      </c>
    </row>
    <row r="115" spans="1:19" x14ac:dyDescent="0.15">
      <c r="A115" s="48">
        <v>141</v>
      </c>
      <c r="B115" s="48"/>
      <c r="D115" s="43" t="str">
        <f t="shared" si="9"/>
        <v/>
      </c>
      <c r="F115" s="48"/>
      <c r="G115" s="48"/>
      <c r="I115" s="48"/>
      <c r="J115" s="48"/>
      <c r="K115" s="6" t="str">
        <f t="shared" si="5"/>
        <v/>
      </c>
      <c r="L115" s="6" t="str">
        <f t="shared" si="6"/>
        <v/>
      </c>
      <c r="M115" s="7" t="str">
        <f t="shared" si="7"/>
        <v/>
      </c>
      <c r="N115" s="8" t="str">
        <f t="shared" si="8"/>
        <v/>
      </c>
      <c r="O115" s="2" t="e">
        <f>IF(J115="ー",O114+0,IF(N115&lt;1,N115+O114,L115+O114))</f>
        <v>#VALUE!</v>
      </c>
      <c r="P115" s="3" t="e">
        <f>(I115-F115)/(F115-G115)</f>
        <v>#DIV/0!</v>
      </c>
      <c r="Q115" t="s">
        <v>25</v>
      </c>
      <c r="R115" s="33" t="e">
        <f>R116/O99</f>
        <v>#VALUE!</v>
      </c>
    </row>
    <row r="116" spans="1:19" x14ac:dyDescent="0.15">
      <c r="A116" s="48">
        <v>143</v>
      </c>
      <c r="B116" s="48"/>
      <c r="D116" s="43" t="str">
        <f t="shared" si="9"/>
        <v/>
      </c>
      <c r="F116" s="48"/>
      <c r="G116" s="48"/>
      <c r="I116" s="48"/>
      <c r="J116" s="48"/>
      <c r="K116" s="6" t="str">
        <f t="shared" si="5"/>
        <v/>
      </c>
      <c r="L116" s="6" t="str">
        <f t="shared" si="6"/>
        <v/>
      </c>
      <c r="M116" s="7" t="str">
        <f t="shared" si="7"/>
        <v/>
      </c>
      <c r="N116" s="8" t="str">
        <f t="shared" si="8"/>
        <v/>
      </c>
      <c r="O116" s="2" t="e">
        <f>IF(J116="ー",O115+0,IF(N116&lt;1,N116+O115,L116+O115))</f>
        <v>#VALUE!</v>
      </c>
      <c r="P116" s="3" t="e">
        <f>(I116-F116)/(F116-G116)</f>
        <v>#DIV/0!</v>
      </c>
      <c r="Q116" t="s">
        <v>24</v>
      </c>
      <c r="R116" s="29" t="e">
        <f>O116-O99</f>
        <v>#VALUE!</v>
      </c>
    </row>
    <row r="117" spans="1:19" x14ac:dyDescent="0.15">
      <c r="A117" s="48">
        <v>144</v>
      </c>
      <c r="B117" s="48"/>
      <c r="D117" s="43" t="str">
        <f t="shared" si="9"/>
        <v/>
      </c>
      <c r="F117" s="48"/>
      <c r="G117" s="48"/>
      <c r="I117" s="48"/>
      <c r="J117" s="48"/>
      <c r="K117" s="6" t="str">
        <f t="shared" si="5"/>
        <v/>
      </c>
      <c r="L117" s="6" t="str">
        <f t="shared" si="6"/>
        <v/>
      </c>
      <c r="M117" s="7" t="str">
        <f t="shared" si="7"/>
        <v/>
      </c>
      <c r="N117" s="8" t="str">
        <f t="shared" si="8"/>
        <v/>
      </c>
      <c r="O117" s="2" t="e">
        <f>IF(J117="ー",O116+0,IF(N117&lt;1,N117+O116,L117+O116))</f>
        <v>#VALUE!</v>
      </c>
      <c r="P117" s="3" t="e">
        <f>(I117-F117)/(F117-G117)</f>
        <v>#DIV/0!</v>
      </c>
      <c r="Q117" s="10"/>
      <c r="R117" s="25"/>
    </row>
    <row r="118" spans="1:19" x14ac:dyDescent="0.15">
      <c r="A118" s="48">
        <v>145</v>
      </c>
      <c r="B118" s="48"/>
      <c r="D118" s="43" t="str">
        <f t="shared" si="9"/>
        <v/>
      </c>
      <c r="F118" s="48"/>
      <c r="G118" s="48"/>
      <c r="I118" s="48"/>
      <c r="J118" s="48"/>
      <c r="K118" s="6" t="str">
        <f t="shared" si="5"/>
        <v/>
      </c>
      <c r="L118" s="6" t="str">
        <f t="shared" si="6"/>
        <v/>
      </c>
      <c r="M118" s="7" t="str">
        <f t="shared" si="7"/>
        <v/>
      </c>
      <c r="N118" s="8" t="str">
        <f t="shared" si="8"/>
        <v/>
      </c>
      <c r="O118" s="2" t="e">
        <f>IF(J118="ー",O117+0,IF(N118&lt;1,N118+O117,L118+O117))</f>
        <v>#VALUE!</v>
      </c>
      <c r="P118" s="3" t="e">
        <f>(I118-F118)/(F118-G118)</f>
        <v>#DIV/0!</v>
      </c>
    </row>
    <row r="119" spans="1:19" x14ac:dyDescent="0.15">
      <c r="A119" s="48">
        <v>147</v>
      </c>
      <c r="B119" s="48"/>
      <c r="D119" s="43" t="str">
        <f t="shared" si="9"/>
        <v/>
      </c>
      <c r="F119" s="48"/>
      <c r="G119" s="48"/>
      <c r="I119" s="48"/>
      <c r="J119" s="48"/>
      <c r="K119" s="6" t="str">
        <f t="shared" si="5"/>
        <v/>
      </c>
      <c r="L119" s="6" t="str">
        <f t="shared" si="6"/>
        <v/>
      </c>
      <c r="M119" s="7" t="str">
        <f t="shared" si="7"/>
        <v/>
      </c>
      <c r="N119" s="8" t="str">
        <f t="shared" si="8"/>
        <v/>
      </c>
      <c r="O119" s="2" t="e">
        <f>IF(J119="ー",O118+0,IF(N119&lt;1,N119+O118,L119+O118))</f>
        <v>#VALUE!</v>
      </c>
      <c r="P119" s="3" t="e">
        <f>(I119-F119)/(F119-G119)</f>
        <v>#DIV/0!</v>
      </c>
    </row>
    <row r="120" spans="1:19" x14ac:dyDescent="0.15">
      <c r="A120" s="48">
        <v>151</v>
      </c>
      <c r="B120" s="48"/>
      <c r="D120" s="43" t="str">
        <f t="shared" si="9"/>
        <v/>
      </c>
      <c r="F120" s="48"/>
      <c r="G120" s="48"/>
      <c r="I120" s="48"/>
      <c r="J120" s="48"/>
      <c r="K120" s="6" t="str">
        <f t="shared" si="5"/>
        <v/>
      </c>
      <c r="L120" s="6"/>
      <c r="M120" s="7" t="str">
        <f t="shared" si="7"/>
        <v/>
      </c>
      <c r="N120" s="8"/>
      <c r="O120" s="2"/>
      <c r="P120" s="3" t="e">
        <f>(I120-F120)/(F120-G120)</f>
        <v>#DIV/0!</v>
      </c>
    </row>
    <row r="121" spans="1:19" x14ac:dyDescent="0.15">
      <c r="A121" s="48"/>
      <c r="B121" s="48"/>
      <c r="F121" s="48"/>
      <c r="G121" s="48"/>
      <c r="I121" s="48"/>
      <c r="J121" s="48"/>
      <c r="K121" s="6"/>
      <c r="L121" s="6"/>
      <c r="M121" s="7"/>
      <c r="N121" s="8"/>
      <c r="O121" s="2"/>
      <c r="P121" s="3"/>
    </row>
    <row r="122" spans="1:19" x14ac:dyDescent="0.15">
      <c r="A122" s="48"/>
      <c r="B122" s="48"/>
      <c r="F122" s="48"/>
      <c r="G122" s="48"/>
      <c r="I122" s="48"/>
      <c r="J122" s="48"/>
      <c r="K122" s="6"/>
      <c r="L122" s="6"/>
      <c r="M122" s="7"/>
      <c r="N122" s="8"/>
      <c r="O122" s="2"/>
      <c r="P122" s="3"/>
    </row>
    <row r="123" spans="1:19" x14ac:dyDescent="0.15">
      <c r="A123" s="48"/>
      <c r="B123" s="48"/>
      <c r="F123" s="48"/>
      <c r="G123" s="48"/>
      <c r="I123" s="48"/>
      <c r="J123" s="48"/>
      <c r="K123" s="6"/>
      <c r="L123" s="6"/>
      <c r="M123" s="7"/>
      <c r="N123" s="8"/>
      <c r="O123" s="2"/>
      <c r="P123" s="3"/>
    </row>
    <row r="124" spans="1:19" x14ac:dyDescent="0.15">
      <c r="A124" s="48"/>
      <c r="B124" s="48"/>
      <c r="F124" s="48"/>
      <c r="G124" s="48"/>
      <c r="I124" s="48"/>
      <c r="J124" s="48"/>
      <c r="K124" s="6"/>
      <c r="L124" s="6"/>
      <c r="M124" s="7"/>
      <c r="N124" s="8"/>
      <c r="O124" s="2"/>
      <c r="P124" s="3"/>
    </row>
    <row r="125" spans="1:19" x14ac:dyDescent="0.15">
      <c r="A125" s="48"/>
      <c r="B125" s="48"/>
      <c r="F125" s="48"/>
      <c r="G125" s="48"/>
      <c r="I125" s="48"/>
      <c r="J125" s="48"/>
      <c r="K125" s="6"/>
      <c r="L125" s="6"/>
      <c r="M125" s="7"/>
      <c r="N125" s="8"/>
      <c r="O125" s="2"/>
      <c r="P125" s="3"/>
    </row>
    <row r="126" spans="1:19" x14ac:dyDescent="0.15">
      <c r="A126" s="48"/>
      <c r="B126" s="48"/>
      <c r="F126" s="48"/>
      <c r="G126" s="48"/>
      <c r="I126" s="48"/>
      <c r="J126" s="48"/>
      <c r="K126" s="6"/>
      <c r="L126" s="6"/>
      <c r="M126" s="7"/>
      <c r="N126" s="8"/>
      <c r="O126" s="2"/>
      <c r="P126" s="3"/>
    </row>
    <row r="127" spans="1:19" x14ac:dyDescent="0.15">
      <c r="A127" s="48"/>
      <c r="B127" s="48"/>
      <c r="F127" s="48"/>
      <c r="G127" s="48"/>
      <c r="I127" s="48"/>
      <c r="J127" s="48"/>
      <c r="K127" s="6"/>
      <c r="L127" s="6"/>
      <c r="M127" s="7"/>
      <c r="N127" s="8"/>
      <c r="O127" s="2"/>
      <c r="P127" s="3"/>
    </row>
    <row r="128" spans="1:19" x14ac:dyDescent="0.15">
      <c r="A128" s="48"/>
      <c r="B128" s="48"/>
      <c r="F128" s="48"/>
      <c r="G128" s="48"/>
      <c r="I128" s="48"/>
      <c r="J128" s="48"/>
      <c r="K128" s="6"/>
      <c r="L128" s="6"/>
      <c r="M128" s="7"/>
      <c r="N128" s="8"/>
      <c r="O128" s="2"/>
      <c r="P128" s="3"/>
    </row>
    <row r="129" spans="1:16" x14ac:dyDescent="0.15">
      <c r="A129" s="48"/>
      <c r="B129" s="48"/>
      <c r="F129" s="48"/>
      <c r="G129" s="48"/>
      <c r="I129" s="48"/>
      <c r="J129" s="48"/>
      <c r="K129" s="6"/>
      <c r="L129" s="6"/>
      <c r="M129" s="7"/>
      <c r="N129" s="8"/>
      <c r="O129" s="2"/>
      <c r="P129" s="3"/>
    </row>
    <row r="130" spans="1:16" x14ac:dyDescent="0.15">
      <c r="A130" s="48"/>
      <c r="B130" s="48"/>
      <c r="F130" s="48"/>
      <c r="G130" s="48"/>
      <c r="I130" s="48"/>
      <c r="J130" s="48"/>
      <c r="K130" s="6"/>
      <c r="L130" s="6"/>
      <c r="M130" s="7"/>
      <c r="N130" s="8"/>
      <c r="O130" s="2"/>
      <c r="P130" s="3"/>
    </row>
    <row r="131" spans="1:16" x14ac:dyDescent="0.15">
      <c r="A131" s="48"/>
      <c r="B131" s="48"/>
      <c r="F131" s="48"/>
      <c r="G131" s="48"/>
      <c r="I131" s="48"/>
      <c r="J131" s="48"/>
      <c r="K131" s="6"/>
      <c r="L131" s="6"/>
      <c r="M131" s="7"/>
      <c r="N131" s="8"/>
      <c r="O131" s="2"/>
      <c r="P131" s="3"/>
    </row>
    <row r="132" spans="1:16" x14ac:dyDescent="0.15">
      <c r="A132" s="48"/>
      <c r="B132" s="48"/>
      <c r="F132" s="48"/>
      <c r="G132" s="48"/>
      <c r="I132" s="48"/>
      <c r="J132" s="48"/>
      <c r="K132" s="6"/>
      <c r="L132" s="6"/>
      <c r="M132" s="7"/>
      <c r="N132" s="8"/>
      <c r="O132" s="2"/>
      <c r="P132" s="3"/>
    </row>
    <row r="133" spans="1:16" x14ac:dyDescent="0.15">
      <c r="A133" s="48"/>
      <c r="B133" s="48"/>
      <c r="F133" s="48"/>
      <c r="G133" s="48"/>
      <c r="I133" s="48"/>
      <c r="J133" s="48"/>
      <c r="K133" s="6"/>
      <c r="L133" s="6"/>
      <c r="M133" s="7"/>
      <c r="N133" s="8"/>
      <c r="O133" s="2"/>
      <c r="P133" s="3"/>
    </row>
    <row r="134" spans="1:16" x14ac:dyDescent="0.15">
      <c r="A134" s="48"/>
      <c r="B134" s="48"/>
      <c r="F134" s="48"/>
      <c r="G134" s="48"/>
      <c r="I134" s="48"/>
      <c r="J134" s="48"/>
      <c r="K134" s="6"/>
      <c r="L134" s="6"/>
      <c r="M134" s="7"/>
      <c r="N134" s="8"/>
      <c r="O134" s="2"/>
      <c r="P134" s="3"/>
    </row>
    <row r="135" spans="1:16" x14ac:dyDescent="0.15">
      <c r="A135" s="48"/>
      <c r="B135" s="48"/>
      <c r="F135" s="48"/>
      <c r="G135" s="48"/>
      <c r="I135" s="48"/>
      <c r="J135" s="48"/>
      <c r="K135" s="6"/>
      <c r="L135" s="6"/>
      <c r="M135" s="7"/>
      <c r="N135" s="8"/>
      <c r="O135" s="2"/>
      <c r="P135" s="3"/>
    </row>
    <row r="136" spans="1:16" x14ac:dyDescent="0.15">
      <c r="A136" s="48"/>
      <c r="B136" s="48"/>
      <c r="F136" s="48"/>
      <c r="G136" s="48"/>
      <c r="I136" s="48"/>
      <c r="J136" s="48"/>
      <c r="K136" s="6"/>
      <c r="L136" s="6"/>
      <c r="M136" s="7"/>
      <c r="N136" s="8"/>
      <c r="O136" s="2"/>
      <c r="P136" s="3"/>
    </row>
    <row r="137" spans="1:16" x14ac:dyDescent="0.15">
      <c r="A137" s="48"/>
      <c r="B137" s="48"/>
      <c r="F137" s="48"/>
      <c r="G137" s="48"/>
      <c r="I137" s="48"/>
      <c r="J137" s="48"/>
      <c r="K137" s="6"/>
      <c r="L137" s="6"/>
      <c r="M137" s="7"/>
      <c r="N137" s="8"/>
      <c r="O137" s="2"/>
      <c r="P137" s="3"/>
    </row>
    <row r="138" spans="1:16" x14ac:dyDescent="0.15">
      <c r="A138" s="48"/>
      <c r="B138" s="48"/>
      <c r="F138" s="48"/>
      <c r="G138" s="48"/>
      <c r="I138" s="48"/>
      <c r="J138" s="48"/>
      <c r="K138" s="6"/>
      <c r="L138" s="6"/>
      <c r="M138" s="7"/>
      <c r="N138" s="8"/>
      <c r="O138" s="2"/>
      <c r="P138" s="3"/>
    </row>
    <row r="139" spans="1:16" x14ac:dyDescent="0.15">
      <c r="A139" s="48"/>
      <c r="B139" s="48"/>
      <c r="F139" s="48"/>
      <c r="G139" s="48"/>
      <c r="I139" s="48"/>
      <c r="J139" s="48"/>
      <c r="K139" s="6"/>
      <c r="L139" s="6"/>
      <c r="M139" s="7"/>
      <c r="N139" s="8"/>
      <c r="O139" s="2"/>
      <c r="P139" s="3"/>
    </row>
    <row r="140" spans="1:16" x14ac:dyDescent="0.15">
      <c r="A140" s="48"/>
      <c r="B140" s="48"/>
      <c r="F140" s="48"/>
      <c r="G140" s="48"/>
      <c r="I140" s="48"/>
      <c r="J140" s="48"/>
      <c r="K140" s="6"/>
      <c r="L140" s="6"/>
      <c r="M140" s="7"/>
      <c r="N140" s="8"/>
      <c r="O140" s="2"/>
      <c r="P140" s="3"/>
    </row>
    <row r="141" spans="1:16" x14ac:dyDescent="0.15">
      <c r="A141" s="48"/>
      <c r="B141" s="48"/>
      <c r="F141" s="48"/>
      <c r="G141" s="48"/>
      <c r="I141" s="48"/>
      <c r="J141" s="48"/>
      <c r="K141" s="6"/>
      <c r="L141" s="6"/>
      <c r="M141" s="7"/>
      <c r="N141" s="8"/>
      <c r="O141" s="2"/>
      <c r="P141" s="3"/>
    </row>
    <row r="142" spans="1:16" x14ac:dyDescent="0.15">
      <c r="A142" s="48"/>
      <c r="B142" s="48"/>
      <c r="F142" s="48"/>
      <c r="G142" s="48"/>
      <c r="I142" s="48"/>
      <c r="J142" s="48"/>
      <c r="K142" s="6"/>
      <c r="L142" s="6"/>
      <c r="M142" s="7"/>
      <c r="N142" s="8"/>
      <c r="O142" s="2"/>
      <c r="P142" s="3"/>
    </row>
    <row r="143" spans="1:16" x14ac:dyDescent="0.15">
      <c r="A143" s="48"/>
      <c r="B143" s="48"/>
      <c r="F143" s="48"/>
      <c r="G143" s="48"/>
      <c r="I143" s="48"/>
      <c r="J143" s="48"/>
      <c r="K143" s="6"/>
      <c r="L143" s="6"/>
      <c r="M143" s="7"/>
      <c r="N143" s="8"/>
      <c r="O143" s="2"/>
      <c r="P143" s="3"/>
    </row>
    <row r="144" spans="1:16" x14ac:dyDescent="0.15">
      <c r="A144" s="48"/>
      <c r="B144" s="48"/>
      <c r="F144" s="48"/>
      <c r="G144" s="48"/>
      <c r="I144" s="48"/>
      <c r="J144" s="48"/>
      <c r="K144" s="6"/>
      <c r="L144" s="6"/>
      <c r="M144" s="7"/>
      <c r="N144" s="8"/>
      <c r="O144" s="2"/>
      <c r="P144" s="3"/>
    </row>
    <row r="145" spans="1:16" x14ac:dyDescent="0.15">
      <c r="A145" s="48"/>
      <c r="B145" s="48"/>
      <c r="F145" s="48"/>
      <c r="G145" s="48"/>
      <c r="I145" s="48"/>
      <c r="J145" s="48"/>
      <c r="K145" s="6"/>
      <c r="L145" s="6"/>
      <c r="M145" s="7"/>
      <c r="N145" s="8"/>
      <c r="O145" s="2"/>
      <c r="P145" s="3"/>
    </row>
    <row r="146" spans="1:16" x14ac:dyDescent="0.15">
      <c r="A146" s="48"/>
      <c r="B146" s="48"/>
      <c r="F146" s="48"/>
      <c r="G146" s="48"/>
      <c r="I146" s="48"/>
      <c r="J146" s="48"/>
      <c r="K146" s="6"/>
      <c r="L146" s="6"/>
      <c r="M146" s="7"/>
      <c r="N146" s="8"/>
      <c r="O146" s="2"/>
      <c r="P146" s="3"/>
    </row>
    <row r="147" spans="1:16" x14ac:dyDescent="0.15">
      <c r="A147" s="48"/>
      <c r="B147" s="48"/>
      <c r="E147" s="42"/>
      <c r="F147" s="48"/>
      <c r="G147" s="48"/>
      <c r="I147" s="48"/>
      <c r="J147" s="48"/>
      <c r="K147" s="6"/>
      <c r="L147" s="6"/>
      <c r="M147" s="7"/>
      <c r="N147" s="8"/>
      <c r="O147" s="2"/>
      <c r="P147" s="3"/>
    </row>
    <row r="148" spans="1:16" x14ac:dyDescent="0.15">
      <c r="A148" s="48"/>
      <c r="B148" s="48"/>
      <c r="F148" s="48"/>
      <c r="G148" s="48"/>
      <c r="I148" s="48"/>
      <c r="J148" s="48"/>
      <c r="K148" s="6"/>
      <c r="L148" s="6"/>
      <c r="M148" s="7"/>
      <c r="N148" s="8"/>
      <c r="O148" s="2"/>
      <c r="P148" s="3"/>
    </row>
    <row r="149" spans="1:16" x14ac:dyDescent="0.15">
      <c r="A149" s="48"/>
      <c r="B149" s="48"/>
      <c r="F149" s="48"/>
      <c r="G149" s="48"/>
      <c r="I149" s="48"/>
      <c r="J149" s="48"/>
      <c r="K149" s="6"/>
      <c r="L149" s="6"/>
      <c r="M149" s="7"/>
      <c r="N149" s="8"/>
      <c r="O149" s="2"/>
      <c r="P149" s="3"/>
    </row>
    <row r="150" spans="1:16" x14ac:dyDescent="0.15">
      <c r="A150" s="48"/>
      <c r="B150" s="48"/>
      <c r="F150" s="48"/>
      <c r="G150" s="48"/>
      <c r="I150" s="48"/>
      <c r="J150" s="48"/>
      <c r="K150" s="6"/>
      <c r="L150" s="6"/>
      <c r="M150" s="7"/>
      <c r="N150" s="8"/>
      <c r="O150" s="2"/>
      <c r="P150" s="3"/>
    </row>
    <row r="151" spans="1:16" x14ac:dyDescent="0.15">
      <c r="A151" s="48"/>
      <c r="B151" s="48"/>
      <c r="F151" s="48"/>
      <c r="G151" s="48"/>
      <c r="I151" s="48"/>
      <c r="J151" s="48"/>
      <c r="K151" s="6"/>
      <c r="L151" s="6"/>
      <c r="M151" s="7"/>
      <c r="N151" s="8"/>
      <c r="O151" s="2"/>
      <c r="P151" s="3"/>
    </row>
    <row r="152" spans="1:16" x14ac:dyDescent="0.15">
      <c r="A152" s="48"/>
      <c r="B152" s="48"/>
      <c r="F152" s="48"/>
      <c r="G152" s="48"/>
      <c r="I152" s="48"/>
      <c r="J152" s="48"/>
      <c r="K152" s="6"/>
      <c r="L152" s="6"/>
      <c r="M152" s="7"/>
      <c r="N152" s="8"/>
      <c r="O152" s="2"/>
      <c r="P152" s="3"/>
    </row>
    <row r="153" spans="1:16" x14ac:dyDescent="0.15">
      <c r="A153" s="48"/>
      <c r="B153" s="48"/>
      <c r="F153" s="48"/>
      <c r="G153" s="48"/>
      <c r="I153" s="48"/>
      <c r="J153" s="48"/>
      <c r="K153" s="6"/>
      <c r="L153" s="6"/>
      <c r="M153" s="7"/>
      <c r="N153" s="8"/>
      <c r="O153" s="2"/>
      <c r="P153" s="3"/>
    </row>
    <row r="154" spans="1:16" x14ac:dyDescent="0.15">
      <c r="A154" s="48"/>
      <c r="B154" s="48"/>
      <c r="F154" s="48"/>
      <c r="G154" s="48"/>
      <c r="I154" s="48"/>
      <c r="J154" s="48"/>
      <c r="K154" s="6"/>
      <c r="L154" s="6"/>
      <c r="M154" s="7"/>
      <c r="N154" s="8"/>
      <c r="O154" s="2"/>
      <c r="P154" s="3"/>
    </row>
    <row r="155" spans="1:16" x14ac:dyDescent="0.15">
      <c r="A155" s="48"/>
      <c r="B155" s="48"/>
      <c r="F155" s="48"/>
      <c r="G155" s="48"/>
      <c r="I155" s="48"/>
      <c r="J155" s="48"/>
      <c r="K155" s="6"/>
      <c r="L155" s="6"/>
      <c r="M155" s="7"/>
      <c r="N155" s="8"/>
      <c r="O155" s="2"/>
      <c r="P155" s="3"/>
    </row>
    <row r="156" spans="1:16" x14ac:dyDescent="0.15">
      <c r="A156" s="48"/>
      <c r="B156" s="48"/>
      <c r="F156" s="48"/>
      <c r="G156" s="48"/>
      <c r="I156" s="48"/>
      <c r="J156" s="48"/>
      <c r="K156" s="6"/>
      <c r="L156" s="6"/>
      <c r="M156" s="7"/>
      <c r="N156" s="8"/>
      <c r="O156" s="2"/>
      <c r="P156" s="3"/>
    </row>
    <row r="157" spans="1:16" x14ac:dyDescent="0.15">
      <c r="A157" s="48"/>
      <c r="B157" s="48"/>
      <c r="F157" s="48"/>
      <c r="G157" s="48"/>
      <c r="I157" s="48"/>
      <c r="J157" s="48"/>
      <c r="K157" s="6"/>
      <c r="L157" s="6"/>
      <c r="M157" s="7"/>
      <c r="N157" s="8"/>
      <c r="O157" s="2"/>
      <c r="P157" s="3"/>
    </row>
    <row r="158" spans="1:16" x14ac:dyDescent="0.15">
      <c r="A158" s="48"/>
      <c r="B158" s="48"/>
      <c r="F158" s="48"/>
      <c r="G158" s="48"/>
      <c r="I158" s="48"/>
      <c r="J158" s="48"/>
      <c r="K158" s="6"/>
      <c r="L158" s="6"/>
      <c r="M158" s="7"/>
      <c r="N158" s="8"/>
      <c r="O158" s="2"/>
      <c r="P158" s="3"/>
    </row>
    <row r="159" spans="1:16" x14ac:dyDescent="0.15">
      <c r="A159" s="48"/>
      <c r="B159" s="48"/>
      <c r="F159" s="48"/>
      <c r="G159" s="48"/>
      <c r="I159" s="48"/>
      <c r="J159" s="48"/>
      <c r="K159" s="6"/>
      <c r="L159" s="6"/>
      <c r="M159" s="7"/>
      <c r="N159" s="8"/>
      <c r="O159" s="2"/>
      <c r="P159" s="3"/>
    </row>
    <row r="160" spans="1:16" x14ac:dyDescent="0.15">
      <c r="A160" s="48"/>
      <c r="B160" s="48"/>
      <c r="F160" s="48"/>
      <c r="G160" s="48"/>
      <c r="I160" s="48"/>
      <c r="J160" s="48"/>
      <c r="K160" s="6"/>
      <c r="L160" s="6"/>
      <c r="M160" s="7"/>
      <c r="N160" s="8"/>
      <c r="O160" s="2"/>
      <c r="P160" s="3"/>
    </row>
    <row r="161" spans="1:16" x14ac:dyDescent="0.15">
      <c r="A161" s="48"/>
      <c r="B161" s="48"/>
      <c r="F161" s="48"/>
      <c r="G161" s="48"/>
      <c r="I161" s="48"/>
      <c r="J161" s="48"/>
      <c r="K161" s="6"/>
      <c r="L161" s="6"/>
      <c r="M161" s="7"/>
      <c r="N161" s="8"/>
      <c r="O161" s="2"/>
      <c r="P161" s="3"/>
    </row>
    <row r="162" spans="1:16" x14ac:dyDescent="0.15">
      <c r="A162" s="48"/>
      <c r="B162" s="48"/>
      <c r="F162" s="48"/>
      <c r="G162" s="48"/>
      <c r="I162" s="48"/>
      <c r="J162" s="48"/>
      <c r="K162" s="6"/>
      <c r="L162" s="6"/>
      <c r="M162" s="7"/>
      <c r="N162" s="8"/>
      <c r="O162" s="2"/>
      <c r="P162" s="3"/>
    </row>
    <row r="163" spans="1:16" x14ac:dyDescent="0.15">
      <c r="A163" s="48"/>
      <c r="B163" s="48"/>
      <c r="F163" s="48"/>
      <c r="G163" s="48"/>
      <c r="I163" s="48"/>
      <c r="J163" s="48"/>
      <c r="K163" s="6"/>
      <c r="L163" s="6"/>
      <c r="M163" s="7"/>
      <c r="N163" s="8"/>
      <c r="O163" s="2"/>
      <c r="P163" s="3"/>
    </row>
    <row r="164" spans="1:16" x14ac:dyDescent="0.15">
      <c r="A164" s="48"/>
      <c r="B164" s="48"/>
      <c r="F164" s="48"/>
      <c r="G164" s="48"/>
      <c r="I164" s="48"/>
      <c r="J164" s="48"/>
      <c r="K164" s="6"/>
      <c r="L164" s="6"/>
      <c r="M164" s="7"/>
      <c r="N164" s="8"/>
      <c r="O164" s="2"/>
      <c r="P164" s="3"/>
    </row>
    <row r="165" spans="1:16" x14ac:dyDescent="0.15">
      <c r="A165" s="48"/>
      <c r="B165" s="48"/>
      <c r="F165" s="48"/>
      <c r="G165" s="48"/>
      <c r="I165" s="48"/>
      <c r="J165" s="48"/>
      <c r="K165" s="6"/>
      <c r="L165" s="6"/>
      <c r="M165" s="7"/>
      <c r="N165" s="8"/>
      <c r="O165" s="2"/>
      <c r="P165" s="3"/>
    </row>
    <row r="166" spans="1:16" x14ac:dyDescent="0.15">
      <c r="A166" s="48"/>
      <c r="B166" s="48"/>
      <c r="F166" s="48"/>
      <c r="G166" s="48"/>
      <c r="I166" s="48"/>
      <c r="J166" s="48"/>
      <c r="K166" s="6"/>
      <c r="L166" s="6"/>
      <c r="M166" s="7"/>
      <c r="N166" s="8"/>
      <c r="O166" s="2"/>
      <c r="P166" s="3"/>
    </row>
    <row r="167" spans="1:16" x14ac:dyDescent="0.15">
      <c r="A167" s="48"/>
      <c r="B167" s="48"/>
      <c r="F167" s="48"/>
      <c r="G167" s="48"/>
      <c r="I167" s="48"/>
      <c r="J167" s="48"/>
      <c r="K167" s="6"/>
      <c r="L167" s="6"/>
      <c r="M167" s="7"/>
      <c r="N167" s="8"/>
      <c r="O167" s="2"/>
      <c r="P167" s="3"/>
    </row>
    <row r="168" spans="1:16" x14ac:dyDescent="0.15">
      <c r="A168" s="48"/>
      <c r="B168" s="48"/>
      <c r="F168" s="48"/>
      <c r="G168" s="48"/>
      <c r="I168" s="48"/>
      <c r="J168" s="48"/>
      <c r="K168" s="6"/>
      <c r="L168" s="6"/>
      <c r="M168" s="7"/>
      <c r="N168" s="8"/>
      <c r="O168" s="2"/>
      <c r="P168" s="3"/>
    </row>
    <row r="169" spans="1:16" x14ac:dyDescent="0.15">
      <c r="A169" s="48"/>
      <c r="B169" s="48"/>
      <c r="F169" s="48"/>
      <c r="G169" s="48"/>
      <c r="I169" s="48"/>
      <c r="J169" s="48"/>
      <c r="K169" s="6"/>
      <c r="L169" s="6"/>
      <c r="M169" s="7"/>
      <c r="N169" s="8"/>
      <c r="O169" s="2"/>
      <c r="P169" s="3"/>
    </row>
    <row r="170" spans="1:16" x14ac:dyDescent="0.15">
      <c r="A170" s="48"/>
      <c r="B170" s="48"/>
      <c r="F170" s="48"/>
      <c r="G170" s="48"/>
      <c r="I170" s="48"/>
      <c r="J170" s="48"/>
      <c r="K170" s="6"/>
      <c r="L170" s="6"/>
      <c r="M170" s="7"/>
      <c r="N170" s="8"/>
      <c r="O170" s="2"/>
      <c r="P170" s="3"/>
    </row>
    <row r="171" spans="1:16" x14ac:dyDescent="0.15">
      <c r="A171" s="48"/>
      <c r="B171" s="48"/>
      <c r="F171" s="48"/>
      <c r="G171" s="48"/>
      <c r="I171" s="48"/>
      <c r="J171" s="48"/>
      <c r="K171" s="6"/>
      <c r="L171" s="6"/>
      <c r="M171" s="7"/>
      <c r="N171" s="8"/>
      <c r="O171" s="2"/>
      <c r="P171" s="3"/>
    </row>
    <row r="172" spans="1:16" x14ac:dyDescent="0.15">
      <c r="A172" s="48"/>
      <c r="B172" s="48"/>
      <c r="F172" s="48"/>
      <c r="G172" s="48"/>
      <c r="I172" s="48"/>
      <c r="J172" s="48"/>
      <c r="K172" s="6"/>
      <c r="L172" s="6"/>
      <c r="M172" s="7"/>
      <c r="N172" s="8"/>
      <c r="O172" s="2"/>
      <c r="P172" s="3"/>
    </row>
    <row r="173" spans="1:16" x14ac:dyDescent="0.15">
      <c r="A173" s="48"/>
      <c r="B173" s="48"/>
      <c r="E173" s="42"/>
      <c r="F173" s="48"/>
      <c r="G173" s="48"/>
      <c r="I173" s="48"/>
      <c r="J173" s="48"/>
      <c r="K173" s="6"/>
      <c r="L173" s="6"/>
      <c r="M173" s="7"/>
      <c r="N173" s="8"/>
      <c r="O173" s="2"/>
      <c r="P173" s="3"/>
    </row>
    <row r="174" spans="1:16" x14ac:dyDescent="0.15">
      <c r="A174" s="48"/>
      <c r="B174" s="48"/>
      <c r="F174" s="48"/>
      <c r="G174" s="48"/>
      <c r="I174" s="48"/>
      <c r="J174" s="48"/>
      <c r="K174" s="6"/>
      <c r="L174" s="6"/>
      <c r="M174" s="7"/>
      <c r="N174" s="8"/>
      <c r="O174" s="2"/>
      <c r="P174" s="3"/>
    </row>
    <row r="175" spans="1:16" x14ac:dyDescent="0.15">
      <c r="A175" s="48"/>
      <c r="B175" s="48"/>
      <c r="F175" s="48"/>
      <c r="G175" s="48"/>
      <c r="I175" s="48"/>
      <c r="J175" s="48"/>
      <c r="K175" s="6"/>
      <c r="L175" s="6"/>
      <c r="M175" s="7"/>
      <c r="N175" s="8"/>
      <c r="O175" s="2"/>
      <c r="P175" s="3"/>
    </row>
    <row r="176" spans="1:16" x14ac:dyDescent="0.15">
      <c r="A176" s="48"/>
      <c r="B176" s="48"/>
      <c r="F176" s="48"/>
      <c r="G176" s="48"/>
      <c r="I176" s="48"/>
      <c r="J176" s="48"/>
      <c r="K176" s="6"/>
      <c r="L176" s="6"/>
      <c r="M176" s="7"/>
      <c r="N176" s="8"/>
      <c r="O176" s="2"/>
      <c r="P176" s="3"/>
    </row>
    <row r="177" spans="1:16" x14ac:dyDescent="0.15">
      <c r="A177" s="48"/>
      <c r="B177" s="48"/>
      <c r="F177" s="48"/>
      <c r="G177" s="48"/>
      <c r="I177" s="48"/>
      <c r="J177" s="48"/>
      <c r="K177" s="6"/>
      <c r="L177" s="6"/>
      <c r="M177" s="7"/>
      <c r="N177" s="8"/>
      <c r="O177" s="2"/>
      <c r="P177" s="3"/>
    </row>
    <row r="178" spans="1:16" x14ac:dyDescent="0.15">
      <c r="A178" s="48"/>
      <c r="B178" s="48"/>
      <c r="F178" s="48"/>
      <c r="G178" s="48"/>
      <c r="I178" s="48"/>
      <c r="J178" s="48"/>
      <c r="K178" s="6"/>
      <c r="L178" s="6"/>
      <c r="M178" s="7"/>
      <c r="N178" s="8"/>
      <c r="O178" s="2"/>
      <c r="P178" s="3"/>
    </row>
    <row r="179" spans="1:16" x14ac:dyDescent="0.15">
      <c r="A179" s="48"/>
      <c r="B179" s="48"/>
      <c r="K179" s="6"/>
      <c r="L179" s="6"/>
      <c r="M179" s="7"/>
      <c r="N179" s="8"/>
      <c r="O179" s="2"/>
      <c r="P179" s="3"/>
    </row>
    <row r="180" spans="1:16" x14ac:dyDescent="0.15">
      <c r="A180" s="48"/>
      <c r="B180" s="48"/>
      <c r="K180" s="6"/>
      <c r="L180" s="6"/>
      <c r="M180" s="7"/>
      <c r="N180" s="8"/>
      <c r="O180" s="2"/>
      <c r="P180" s="3"/>
    </row>
    <row r="181" spans="1:16" x14ac:dyDescent="0.15">
      <c r="A181" s="48"/>
      <c r="B181" s="48"/>
      <c r="K181" s="6"/>
      <c r="L181" s="6"/>
      <c r="M181" s="7"/>
      <c r="N181" s="8"/>
      <c r="O181" s="2"/>
      <c r="P181" s="3"/>
    </row>
    <row r="182" spans="1:16" x14ac:dyDescent="0.15">
      <c r="A182" s="48"/>
      <c r="B182" s="48"/>
      <c r="K182" s="6"/>
      <c r="L182" s="6"/>
      <c r="M182" s="7"/>
      <c r="N182" s="8"/>
      <c r="O182" s="2"/>
      <c r="P182" s="3"/>
    </row>
    <row r="183" spans="1:16" x14ac:dyDescent="0.15">
      <c r="A183" s="48"/>
      <c r="B183" s="48"/>
      <c r="K183" s="6"/>
      <c r="L183" s="6"/>
      <c r="M183" s="7"/>
      <c r="N183" s="8"/>
      <c r="O183" s="2"/>
      <c r="P183" s="3"/>
    </row>
    <row r="184" spans="1:16" x14ac:dyDescent="0.15">
      <c r="A184" s="48"/>
      <c r="B184" s="48"/>
      <c r="K184" s="6"/>
      <c r="L184" s="6"/>
      <c r="M184" s="7"/>
      <c r="N184" s="8"/>
      <c r="O184" s="2"/>
      <c r="P184" s="3"/>
    </row>
    <row r="185" spans="1:16" x14ac:dyDescent="0.15">
      <c r="A185" s="48"/>
      <c r="B185" s="48"/>
      <c r="K185" s="6"/>
      <c r="L185" s="6"/>
      <c r="M185" s="7"/>
      <c r="N185" s="8"/>
      <c r="O185" s="2"/>
      <c r="P185" s="3"/>
    </row>
    <row r="186" spans="1:16" x14ac:dyDescent="0.15">
      <c r="A186" s="48"/>
      <c r="B186" s="48"/>
      <c r="K186" s="6"/>
      <c r="L186" s="6"/>
      <c r="M186" s="7"/>
      <c r="N186" s="8"/>
      <c r="O186" s="2"/>
      <c r="P186" s="3"/>
    </row>
    <row r="187" spans="1:16" x14ac:dyDescent="0.15">
      <c r="A187" s="48"/>
      <c r="B187" s="48"/>
      <c r="K187" s="6"/>
      <c r="L187" s="6"/>
      <c r="M187" s="7"/>
      <c r="N187" s="8"/>
      <c r="O187" s="2"/>
      <c r="P187" s="3"/>
    </row>
    <row r="188" spans="1:16" x14ac:dyDescent="0.15">
      <c r="A188" s="48"/>
      <c r="B188" s="48"/>
      <c r="K188" s="6"/>
      <c r="L188" s="6"/>
      <c r="M188" s="7"/>
      <c r="N188" s="8"/>
      <c r="O188" s="2"/>
      <c r="P188" s="3"/>
    </row>
    <row r="189" spans="1:16" x14ac:dyDescent="0.15">
      <c r="A189" s="48"/>
      <c r="B189" s="48"/>
      <c r="K189" s="6"/>
      <c r="L189" s="6"/>
      <c r="M189" s="7"/>
      <c r="N189" s="8"/>
      <c r="O189" s="2"/>
      <c r="P189" s="3"/>
    </row>
    <row r="190" spans="1:16" x14ac:dyDescent="0.15">
      <c r="A190" s="48"/>
      <c r="B190" s="48"/>
      <c r="K190" s="6"/>
      <c r="L190" s="6"/>
      <c r="M190" s="7"/>
      <c r="N190" s="8"/>
      <c r="O190" s="2"/>
      <c r="P190" s="3"/>
    </row>
    <row r="191" spans="1:16" x14ac:dyDescent="0.15">
      <c r="A191" s="48"/>
      <c r="B191" s="48"/>
      <c r="K191" s="6"/>
      <c r="L191" s="6"/>
      <c r="M191" s="7"/>
      <c r="N191" s="8"/>
      <c r="O191" s="2"/>
      <c r="P191" s="3"/>
    </row>
    <row r="192" spans="1:16" x14ac:dyDescent="0.15">
      <c r="A192" s="48"/>
      <c r="B192" s="48"/>
      <c r="K192" s="6"/>
      <c r="L192" s="6"/>
      <c r="M192" s="7"/>
      <c r="N192" s="8"/>
      <c r="O192" s="2"/>
      <c r="P192" s="3"/>
    </row>
    <row r="193" spans="1:16" x14ac:dyDescent="0.15">
      <c r="A193" s="48"/>
      <c r="B193" s="48"/>
      <c r="K193" s="6"/>
      <c r="L193" s="6"/>
      <c r="M193" s="7"/>
      <c r="N193" s="8"/>
      <c r="O193" s="2"/>
      <c r="P193" s="3"/>
    </row>
    <row r="194" spans="1:16" x14ac:dyDescent="0.15">
      <c r="A194" s="48"/>
      <c r="B194" s="48"/>
      <c r="K194" s="6"/>
      <c r="L194" s="6"/>
      <c r="M194" s="7"/>
      <c r="N194" s="8"/>
      <c r="O194" s="2"/>
      <c r="P194" s="3"/>
    </row>
    <row r="195" spans="1:16" x14ac:dyDescent="0.15">
      <c r="A195" s="48"/>
      <c r="B195" s="48"/>
      <c r="K195" s="6"/>
      <c r="L195" s="6"/>
      <c r="M195" s="7"/>
      <c r="N195" s="8"/>
      <c r="O195" s="2"/>
      <c r="P195" s="3"/>
    </row>
    <row r="196" spans="1:16" x14ac:dyDescent="0.15">
      <c r="A196" s="48"/>
      <c r="B196" s="48"/>
      <c r="K196" s="6"/>
      <c r="L196" s="6"/>
      <c r="M196" s="7"/>
      <c r="N196" s="8"/>
      <c r="O196" s="2"/>
      <c r="P196" s="3"/>
    </row>
    <row r="197" spans="1:16" x14ac:dyDescent="0.15">
      <c r="A197" s="48"/>
      <c r="B197" s="48"/>
      <c r="K197" s="6"/>
      <c r="L197" s="6"/>
      <c r="M197" s="7"/>
      <c r="N197" s="8"/>
      <c r="O197" s="2"/>
      <c r="P197" s="3"/>
    </row>
    <row r="198" spans="1:16" x14ac:dyDescent="0.15">
      <c r="A198" s="48"/>
      <c r="B198" s="48"/>
      <c r="K198" s="6"/>
      <c r="L198" s="6"/>
      <c r="M198" s="7"/>
      <c r="N198" s="8"/>
      <c r="O198" s="2"/>
      <c r="P198" s="3"/>
    </row>
    <row r="199" spans="1:16" x14ac:dyDescent="0.15">
      <c r="A199" s="48"/>
      <c r="B199" s="48"/>
      <c r="K199" s="6"/>
      <c r="L199" s="6"/>
      <c r="M199" s="7"/>
      <c r="N199" s="8"/>
      <c r="O199" s="2"/>
      <c r="P199" s="3"/>
    </row>
    <row r="200" spans="1:16" x14ac:dyDescent="0.15">
      <c r="A200" s="48"/>
      <c r="B200" s="48"/>
      <c r="K200" s="6"/>
      <c r="L200" s="6"/>
      <c r="M200" s="7"/>
      <c r="N200" s="8"/>
      <c r="O200" s="2"/>
      <c r="P200" s="3"/>
    </row>
    <row r="201" spans="1:16" x14ac:dyDescent="0.15">
      <c r="A201" s="48"/>
      <c r="B201" s="48"/>
      <c r="K201" s="6"/>
      <c r="L201" s="6"/>
      <c r="M201" s="7"/>
      <c r="N201" s="8"/>
      <c r="O201" s="2"/>
      <c r="P201" s="3"/>
    </row>
    <row r="202" spans="1:16" x14ac:dyDescent="0.15">
      <c r="A202" s="48"/>
      <c r="B202" s="48"/>
      <c r="K202" s="6"/>
      <c r="L202" s="6"/>
      <c r="M202" s="7"/>
      <c r="N202" s="8"/>
      <c r="O202" s="2"/>
      <c r="P202" s="3"/>
    </row>
    <row r="203" spans="1:16" x14ac:dyDescent="0.15">
      <c r="A203" s="48"/>
      <c r="B203" s="48"/>
      <c r="K203" s="6"/>
      <c r="L203" s="6"/>
      <c r="M203" s="7"/>
      <c r="N203" s="8"/>
      <c r="O203" s="2"/>
      <c r="P203" s="3"/>
    </row>
    <row r="204" spans="1:16" x14ac:dyDescent="0.15">
      <c r="A204" s="48"/>
      <c r="B204" s="48"/>
      <c r="K204" s="6"/>
      <c r="L204" s="6"/>
      <c r="M204" s="7"/>
      <c r="N204" s="8"/>
      <c r="O204" s="2"/>
      <c r="P204" s="3"/>
    </row>
    <row r="205" spans="1:16" x14ac:dyDescent="0.15">
      <c r="A205" s="48"/>
      <c r="B205" s="48"/>
      <c r="K205" s="6"/>
      <c r="L205" s="6"/>
      <c r="M205" s="7"/>
      <c r="N205" s="8"/>
      <c r="O205" s="2"/>
      <c r="P205" s="3"/>
    </row>
    <row r="206" spans="1:16" x14ac:dyDescent="0.15">
      <c r="A206" s="48"/>
      <c r="B206" s="48"/>
      <c r="K206" s="6"/>
      <c r="L206" s="6"/>
      <c r="M206" s="7"/>
      <c r="N206" s="8"/>
      <c r="O206" s="2"/>
      <c r="P206" s="3"/>
    </row>
    <row r="207" spans="1:16" x14ac:dyDescent="0.15">
      <c r="A207" s="48"/>
      <c r="B207" s="48"/>
      <c r="K207" s="6"/>
      <c r="L207" s="6"/>
      <c r="M207" s="7"/>
      <c r="N207" s="8"/>
      <c r="O207" s="2"/>
      <c r="P207" s="3"/>
    </row>
    <row r="208" spans="1:16" x14ac:dyDescent="0.15">
      <c r="A208" s="48"/>
      <c r="B208" s="48"/>
      <c r="K208" s="6"/>
      <c r="L208" s="6"/>
      <c r="M208" s="7"/>
      <c r="N208" s="8"/>
      <c r="O208" s="2"/>
      <c r="P208" s="3"/>
    </row>
    <row r="209" spans="1:16" x14ac:dyDescent="0.15">
      <c r="A209" s="48"/>
      <c r="B209" s="48"/>
      <c r="K209" s="6"/>
      <c r="L209" s="6"/>
      <c r="M209" s="7"/>
      <c r="N209" s="8"/>
      <c r="O209" s="2"/>
      <c r="P209" s="3"/>
    </row>
    <row r="210" spans="1:16" x14ac:dyDescent="0.15">
      <c r="A210" s="48"/>
      <c r="B210" s="48"/>
      <c r="K210" s="6"/>
      <c r="L210" s="6"/>
      <c r="M210" s="7"/>
      <c r="N210" s="8"/>
      <c r="O210" s="2"/>
      <c r="P210" s="3"/>
    </row>
    <row r="211" spans="1:16" x14ac:dyDescent="0.15">
      <c r="A211" s="48"/>
      <c r="B211" s="48"/>
      <c r="K211" s="6"/>
      <c r="L211" s="6"/>
      <c r="M211" s="7"/>
      <c r="N211" s="8"/>
      <c r="O211" s="2"/>
      <c r="P211" s="3"/>
    </row>
    <row r="212" spans="1:16" x14ac:dyDescent="0.15">
      <c r="A212" s="48"/>
      <c r="B212" s="48"/>
      <c r="K212" s="6"/>
      <c r="L212" s="6"/>
      <c r="M212" s="7"/>
      <c r="N212" s="8"/>
      <c r="O212" s="2"/>
      <c r="P212" s="3"/>
    </row>
    <row r="213" spans="1:16" x14ac:dyDescent="0.15">
      <c r="A213" s="48"/>
      <c r="B213" s="48"/>
      <c r="K213" s="6"/>
      <c r="L213" s="6"/>
      <c r="M213" s="7"/>
      <c r="N213" s="8"/>
      <c r="O213" s="2"/>
      <c r="P213" s="3"/>
    </row>
    <row r="214" spans="1:16" x14ac:dyDescent="0.15">
      <c r="A214" s="48"/>
      <c r="B214" s="48"/>
      <c r="K214" s="6"/>
      <c r="L214" s="6"/>
      <c r="M214" s="7"/>
      <c r="N214" s="8"/>
      <c r="O214" s="2"/>
      <c r="P214" s="3"/>
    </row>
    <row r="215" spans="1:16" x14ac:dyDescent="0.15">
      <c r="A215" s="48"/>
      <c r="B215" s="48"/>
      <c r="K215" s="6"/>
      <c r="L215" s="6"/>
      <c r="M215" s="7"/>
      <c r="N215" s="8"/>
      <c r="O215" s="2"/>
      <c r="P215" s="3"/>
    </row>
    <row r="216" spans="1:16" x14ac:dyDescent="0.15">
      <c r="A216" s="48"/>
      <c r="B216" s="48"/>
      <c r="K216" s="6"/>
      <c r="L216" s="6"/>
      <c r="M216" s="7"/>
      <c r="N216" s="8"/>
      <c r="O216" s="2"/>
      <c r="P216" s="3"/>
    </row>
    <row r="217" spans="1:16" x14ac:dyDescent="0.15">
      <c r="A217" s="48"/>
      <c r="B217" s="48"/>
      <c r="K217" s="6"/>
      <c r="L217" s="6"/>
      <c r="M217" s="7"/>
      <c r="N217" s="8"/>
      <c r="O217" s="2"/>
      <c r="P217" s="3"/>
    </row>
    <row r="218" spans="1:16" x14ac:dyDescent="0.15">
      <c r="A218" s="48"/>
      <c r="B218" s="48"/>
      <c r="K218" s="6"/>
      <c r="L218" s="6"/>
      <c r="M218" s="7"/>
      <c r="N218" s="8"/>
      <c r="O218" s="2"/>
      <c r="P218" s="3"/>
    </row>
    <row r="219" spans="1:16" x14ac:dyDescent="0.15">
      <c r="A219" s="48"/>
      <c r="B219" s="48"/>
      <c r="K219" s="6"/>
      <c r="L219" s="6"/>
      <c r="M219" s="7"/>
      <c r="N219" s="8"/>
      <c r="O219" s="2"/>
      <c r="P219" s="3"/>
    </row>
    <row r="220" spans="1:16" x14ac:dyDescent="0.15">
      <c r="A220" s="48"/>
      <c r="B220" s="48"/>
      <c r="K220" s="6"/>
      <c r="L220" s="6"/>
      <c r="M220" s="7"/>
      <c r="N220" s="8"/>
      <c r="O220" s="2"/>
      <c r="P220" s="3"/>
    </row>
    <row r="221" spans="1:16" x14ac:dyDescent="0.15">
      <c r="A221" s="48"/>
      <c r="B221" s="48"/>
      <c r="K221" s="6"/>
      <c r="L221" s="6"/>
      <c r="M221" s="7"/>
      <c r="N221" s="8"/>
      <c r="O221" s="2"/>
      <c r="P221" s="3"/>
    </row>
    <row r="222" spans="1:16" x14ac:dyDescent="0.15">
      <c r="A222" s="48"/>
      <c r="B222" s="48"/>
      <c r="K222" s="6"/>
      <c r="L222" s="6"/>
      <c r="M222" s="7"/>
      <c r="N222" s="8"/>
      <c r="O222" s="2"/>
      <c r="P222" s="3"/>
    </row>
    <row r="223" spans="1:16" x14ac:dyDescent="0.15">
      <c r="A223" s="48"/>
      <c r="B223" s="48"/>
      <c r="K223" s="6"/>
      <c r="L223" s="6"/>
      <c r="M223" s="7"/>
      <c r="N223" s="8"/>
      <c r="O223" s="2"/>
      <c r="P223" s="3"/>
    </row>
    <row r="224" spans="1:16" x14ac:dyDescent="0.15">
      <c r="A224" s="48"/>
      <c r="B224" s="48"/>
      <c r="K224" s="6"/>
      <c r="L224" s="6"/>
      <c r="M224" s="7"/>
      <c r="N224" s="8"/>
      <c r="O224" s="2"/>
      <c r="P224" s="3"/>
    </row>
    <row r="225" spans="1:16" x14ac:dyDescent="0.15">
      <c r="A225" s="48"/>
      <c r="B225" s="48"/>
      <c r="K225" s="6"/>
      <c r="L225" s="6"/>
      <c r="M225" s="7"/>
      <c r="N225" s="8"/>
      <c r="O225" s="2"/>
      <c r="P225" s="3"/>
    </row>
    <row r="226" spans="1:16" x14ac:dyDescent="0.15">
      <c r="A226" s="48"/>
      <c r="B226" s="48"/>
      <c r="K226" s="6"/>
      <c r="L226" s="6"/>
      <c r="M226" s="7"/>
      <c r="N226" s="8"/>
      <c r="O226" s="2"/>
      <c r="P226" s="3"/>
    </row>
    <row r="227" spans="1:16" x14ac:dyDescent="0.15">
      <c r="A227" s="48"/>
      <c r="B227" s="48"/>
      <c r="K227" s="6"/>
      <c r="L227" s="6"/>
      <c r="M227" s="7"/>
      <c r="N227" s="8"/>
      <c r="O227" s="2"/>
      <c r="P227" s="3"/>
    </row>
    <row r="228" spans="1:16" x14ac:dyDescent="0.15">
      <c r="A228" s="48"/>
      <c r="B228" s="48"/>
      <c r="K228" s="6"/>
      <c r="L228" s="6"/>
      <c r="M228" s="7"/>
      <c r="N228" s="8"/>
      <c r="O228" s="2"/>
      <c r="P228" s="3"/>
    </row>
    <row r="229" spans="1:16" x14ac:dyDescent="0.15">
      <c r="A229" s="48"/>
      <c r="B229" s="48"/>
      <c r="K229" s="6"/>
      <c r="L229" s="6"/>
      <c r="M229" s="7"/>
      <c r="N229" s="8"/>
      <c r="O229" s="2"/>
      <c r="P229" s="3"/>
    </row>
    <row r="230" spans="1:16" x14ac:dyDescent="0.15">
      <c r="A230" s="48"/>
      <c r="B230" s="48"/>
      <c r="K230" s="6"/>
      <c r="L230" s="6"/>
      <c r="M230" s="7"/>
      <c r="N230" s="8"/>
      <c r="O230" s="2"/>
      <c r="P230" s="3"/>
    </row>
    <row r="231" spans="1:16" x14ac:dyDescent="0.15">
      <c r="A231" s="48"/>
      <c r="B231" s="48"/>
      <c r="K231" s="6"/>
      <c r="L231" s="6"/>
      <c r="M231" s="7"/>
      <c r="N231" s="8"/>
      <c r="O231" s="2"/>
      <c r="P231" s="3"/>
    </row>
    <row r="232" spans="1:16" x14ac:dyDescent="0.15">
      <c r="A232" s="48"/>
      <c r="B232" s="48"/>
      <c r="K232" s="6"/>
      <c r="L232" s="6"/>
      <c r="M232" s="7"/>
      <c r="N232" s="8"/>
      <c r="O232" s="2"/>
      <c r="P232" s="3"/>
    </row>
    <row r="233" spans="1:16" x14ac:dyDescent="0.15">
      <c r="A233" s="48"/>
      <c r="B233" s="48"/>
      <c r="K233" s="6"/>
      <c r="L233" s="6"/>
      <c r="M233" s="7"/>
      <c r="N233" s="8"/>
      <c r="O233" s="2"/>
      <c r="P233" s="3"/>
    </row>
    <row r="234" spans="1:16" x14ac:dyDescent="0.15">
      <c r="A234" s="48"/>
      <c r="B234" s="48"/>
      <c r="K234" s="6"/>
      <c r="L234" s="6"/>
      <c r="M234" s="7"/>
      <c r="N234" s="8"/>
      <c r="O234" s="2"/>
      <c r="P234" s="3"/>
    </row>
    <row r="235" spans="1:16" x14ac:dyDescent="0.15">
      <c r="A235" s="48"/>
      <c r="B235" s="48"/>
      <c r="K235" s="6"/>
      <c r="L235" s="6"/>
      <c r="M235" s="7"/>
      <c r="N235" s="8"/>
      <c r="O235" s="2"/>
      <c r="P235" s="3"/>
    </row>
    <row r="236" spans="1:16" x14ac:dyDescent="0.15">
      <c r="A236" s="48"/>
      <c r="B236" s="48"/>
      <c r="K236" s="6"/>
      <c r="L236" s="6"/>
      <c r="M236" s="7"/>
      <c r="N236" s="8"/>
      <c r="O236" s="2"/>
      <c r="P236" s="3"/>
    </row>
    <row r="237" spans="1:16" x14ac:dyDescent="0.15">
      <c r="A237" s="48"/>
      <c r="B237" s="48"/>
      <c r="K237" s="6"/>
      <c r="L237" s="6"/>
      <c r="M237" s="7"/>
      <c r="N237" s="8"/>
      <c r="O237" s="2"/>
      <c r="P237" s="3"/>
    </row>
    <row r="238" spans="1:16" x14ac:dyDescent="0.15">
      <c r="A238" s="48"/>
      <c r="B238" s="48"/>
      <c r="K238" s="6"/>
      <c r="L238" s="6"/>
      <c r="M238" s="7"/>
      <c r="N238" s="8"/>
      <c r="O238" s="2"/>
      <c r="P238" s="3"/>
    </row>
    <row r="239" spans="1:16" x14ac:dyDescent="0.15">
      <c r="A239" s="48"/>
      <c r="B239" s="48"/>
      <c r="K239" s="6"/>
      <c r="L239" s="6"/>
      <c r="M239" s="7"/>
      <c r="N239" s="8"/>
      <c r="O239" s="2"/>
      <c r="P239" s="3"/>
    </row>
    <row r="240" spans="1:16" x14ac:dyDescent="0.15">
      <c r="A240" s="48"/>
      <c r="B240" s="48"/>
      <c r="K240" s="6"/>
      <c r="L240" s="6"/>
      <c r="M240" s="7"/>
      <c r="N240" s="8"/>
      <c r="O240" s="2"/>
      <c r="P240" s="3"/>
    </row>
    <row r="241" spans="1:16" x14ac:dyDescent="0.15">
      <c r="A241" s="48"/>
      <c r="B241" s="48"/>
      <c r="K241" s="6"/>
      <c r="L241" s="6"/>
      <c r="M241" s="7"/>
      <c r="N241" s="8"/>
      <c r="O241" s="2"/>
      <c r="P241" s="3"/>
    </row>
    <row r="242" spans="1:16" x14ac:dyDescent="0.15">
      <c r="A242" s="48"/>
      <c r="B242" s="48"/>
      <c r="K242" s="6"/>
      <c r="L242" s="6"/>
      <c r="M242" s="7"/>
      <c r="N242" s="8"/>
      <c r="O242" s="2"/>
      <c r="P242" s="3"/>
    </row>
    <row r="243" spans="1:16" x14ac:dyDescent="0.15">
      <c r="A243" s="48"/>
      <c r="B243" s="48"/>
      <c r="K243" s="6"/>
      <c r="L243" s="6"/>
      <c r="M243" s="7"/>
      <c r="N243" s="8"/>
      <c r="O243" s="2"/>
      <c r="P243" s="3"/>
    </row>
    <row r="244" spans="1:16" x14ac:dyDescent="0.15">
      <c r="A244" s="48"/>
      <c r="B244" s="48"/>
      <c r="K244" s="6"/>
      <c r="L244" s="6"/>
      <c r="M244" s="7"/>
      <c r="N244" s="8"/>
      <c r="O244" s="2"/>
      <c r="P244" s="3"/>
    </row>
    <row r="245" spans="1:16" x14ac:dyDescent="0.15">
      <c r="A245" s="48"/>
      <c r="B245" s="48"/>
      <c r="K245" s="6"/>
      <c r="L245" s="6"/>
      <c r="M245" s="7"/>
      <c r="N245" s="8"/>
      <c r="O245" s="2"/>
      <c r="P245" s="3"/>
    </row>
    <row r="246" spans="1:16" x14ac:dyDescent="0.15">
      <c r="A246" s="48"/>
      <c r="B246" s="48"/>
      <c r="K246" s="6"/>
      <c r="L246" s="6"/>
      <c r="M246" s="7"/>
      <c r="N246" s="8"/>
      <c r="O246" s="2"/>
      <c r="P246" s="3"/>
    </row>
    <row r="247" spans="1:16" x14ac:dyDescent="0.15">
      <c r="A247" s="48"/>
      <c r="B247" s="48"/>
      <c r="K247" s="6"/>
      <c r="L247" s="6"/>
      <c r="M247" s="7"/>
      <c r="N247" s="8"/>
      <c r="O247" s="2"/>
      <c r="P247" s="3"/>
    </row>
    <row r="248" spans="1:16" x14ac:dyDescent="0.15">
      <c r="A248" s="48"/>
      <c r="B248" s="48"/>
      <c r="K248" s="6"/>
      <c r="L248" s="6"/>
      <c r="M248" s="7"/>
      <c r="N248" s="8"/>
      <c r="O248" s="2"/>
      <c r="P248" s="3"/>
    </row>
    <row r="249" spans="1:16" x14ac:dyDescent="0.15">
      <c r="A249" s="48"/>
      <c r="B249" s="48"/>
      <c r="K249" s="6"/>
      <c r="L249" s="6"/>
      <c r="M249" s="7"/>
      <c r="N249" s="8"/>
      <c r="O249" s="2"/>
      <c r="P249" s="3"/>
    </row>
    <row r="250" spans="1:16" x14ac:dyDescent="0.15">
      <c r="A250" s="48"/>
      <c r="B250" s="48"/>
      <c r="K250" s="6"/>
      <c r="L250" s="6"/>
      <c r="M250" s="7"/>
      <c r="N250" s="8"/>
      <c r="O250" s="2"/>
      <c r="P250" s="3"/>
    </row>
    <row r="251" spans="1:16" x14ac:dyDescent="0.15">
      <c r="A251" s="48"/>
      <c r="B251" s="48"/>
      <c r="K251" s="6"/>
      <c r="L251" s="6"/>
      <c r="M251" s="7"/>
      <c r="N251" s="8"/>
      <c r="O251" s="2"/>
      <c r="P251" s="3"/>
    </row>
    <row r="252" spans="1:16" x14ac:dyDescent="0.15">
      <c r="A252" s="48"/>
      <c r="B252" s="48"/>
      <c r="K252" s="6"/>
      <c r="L252" s="6"/>
      <c r="M252" s="7"/>
      <c r="N252" s="8"/>
      <c r="O252" s="2"/>
      <c r="P252" s="3"/>
    </row>
    <row r="253" spans="1:16" x14ac:dyDescent="0.15">
      <c r="A253" s="48"/>
      <c r="B253" s="48"/>
      <c r="K253" s="6"/>
      <c r="L253" s="6"/>
      <c r="M253" s="7"/>
      <c r="N253" s="8"/>
      <c r="O253" s="2"/>
      <c r="P253" s="3"/>
    </row>
    <row r="254" spans="1:16" x14ac:dyDescent="0.15">
      <c r="A254" s="48"/>
      <c r="B254" s="48"/>
      <c r="K254" s="6"/>
      <c r="L254" s="6"/>
      <c r="M254" s="7"/>
      <c r="N254" s="8"/>
      <c r="O254" s="2"/>
      <c r="P254" s="3"/>
    </row>
    <row r="255" spans="1:16" x14ac:dyDescent="0.15">
      <c r="A255" s="48"/>
      <c r="B255" s="48"/>
      <c r="K255" s="6"/>
      <c r="L255" s="6"/>
      <c r="M255" s="7"/>
      <c r="N255" s="8"/>
      <c r="O255" s="2"/>
      <c r="P255" s="3"/>
    </row>
    <row r="256" spans="1:16" x14ac:dyDescent="0.15">
      <c r="A256" s="48"/>
      <c r="B256" s="48"/>
      <c r="K256" s="6"/>
      <c r="L256" s="6"/>
      <c r="M256" s="7"/>
      <c r="N256" s="8"/>
      <c r="O256" s="2"/>
      <c r="P256" s="3"/>
    </row>
    <row r="257" spans="1:16" x14ac:dyDescent="0.15">
      <c r="A257" s="48"/>
      <c r="B257" s="48"/>
      <c r="K257" s="6"/>
      <c r="L257" s="6"/>
      <c r="M257" s="7"/>
      <c r="N257" s="8"/>
      <c r="O257" s="2"/>
      <c r="P257" s="3"/>
    </row>
    <row r="258" spans="1:16" x14ac:dyDescent="0.15">
      <c r="A258" s="48"/>
      <c r="B258" s="48"/>
      <c r="K258" s="6"/>
      <c r="L258" s="6"/>
      <c r="M258" s="7"/>
      <c r="N258" s="8"/>
      <c r="O258" s="2"/>
      <c r="P258" s="3"/>
    </row>
    <row r="259" spans="1:16" x14ac:dyDescent="0.15">
      <c r="A259" s="48"/>
      <c r="B259" s="48"/>
      <c r="K259" s="6"/>
      <c r="L259" s="6"/>
      <c r="M259" s="7"/>
      <c r="N259" s="8"/>
      <c r="O259" s="2"/>
      <c r="P259" s="3"/>
    </row>
    <row r="260" spans="1:16" x14ac:dyDescent="0.15">
      <c r="A260" s="48"/>
      <c r="B260" s="48"/>
      <c r="K260" s="6"/>
      <c r="L260" s="6"/>
      <c r="M260" s="7"/>
      <c r="N260" s="8"/>
      <c r="O260" s="2"/>
      <c r="P260" s="3"/>
    </row>
    <row r="261" spans="1:16" x14ac:dyDescent="0.15">
      <c r="A261" s="48"/>
      <c r="B261" s="48"/>
      <c r="K261" s="6"/>
      <c r="L261" s="6"/>
      <c r="M261" s="7"/>
      <c r="N261" s="8"/>
      <c r="O261" s="2"/>
      <c r="P261" s="3"/>
    </row>
    <row r="262" spans="1:16" x14ac:dyDescent="0.15">
      <c r="A262" s="48"/>
      <c r="B262" s="48"/>
      <c r="K262" s="6"/>
      <c r="L262" s="6"/>
      <c r="M262" s="7"/>
      <c r="N262" s="8"/>
      <c r="O262" s="2"/>
      <c r="P262" s="3"/>
    </row>
    <row r="263" spans="1:16" x14ac:dyDescent="0.15">
      <c r="A263" s="48"/>
      <c r="B263" s="48"/>
      <c r="K263" s="6"/>
      <c r="L263" s="6"/>
      <c r="M263" s="7"/>
      <c r="N263" s="8"/>
      <c r="O263" s="2"/>
      <c r="P263" s="3"/>
    </row>
    <row r="264" spans="1:16" x14ac:dyDescent="0.15">
      <c r="A264" s="48"/>
      <c r="B264" s="48"/>
      <c r="K264" s="6"/>
      <c r="L264" s="6"/>
      <c r="M264" s="7"/>
      <c r="N264" s="8"/>
      <c r="O264" s="2"/>
      <c r="P264" s="3"/>
    </row>
    <row r="265" spans="1:16" x14ac:dyDescent="0.15">
      <c r="A265" s="48"/>
      <c r="B265" s="48"/>
      <c r="K265" s="6"/>
      <c r="L265" s="6"/>
      <c r="M265" s="7"/>
      <c r="N265" s="8"/>
      <c r="O265" s="2"/>
      <c r="P265" s="3"/>
    </row>
    <row r="266" spans="1:16" x14ac:dyDescent="0.15">
      <c r="A266" s="48"/>
      <c r="B266" s="48"/>
      <c r="K266" s="6"/>
      <c r="L266" s="6"/>
      <c r="M266" s="7"/>
      <c r="N266" s="8"/>
      <c r="O266" s="2"/>
      <c r="P266" s="3"/>
    </row>
    <row r="267" spans="1:16" x14ac:dyDescent="0.15">
      <c r="A267" s="48"/>
      <c r="B267" s="48"/>
      <c r="K267" s="6"/>
      <c r="L267" s="6"/>
      <c r="M267" s="7"/>
      <c r="N267" s="8"/>
      <c r="O267" s="2"/>
      <c r="P267" s="3"/>
    </row>
    <row r="268" spans="1:16" x14ac:dyDescent="0.15">
      <c r="A268" s="48"/>
      <c r="B268" s="48"/>
      <c r="K268" s="6"/>
      <c r="L268" s="6"/>
      <c r="M268" s="7"/>
      <c r="N268" s="8"/>
      <c r="O268" s="2"/>
      <c r="P268" s="3"/>
    </row>
    <row r="269" spans="1:16" x14ac:dyDescent="0.15">
      <c r="A269" s="48"/>
      <c r="B269" s="48"/>
      <c r="K269" s="6"/>
      <c r="L269" s="6"/>
      <c r="M269" s="7"/>
      <c r="N269" s="8"/>
      <c r="O269" s="2"/>
      <c r="P269" s="3"/>
    </row>
    <row r="270" spans="1:16" x14ac:dyDescent="0.15">
      <c r="A270" s="48"/>
      <c r="B270" s="48"/>
      <c r="K270" s="6"/>
      <c r="L270" s="6"/>
      <c r="M270" s="7"/>
      <c r="N270" s="8"/>
      <c r="O270" s="2"/>
      <c r="P270" s="3"/>
    </row>
    <row r="271" spans="1:16" x14ac:dyDescent="0.15">
      <c r="A271" s="48"/>
      <c r="B271" s="48"/>
      <c r="K271" s="6"/>
      <c r="L271" s="6"/>
      <c r="M271" s="7"/>
      <c r="N271" s="8"/>
      <c r="O271" s="2"/>
      <c r="P271" s="3"/>
    </row>
    <row r="272" spans="1:16" x14ac:dyDescent="0.15">
      <c r="A272" s="48"/>
      <c r="B272" s="48"/>
      <c r="K272" s="6"/>
      <c r="L272" s="6"/>
      <c r="M272" s="7"/>
      <c r="N272" s="8"/>
      <c r="O272" s="2"/>
      <c r="P272" s="3"/>
    </row>
    <row r="273" spans="1:16" x14ac:dyDescent="0.15">
      <c r="A273" s="48"/>
      <c r="B273" s="48"/>
      <c r="K273" s="6"/>
      <c r="L273" s="6"/>
      <c r="M273" s="7"/>
      <c r="N273" s="8"/>
      <c r="O273" s="2"/>
      <c r="P273" s="3"/>
    </row>
    <row r="274" spans="1:16" x14ac:dyDescent="0.15">
      <c r="A274" s="48"/>
      <c r="B274" s="48"/>
      <c r="K274" s="6"/>
      <c r="L274" s="6"/>
      <c r="M274" s="7"/>
      <c r="N274" s="8"/>
      <c r="O274" s="2"/>
      <c r="P274" s="3"/>
    </row>
    <row r="275" spans="1:16" x14ac:dyDescent="0.15">
      <c r="A275" s="48"/>
      <c r="B275" s="48"/>
      <c r="K275" s="6"/>
      <c r="L275" s="6"/>
      <c r="M275" s="7"/>
      <c r="N275" s="8"/>
      <c r="O275" s="2"/>
      <c r="P275" s="3"/>
    </row>
    <row r="276" spans="1:16" x14ac:dyDescent="0.15">
      <c r="A276" s="48"/>
      <c r="B276" s="48"/>
      <c r="K276" s="6"/>
      <c r="L276" s="6"/>
      <c r="M276" s="7"/>
      <c r="N276" s="8"/>
      <c r="O276" s="2"/>
      <c r="P276" s="3"/>
    </row>
    <row r="277" spans="1:16" x14ac:dyDescent="0.15">
      <c r="A277" s="48"/>
      <c r="B277" s="48"/>
      <c r="K277" s="6"/>
      <c r="L277" s="6"/>
      <c r="M277" s="7"/>
      <c r="N277" s="8"/>
      <c r="O277" s="2"/>
      <c r="P277" s="3"/>
    </row>
    <row r="278" spans="1:16" x14ac:dyDescent="0.15">
      <c r="A278" s="48"/>
      <c r="B278" s="48"/>
      <c r="K278" s="6"/>
      <c r="L278" s="6"/>
      <c r="M278" s="7"/>
      <c r="N278" s="8"/>
      <c r="O278" s="2"/>
      <c r="P278" s="3"/>
    </row>
  </sheetData>
  <mergeCells count="7">
    <mergeCell ref="A4:H7"/>
    <mergeCell ref="K1:L1"/>
    <mergeCell ref="M1:N1"/>
    <mergeCell ref="R1:S1"/>
    <mergeCell ref="K2:L2"/>
    <mergeCell ref="M2:N2"/>
    <mergeCell ref="R2:S2"/>
  </mergeCells>
  <phoneticPr fontId="1"/>
  <conditionalFormatting sqref="Q26:R27 Q100:Q112 Q28:Q33 Q38:Q42 Q47:Q48 Q53:Q56 Q61:Q65 Q70:Q77 Q82:Q86 Q91:Q95 Q117:Q1048576 Q1:Q3 K6:K7 Q20:R21 Q6:Q14 Q17:Q19">
    <cfRule type="cellIs" dxfId="104" priority="31" operator="equal">
      <formula>"？"</formula>
    </cfRule>
    <cfRule type="cellIs" dxfId="103" priority="32" operator="equal">
      <formula>"陽"</formula>
    </cfRule>
    <cfRule type="cellIs" dxfId="102" priority="33" operator="equal">
      <formula>"陰"</formula>
    </cfRule>
  </conditionalFormatting>
  <conditionalFormatting sqref="Q36:R37">
    <cfRule type="cellIs" dxfId="101" priority="28" operator="equal">
      <formula>"？"</formula>
    </cfRule>
    <cfRule type="cellIs" dxfId="100" priority="29" operator="equal">
      <formula>"陽"</formula>
    </cfRule>
    <cfRule type="cellIs" dxfId="99" priority="30" operator="equal">
      <formula>"陰"</formula>
    </cfRule>
  </conditionalFormatting>
  <conditionalFormatting sqref="Q59:R60">
    <cfRule type="cellIs" dxfId="98" priority="25" operator="equal">
      <formula>"？"</formula>
    </cfRule>
    <cfRule type="cellIs" dxfId="97" priority="26" operator="equal">
      <formula>"陽"</formula>
    </cfRule>
    <cfRule type="cellIs" dxfId="96" priority="27" operator="equal">
      <formula>"陰"</formula>
    </cfRule>
  </conditionalFormatting>
  <conditionalFormatting sqref="Q68:R69">
    <cfRule type="cellIs" dxfId="95" priority="22" operator="equal">
      <formula>"？"</formula>
    </cfRule>
    <cfRule type="cellIs" dxfId="94" priority="23" operator="equal">
      <formula>"陽"</formula>
    </cfRule>
    <cfRule type="cellIs" dxfId="93" priority="24" operator="equal">
      <formula>"陰"</formula>
    </cfRule>
  </conditionalFormatting>
  <conditionalFormatting sqref="Q80:R81">
    <cfRule type="cellIs" dxfId="92" priority="19" operator="equal">
      <formula>"？"</formula>
    </cfRule>
    <cfRule type="cellIs" dxfId="91" priority="20" operator="equal">
      <formula>"陽"</formula>
    </cfRule>
    <cfRule type="cellIs" dxfId="90" priority="21" operator="equal">
      <formula>"陰"</formula>
    </cfRule>
  </conditionalFormatting>
  <conditionalFormatting sqref="Q45:R46">
    <cfRule type="cellIs" dxfId="89" priority="16" operator="equal">
      <formula>"？"</formula>
    </cfRule>
    <cfRule type="cellIs" dxfId="88" priority="17" operator="equal">
      <formula>"陽"</formula>
    </cfRule>
    <cfRule type="cellIs" dxfId="87" priority="18" operator="equal">
      <formula>"陰"</formula>
    </cfRule>
  </conditionalFormatting>
  <conditionalFormatting sqref="Q51:R52">
    <cfRule type="cellIs" dxfId="86" priority="13" operator="equal">
      <formula>"？"</formula>
    </cfRule>
    <cfRule type="cellIs" dxfId="85" priority="14" operator="equal">
      <formula>"陽"</formula>
    </cfRule>
    <cfRule type="cellIs" dxfId="84" priority="15" operator="equal">
      <formula>"陰"</formula>
    </cfRule>
  </conditionalFormatting>
  <conditionalFormatting sqref="Q89:R90">
    <cfRule type="cellIs" dxfId="83" priority="10" operator="equal">
      <formula>"？"</formula>
    </cfRule>
    <cfRule type="cellIs" dxfId="82" priority="11" operator="equal">
      <formula>"陽"</formula>
    </cfRule>
    <cfRule type="cellIs" dxfId="81" priority="12" operator="equal">
      <formula>"陰"</formula>
    </cfRule>
  </conditionalFormatting>
  <conditionalFormatting sqref="Q98:R99">
    <cfRule type="cellIs" dxfId="80" priority="7" operator="equal">
      <formula>"？"</formula>
    </cfRule>
    <cfRule type="cellIs" dxfId="79" priority="8" operator="equal">
      <formula>"陽"</formula>
    </cfRule>
    <cfRule type="cellIs" dxfId="78" priority="9" operator="equal">
      <formula>"陰"</formula>
    </cfRule>
  </conditionalFormatting>
  <conditionalFormatting sqref="Q115:R116">
    <cfRule type="cellIs" dxfId="77" priority="4" operator="equal">
      <formula>"？"</formula>
    </cfRule>
    <cfRule type="cellIs" dxfId="76" priority="5" operator="equal">
      <formula>"陽"</formula>
    </cfRule>
    <cfRule type="cellIs" dxfId="75" priority="6" operator="equal">
      <formula>"陰"</formula>
    </cfRule>
  </conditionalFormatting>
  <conditionalFormatting sqref="Q15:Q16">
    <cfRule type="cellIs" dxfId="74" priority="1" operator="equal">
      <formula>"？"</formula>
    </cfRule>
    <cfRule type="cellIs" dxfId="73" priority="2" operator="equal">
      <formula>"陽"</formula>
    </cfRule>
    <cfRule type="cellIs" dxfId="72" priority="3" operator="equal">
      <formula>"陰"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8"/>
  <sheetViews>
    <sheetView zoomScale="85" zoomScaleNormal="85" workbookViewId="0">
      <pane ySplit="12" topLeftCell="A13" activePane="bottomLeft" state="frozen"/>
      <selection pane="bottomLeft" activeCell="K17" sqref="K17"/>
    </sheetView>
  </sheetViews>
  <sheetFormatPr defaultRowHeight="13.5" x14ac:dyDescent="0.15"/>
  <cols>
    <col min="1" max="1" width="5.25" customWidth="1"/>
    <col min="2" max="2" width="8.375" bestFit="1" customWidth="1"/>
    <col min="3" max="3" width="5.25" style="48" bestFit="1" customWidth="1"/>
    <col min="4" max="4" width="5.25" style="48" customWidth="1"/>
    <col min="5" max="5" width="15.375" style="41" bestFit="1" customWidth="1"/>
    <col min="6" max="6" width="13.125" bestFit="1" customWidth="1"/>
    <col min="7" max="7" width="11" bestFit="1" customWidth="1"/>
    <col min="8" max="8" width="16.125" style="41" bestFit="1" customWidth="1"/>
    <col min="10" max="10" width="5.25" bestFit="1" customWidth="1"/>
    <col min="11" max="11" width="8.875" style="21" bestFit="1" customWidth="1"/>
    <col min="12" max="12" width="8.875" customWidth="1"/>
    <col min="13" max="13" width="8.875" bestFit="1" customWidth="1"/>
    <col min="14" max="14" width="11" bestFit="1" customWidth="1"/>
    <col min="15" max="15" width="11.25" bestFit="1" customWidth="1"/>
    <col min="16" max="17" width="12.625" bestFit="1" customWidth="1"/>
    <col min="18" max="18" width="11.5" bestFit="1" customWidth="1"/>
    <col min="19" max="19" width="11" bestFit="1" customWidth="1"/>
  </cols>
  <sheetData>
    <row r="1" spans="1:20" x14ac:dyDescent="0.15">
      <c r="A1" s="56" t="s">
        <v>42</v>
      </c>
      <c r="K1" s="51" t="s">
        <v>0</v>
      </c>
      <c r="L1" s="51"/>
      <c r="M1" s="51" t="s">
        <v>1</v>
      </c>
      <c r="N1" s="51"/>
      <c r="O1" s="47" t="s">
        <v>15</v>
      </c>
      <c r="P1" s="17" t="s">
        <v>11</v>
      </c>
      <c r="R1" s="52"/>
      <c r="S1" s="52"/>
    </row>
    <row r="2" spans="1:20" x14ac:dyDescent="0.15">
      <c r="A2" t="s">
        <v>38</v>
      </c>
      <c r="E2" s="48"/>
      <c r="G2" s="4"/>
      <c r="H2" s="48"/>
      <c r="K2" s="53">
        <v>100000</v>
      </c>
      <c r="L2" s="53"/>
      <c r="M2" s="54">
        <v>0.05</v>
      </c>
      <c r="N2" s="54"/>
      <c r="O2" s="49">
        <f>COUNTIF(K14:K120,"&gt;1")/COUNTIF(A14:A120,"&gt;=1")</f>
        <v>4.716981132075472E-2</v>
      </c>
      <c r="P2" s="9" t="e">
        <f>AVERAGE(P14:P120)</f>
        <v>#DIV/0!</v>
      </c>
      <c r="R2" s="52"/>
      <c r="S2" s="52"/>
    </row>
    <row r="3" spans="1:20" x14ac:dyDescent="0.15">
      <c r="A3" t="s">
        <v>39</v>
      </c>
      <c r="E3" s="48"/>
      <c r="G3" s="4"/>
      <c r="H3" s="48"/>
      <c r="K3"/>
    </row>
    <row r="4" spans="1:20" x14ac:dyDescent="0.15">
      <c r="A4" s="50" t="s">
        <v>37</v>
      </c>
      <c r="B4" s="50"/>
      <c r="C4" s="50"/>
      <c r="D4" s="50"/>
      <c r="E4" s="50"/>
      <c r="F4" s="50"/>
      <c r="G4" s="50"/>
      <c r="H4" s="50"/>
      <c r="K4" s="12" t="s">
        <v>17</v>
      </c>
      <c r="L4" s="12" t="s">
        <v>18</v>
      </c>
      <c r="M4" s="14" t="s">
        <v>19</v>
      </c>
      <c r="N4" s="15" t="s">
        <v>20</v>
      </c>
      <c r="O4" s="18" t="s">
        <v>22</v>
      </c>
      <c r="P4" s="20" t="s">
        <v>23</v>
      </c>
    </row>
    <row r="5" spans="1:20" ht="13.5" customHeight="1" x14ac:dyDescent="0.15">
      <c r="A5" s="50"/>
      <c r="B5" s="50"/>
      <c r="C5" s="50"/>
      <c r="D5" s="50"/>
      <c r="E5" s="50"/>
      <c r="F5" s="50"/>
      <c r="G5" s="50"/>
      <c r="H5" s="50"/>
      <c r="K5" s="13">
        <f>SUM(K14:K278)</f>
        <v>1003.200000000001</v>
      </c>
      <c r="L5" s="13">
        <f>SUM(L14:L278)</f>
        <v>134464.00000000006</v>
      </c>
      <c r="M5" s="16">
        <f>SUM(M14:M278)</f>
        <v>-68.000000000000682</v>
      </c>
      <c r="N5" s="16">
        <f>SUM(N14:N278)</f>
        <v>-4760.0000000000482</v>
      </c>
      <c r="O5" s="16"/>
      <c r="P5" s="32">
        <f>K2+L5+N5</f>
        <v>229704</v>
      </c>
      <c r="S5" s="34"/>
    </row>
    <row r="6" spans="1:20" x14ac:dyDescent="0.15">
      <c r="A6" s="50"/>
      <c r="B6" s="50"/>
      <c r="C6" s="50"/>
      <c r="D6" s="50"/>
      <c r="E6" s="50"/>
      <c r="F6" s="50"/>
      <c r="G6" s="50"/>
      <c r="H6" s="50"/>
      <c r="I6" s="23"/>
      <c r="J6" s="23"/>
      <c r="K6" s="30" t="s">
        <v>26</v>
      </c>
      <c r="M6" s="31" t="s">
        <v>27</v>
      </c>
      <c r="N6" s="23"/>
      <c r="O6" s="23"/>
      <c r="P6" s="24"/>
    </row>
    <row r="7" spans="1:20" x14ac:dyDescent="0.15">
      <c r="A7" s="50"/>
      <c r="B7" s="50"/>
      <c r="C7" s="50"/>
      <c r="D7" s="50"/>
      <c r="E7" s="50"/>
      <c r="F7" s="50"/>
      <c r="G7" s="50"/>
      <c r="H7" s="50"/>
      <c r="I7" s="23"/>
      <c r="J7" s="23"/>
      <c r="K7">
        <f>COUNTIF(J14:J179,"勝")</f>
        <v>5</v>
      </c>
      <c r="M7">
        <f>COUNTIF(J14:J179,"負")</f>
        <v>1</v>
      </c>
      <c r="N7" s="23"/>
      <c r="O7" s="23"/>
    </row>
    <row r="8" spans="1:20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20" x14ac:dyDescent="0.15">
      <c r="A9" s="23"/>
      <c r="B9" s="23"/>
      <c r="C9" s="23"/>
      <c r="D9" s="23"/>
      <c r="E9" s="23"/>
      <c r="F9" s="23"/>
      <c r="G9" s="23"/>
      <c r="H9" s="23"/>
      <c r="I9" s="46"/>
      <c r="J9" s="46"/>
      <c r="K9" s="46"/>
      <c r="L9" s="46"/>
      <c r="M9" s="46"/>
      <c r="N9" s="46"/>
      <c r="O9" s="46"/>
      <c r="P9" s="46"/>
    </row>
    <row r="10" spans="1:20" x14ac:dyDescent="0.15">
      <c r="C10" s="19"/>
      <c r="D10" s="19"/>
      <c r="E10" s="19"/>
      <c r="F10" s="46"/>
      <c r="G10" s="46"/>
      <c r="H10" s="19"/>
      <c r="K10"/>
    </row>
    <row r="11" spans="1:20" x14ac:dyDescent="0.15">
      <c r="D11" t="s">
        <v>45</v>
      </c>
      <c r="E11"/>
      <c r="H11"/>
      <c r="K11"/>
      <c r="O11" s="26"/>
      <c r="T11" s="33"/>
    </row>
    <row r="12" spans="1:20" x14ac:dyDescent="0.15">
      <c r="A12" s="11" t="s">
        <v>16</v>
      </c>
      <c r="B12" s="11" t="s">
        <v>29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21</v>
      </c>
      <c r="K12" s="1" t="s">
        <v>9</v>
      </c>
      <c r="L12" s="1" t="s">
        <v>13</v>
      </c>
      <c r="M12" s="1" t="s">
        <v>10</v>
      </c>
      <c r="N12" s="1" t="s">
        <v>14</v>
      </c>
      <c r="O12" s="1" t="s">
        <v>12</v>
      </c>
      <c r="P12" s="1" t="s">
        <v>11</v>
      </c>
      <c r="Q12" s="5"/>
    </row>
    <row r="13" spans="1:20" x14ac:dyDescent="0.15">
      <c r="A13" s="5"/>
      <c r="B13" s="5"/>
      <c r="C13" s="5"/>
      <c r="D13" s="5"/>
      <c r="E13" s="3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20" x14ac:dyDescent="0.15">
      <c r="A14" s="48">
        <v>1</v>
      </c>
      <c r="B14" s="48" t="s">
        <v>34</v>
      </c>
      <c r="C14" s="48" t="s">
        <v>33</v>
      </c>
      <c r="E14" s="55">
        <v>42067.708333333336</v>
      </c>
      <c r="F14" s="48">
        <v>1.0313699999999999</v>
      </c>
      <c r="G14" s="48">
        <v>1.02827</v>
      </c>
      <c r="H14" s="55">
        <v>42074.541666666664</v>
      </c>
      <c r="I14" s="48">
        <v>1.04881</v>
      </c>
      <c r="J14" s="48" t="s">
        <v>32</v>
      </c>
      <c r="K14" s="6">
        <f>IFERROR(IF(AND(C14="売",J14="勝"),ABS(F14-I14),IF(AND(C14="買",J14="勝"),ABS(F14-I14),""))*10000,"")</f>
        <v>174.40000000000123</v>
      </c>
      <c r="L14" s="6" t="str">
        <f>IFERROR(IF(K14&gt;=1,K14*#REF!*1000,""),"")</f>
        <v/>
      </c>
      <c r="M14" s="7" t="str">
        <f>IFERROR(IF(AND(C14="売",J14="負"),(F14-I14),IF(AND(C14="買",J14="負"),(I14-F14),""))*10000,"")</f>
        <v/>
      </c>
      <c r="N14" s="8" t="str">
        <f>IFERROR(IF(M14&lt;=1,M14*#REF!*1000,""),"")</f>
        <v/>
      </c>
      <c r="O14" s="2" t="e">
        <f>IF(J14="ー",K2+0,IF(N14&lt;1,N14+K2,L14+K2))</f>
        <v>#VALUE!</v>
      </c>
      <c r="P14" s="3">
        <f>(I14-F14)/(F14-G14)</f>
        <v>5.6258064516131592</v>
      </c>
      <c r="Q14" t="s">
        <v>11</v>
      </c>
      <c r="R14" s="9">
        <f>AVERAGE(P14:P15)</f>
        <v>3.1111195022837261</v>
      </c>
    </row>
    <row r="15" spans="1:20" x14ac:dyDescent="0.15">
      <c r="A15" s="48">
        <v>2</v>
      </c>
      <c r="B15" s="48"/>
      <c r="C15" s="48" t="s">
        <v>33</v>
      </c>
      <c r="E15" s="55">
        <v>42187.875</v>
      </c>
      <c r="F15" s="48">
        <v>1.12734</v>
      </c>
      <c r="G15" s="48">
        <v>1.1363099999999999</v>
      </c>
      <c r="H15" s="55">
        <v>42191.375</v>
      </c>
      <c r="I15" s="48">
        <v>1.12199</v>
      </c>
      <c r="J15" s="48" t="s">
        <v>32</v>
      </c>
      <c r="K15" s="6">
        <f>IFERROR(IF(AND(C15="売",J15="勝"),ABS(F15-I15),IF(AND(C15="買",J15="勝"),ABS(F15-I15),""))*10000,"")</f>
        <v>53.499999999999659</v>
      </c>
      <c r="L15" s="6" t="str">
        <f>IFERROR(IF(K15&gt;=1,K15*#REF!*1000,""),"")</f>
        <v/>
      </c>
      <c r="M15" s="7" t="str">
        <f>IFERROR(IF(AND(C15="売",J15="負"),(F15-I15),IF(AND(C15="買",J15="負"),(I15-F15),""))*10000,"")</f>
        <v/>
      </c>
      <c r="N15" s="8" t="str">
        <f>IFERROR(IF(M15&lt;=1,M15*#REF!*1000,""),"")</f>
        <v/>
      </c>
      <c r="O15" s="2" t="e">
        <f>IF(J15="ー",O14+0,IF(N15&lt;1,N15+O14,L15+O14))</f>
        <v>#VALUE!</v>
      </c>
      <c r="P15" s="3">
        <f>(I15-F15)/(F15-G15)</f>
        <v>0.59643255295429343</v>
      </c>
      <c r="Q15" t="s">
        <v>15</v>
      </c>
      <c r="R15" s="33">
        <f>COUNTIF(K14:K15,"&gt;0")/COUNTIF(A14:A15,"&gt;0")</f>
        <v>1</v>
      </c>
    </row>
    <row r="16" spans="1:20" x14ac:dyDescent="0.15">
      <c r="A16" s="48"/>
      <c r="B16" s="48"/>
      <c r="E16" s="57" t="s">
        <v>44</v>
      </c>
      <c r="F16" s="48"/>
      <c r="G16" s="48"/>
      <c r="H16" s="55"/>
      <c r="I16" s="48"/>
      <c r="J16" s="48"/>
      <c r="K16" s="6"/>
      <c r="L16" s="6"/>
      <c r="M16" s="7"/>
      <c r="N16" s="8"/>
      <c r="O16" s="2"/>
      <c r="P16" s="3"/>
    </row>
    <row r="17" spans="1:22" x14ac:dyDescent="0.15">
      <c r="A17" s="48">
        <v>3</v>
      </c>
      <c r="B17" s="48" t="s">
        <v>43</v>
      </c>
      <c r="C17" s="48" t="s">
        <v>31</v>
      </c>
      <c r="D17" s="43">
        <f>IFERROR(ROUNDDOWN(ABS(K2*$M$2/(F17-G17)/100000),2),"")</f>
        <v>7.0000000000000007E-2</v>
      </c>
      <c r="E17" s="41">
        <v>42082.333333333336</v>
      </c>
      <c r="F17" s="48">
        <v>87.843999999999994</v>
      </c>
      <c r="G17" s="48">
        <v>88.524000000000001</v>
      </c>
      <c r="H17" s="41">
        <v>42086.666666666664</v>
      </c>
      <c r="I17" s="48">
        <v>88.524000000000001</v>
      </c>
      <c r="J17" s="48" t="s">
        <v>30</v>
      </c>
      <c r="K17" s="6" t="str">
        <f>IFERROR(IF(AND(C17="売",J17="勝"),ABS(F17-I17),IF(AND(C17="買",J17="勝"),ABS(F17-I17),""))*100,"")</f>
        <v/>
      </c>
      <c r="L17" s="6" t="str">
        <f>IFERROR(IF(K17&gt;=1,K17*D17*1000,""),"")</f>
        <v/>
      </c>
      <c r="M17" s="7">
        <f>IFERROR(IF(AND(C17="売",J17="負"),(F17-I17),IF(AND(C17="買",J17="負"),(I17-F17),""))*100,"")</f>
        <v>-68.000000000000682</v>
      </c>
      <c r="N17" s="8">
        <f>IFERROR(IF(M17&lt;=1,M17*D17*1000,""),"")</f>
        <v>-4760.0000000000482</v>
      </c>
      <c r="O17" s="2">
        <f>IF(J17="ー",K2+0,IF(N17&lt;1,N17+K2,L17+K2))</f>
        <v>95239.999999999956</v>
      </c>
      <c r="P17" s="3"/>
      <c r="Q17" t="s">
        <v>11</v>
      </c>
      <c r="R17" s="9">
        <f>AVERAGE(P17:P20)</f>
        <v>7.3654120808314287</v>
      </c>
    </row>
    <row r="18" spans="1:22" x14ac:dyDescent="0.15">
      <c r="A18" s="48">
        <v>4</v>
      </c>
      <c r="B18" s="48"/>
      <c r="C18" s="48" t="s">
        <v>33</v>
      </c>
      <c r="D18" s="43">
        <f>IFERROR(ROUNDDOWN(ABS(O17*$M$2/(F18-G18)/100000),2),"")</f>
        <v>0.1</v>
      </c>
      <c r="E18" s="41">
        <v>42083.166666666664</v>
      </c>
      <c r="F18" s="48">
        <v>88.082999999999998</v>
      </c>
      <c r="G18" s="48">
        <v>88.555000000000007</v>
      </c>
      <c r="H18" s="41">
        <v>42086.333333333336</v>
      </c>
      <c r="I18" s="48">
        <v>86.332999999999998</v>
      </c>
      <c r="J18" s="48" t="s">
        <v>32</v>
      </c>
      <c r="K18" s="6">
        <f t="shared" ref="K18:K81" si="0">IFERROR(IF(AND(C18="売",J18="勝"),ABS(F18-I18),IF(AND(C18="買",J18="勝"),ABS(F18-I18),""))*100,"")</f>
        <v>175</v>
      </c>
      <c r="L18" s="6">
        <f t="shared" ref="L18:L81" si="1">IFERROR(IF(K18&gt;=1,K18*D18*1000,""),"")</f>
        <v>17500</v>
      </c>
      <c r="M18" s="7" t="str">
        <f t="shared" ref="M18:M81" si="2">IFERROR(IF(AND(C18="売",J18="負"),(F18-I18),IF(AND(C18="買",J18="負"),(I18-F18),""))*100,"")</f>
        <v/>
      </c>
      <c r="N18" s="8" t="str">
        <f t="shared" ref="N18:N81" si="3">IFERROR(IF(M18&lt;=1,M18*D18*1000,""),"")</f>
        <v/>
      </c>
      <c r="O18" s="2">
        <f>IF(J18="ー",O17+0,IF(N18&lt;1,N18+O17,L18+O17))</f>
        <v>112739.99999999996</v>
      </c>
      <c r="P18" s="3">
        <f>(I18-F18)/(F18-G18)</f>
        <v>3.7076271186440017</v>
      </c>
      <c r="Q18" t="s">
        <v>15</v>
      </c>
      <c r="R18" s="33">
        <f>COUNTIF(L17:L20,"&gt;0")/COUNTIF(O17:O20,"&gt;0")</f>
        <v>0.75</v>
      </c>
    </row>
    <row r="19" spans="1:22" x14ac:dyDescent="0.15">
      <c r="A19" s="48">
        <v>5</v>
      </c>
      <c r="B19" s="48"/>
      <c r="C19" s="48" t="s">
        <v>33</v>
      </c>
      <c r="D19" s="43">
        <f t="shared" ref="D19:D82" si="4">IFERROR(ROUNDDOWN(ABS(O18*$M$2/(F19-G19)/100000),2),"")</f>
        <v>0.08</v>
      </c>
      <c r="E19" s="41">
        <v>42156.666666666664</v>
      </c>
      <c r="F19" s="48">
        <v>76.096000000000004</v>
      </c>
      <c r="G19" s="3">
        <v>75.409000000000006</v>
      </c>
      <c r="H19" s="41">
        <v>42163</v>
      </c>
      <c r="I19" s="48">
        <v>78.652000000000001</v>
      </c>
      <c r="J19" s="48" t="s">
        <v>32</v>
      </c>
      <c r="K19" s="6">
        <f t="shared" si="0"/>
        <v>255.59999999999974</v>
      </c>
      <c r="L19" s="6">
        <f t="shared" si="1"/>
        <v>20447.999999999978</v>
      </c>
      <c r="M19" s="7" t="str">
        <f t="shared" si="2"/>
        <v/>
      </c>
      <c r="N19" s="8" t="str">
        <f t="shared" si="3"/>
        <v/>
      </c>
      <c r="O19" s="2">
        <f>IF(J19="ー",O18+0,IF(N19&lt;1,N19+O18,L19+O18))</f>
        <v>133187.99999999994</v>
      </c>
      <c r="P19" s="3">
        <f>(I19-F19)/(F19-G19)</f>
        <v>3.720524017467258</v>
      </c>
      <c r="Q19" t="s">
        <v>25</v>
      </c>
      <c r="R19" s="33">
        <f>R20/K2</f>
        <v>1.2970400000000002</v>
      </c>
    </row>
    <row r="20" spans="1:22" x14ac:dyDescent="0.15">
      <c r="A20" s="48">
        <v>6</v>
      </c>
      <c r="B20" s="48"/>
      <c r="C20" s="48" t="s">
        <v>31</v>
      </c>
      <c r="D20" s="43">
        <f t="shared" si="4"/>
        <v>0.28000000000000003</v>
      </c>
      <c r="E20" s="41">
        <v>42237.666666666664</v>
      </c>
      <c r="F20" s="48">
        <v>83.491</v>
      </c>
      <c r="G20" s="48">
        <v>83.256</v>
      </c>
      <c r="H20" s="41">
        <v>42253</v>
      </c>
      <c r="I20" s="48">
        <v>80.043999999999997</v>
      </c>
      <c r="J20" s="48" t="s">
        <v>32</v>
      </c>
      <c r="K20" s="6">
        <f t="shared" si="0"/>
        <v>344.70000000000027</v>
      </c>
      <c r="L20" s="6">
        <f t="shared" si="1"/>
        <v>96516.000000000087</v>
      </c>
      <c r="M20" s="7" t="str">
        <f t="shared" si="2"/>
        <v/>
      </c>
      <c r="N20" s="8" t="str">
        <f t="shared" si="3"/>
        <v/>
      </c>
      <c r="O20" s="2">
        <f>IF(J20="ー",O19+0,IF(N20&lt;1,N20+O19,L20+O19))</f>
        <v>229704.00000000003</v>
      </c>
      <c r="P20" s="3">
        <f>(I20-F20)/(F20-G20)*-1</f>
        <v>14.668085106383026</v>
      </c>
      <c r="Q20" t="s">
        <v>24</v>
      </c>
      <c r="R20" s="29">
        <f>O20-K2</f>
        <v>129704.00000000003</v>
      </c>
    </row>
    <row r="21" spans="1:22" x14ac:dyDescent="0.15">
      <c r="A21" s="48">
        <v>7</v>
      </c>
      <c r="B21" s="48"/>
      <c r="D21" s="43" t="str">
        <f t="shared" si="4"/>
        <v/>
      </c>
      <c r="F21" s="48"/>
      <c r="G21" s="48"/>
      <c r="I21" s="48"/>
      <c r="J21" s="48"/>
      <c r="K21" s="6" t="str">
        <f t="shared" si="0"/>
        <v/>
      </c>
      <c r="L21" s="6" t="str">
        <f t="shared" si="1"/>
        <v/>
      </c>
      <c r="M21" s="7" t="str">
        <f t="shared" si="2"/>
        <v/>
      </c>
      <c r="N21" s="8" t="str">
        <f t="shared" si="3"/>
        <v/>
      </c>
      <c r="O21" s="2" t="e">
        <f>IF(J21="ー",O20+0,IF(N21&lt;1,N21+O20,L21+O20))</f>
        <v>#VALUE!</v>
      </c>
      <c r="P21" s="3" t="e">
        <f>(I21-F21)/(F21-G21)</f>
        <v>#DIV/0!</v>
      </c>
      <c r="R21" s="9"/>
    </row>
    <row r="22" spans="1:22" x14ac:dyDescent="0.15">
      <c r="A22" s="48">
        <v>8</v>
      </c>
      <c r="B22" s="48"/>
      <c r="D22" s="43" t="str">
        <f t="shared" si="4"/>
        <v/>
      </c>
      <c r="F22" s="48"/>
      <c r="G22" s="48"/>
      <c r="I22" s="48"/>
      <c r="J22" s="48"/>
      <c r="K22" s="6" t="str">
        <f t="shared" si="0"/>
        <v/>
      </c>
      <c r="L22" s="6" t="str">
        <f t="shared" si="1"/>
        <v/>
      </c>
      <c r="M22" s="7" t="str">
        <f t="shared" si="2"/>
        <v/>
      </c>
      <c r="N22" s="8" t="str">
        <f t="shared" si="3"/>
        <v/>
      </c>
      <c r="O22" s="2" t="e">
        <f>IF(J22="ー",O21+0,IF(N22&lt;1,N22+O21,L22+O21))</f>
        <v>#VALUE!</v>
      </c>
      <c r="P22" s="3" t="e">
        <f>(I22-F22)/(F22-G22)</f>
        <v>#DIV/0!</v>
      </c>
      <c r="R22" s="33"/>
    </row>
    <row r="23" spans="1:22" x14ac:dyDescent="0.15">
      <c r="A23" s="48">
        <v>9</v>
      </c>
      <c r="B23" s="48"/>
      <c r="D23" s="43" t="str">
        <f t="shared" si="4"/>
        <v/>
      </c>
      <c r="F23" s="48"/>
      <c r="G23" s="48"/>
      <c r="I23" s="48"/>
      <c r="J23" s="48"/>
      <c r="K23" s="6" t="str">
        <f t="shared" si="0"/>
        <v/>
      </c>
      <c r="L23" s="6" t="str">
        <f t="shared" si="1"/>
        <v/>
      </c>
      <c r="M23" s="7" t="str">
        <f t="shared" si="2"/>
        <v/>
      </c>
      <c r="N23" s="8" t="str">
        <f t="shared" si="3"/>
        <v/>
      </c>
      <c r="O23" s="2" t="e">
        <f>IF(J23="ー",O21+0,IF(N23&lt;1,N23+O21,L23+O21))</f>
        <v>#VALUE!</v>
      </c>
      <c r="P23" s="3" t="e">
        <f>(I23-F23)/(F23-G23)</f>
        <v>#DIV/0!</v>
      </c>
      <c r="R23" s="33"/>
    </row>
    <row r="24" spans="1:22" x14ac:dyDescent="0.15">
      <c r="A24" s="48">
        <v>10</v>
      </c>
      <c r="B24" s="48"/>
      <c r="D24" s="43" t="str">
        <f t="shared" si="4"/>
        <v/>
      </c>
      <c r="F24" s="48"/>
      <c r="G24" s="48"/>
      <c r="I24" s="48"/>
      <c r="J24" s="48"/>
      <c r="K24" s="6" t="str">
        <f t="shared" si="0"/>
        <v/>
      </c>
      <c r="L24" s="6" t="str">
        <f t="shared" si="1"/>
        <v/>
      </c>
      <c r="M24" s="7" t="str">
        <f t="shared" si="2"/>
        <v/>
      </c>
      <c r="N24" s="8" t="str">
        <f t="shared" si="3"/>
        <v/>
      </c>
      <c r="O24" s="2" t="e">
        <f>IF(J24="ー",O23+0,IF(N24&lt;1,N24+O23,L24+O23))</f>
        <v>#VALUE!</v>
      </c>
      <c r="P24" s="3" t="e">
        <f>(I24-F24)/(F24-G24)</f>
        <v>#DIV/0!</v>
      </c>
      <c r="R24" s="29"/>
    </row>
    <row r="25" spans="1:22" x14ac:dyDescent="0.15">
      <c r="A25" s="48">
        <v>11</v>
      </c>
      <c r="B25" s="48"/>
      <c r="D25" s="43" t="str">
        <f t="shared" si="4"/>
        <v/>
      </c>
      <c r="F25" s="48"/>
      <c r="G25" s="48"/>
      <c r="I25" s="48"/>
      <c r="J25" s="48"/>
      <c r="K25" s="6" t="str">
        <f t="shared" si="0"/>
        <v/>
      </c>
      <c r="L25" s="6" t="str">
        <f t="shared" si="1"/>
        <v/>
      </c>
      <c r="M25" s="7" t="str">
        <f t="shared" si="2"/>
        <v/>
      </c>
      <c r="N25" s="8" t="str">
        <f t="shared" si="3"/>
        <v/>
      </c>
      <c r="O25" s="2" t="e">
        <f>IF(J25="ー",O24+0,IF(N25&lt;1,N25+O24,L25+O24))</f>
        <v>#VALUE!</v>
      </c>
      <c r="P25" s="3" t="e">
        <f>(I25-F25)/(F25-G25)</f>
        <v>#DIV/0!</v>
      </c>
      <c r="R25" s="33"/>
    </row>
    <row r="26" spans="1:22" x14ac:dyDescent="0.15">
      <c r="A26" s="48">
        <v>12</v>
      </c>
      <c r="B26" s="48"/>
      <c r="D26" s="43" t="str">
        <f t="shared" si="4"/>
        <v/>
      </c>
      <c r="F26" s="48"/>
      <c r="G26" s="48"/>
      <c r="I26" s="48"/>
      <c r="J26" s="48"/>
      <c r="K26" s="6" t="str">
        <f t="shared" si="0"/>
        <v/>
      </c>
      <c r="L26" s="6" t="str">
        <f t="shared" si="1"/>
        <v/>
      </c>
      <c r="M26" s="7" t="str">
        <f t="shared" si="2"/>
        <v/>
      </c>
      <c r="N26" s="8" t="str">
        <f t="shared" si="3"/>
        <v/>
      </c>
      <c r="O26" s="2" t="e">
        <f>IF(J26="ー",O25+0,IF(N26&lt;1,N26+O25,L26+O25))</f>
        <v>#VALUE!</v>
      </c>
      <c r="P26" s="3" t="e">
        <f>(I26-F26)/(F26-G26)</f>
        <v>#DIV/0!</v>
      </c>
      <c r="R26" s="33"/>
    </row>
    <row r="27" spans="1:22" x14ac:dyDescent="0.15">
      <c r="A27" s="48">
        <v>13</v>
      </c>
      <c r="B27" s="48"/>
      <c r="D27" s="43" t="str">
        <f t="shared" si="4"/>
        <v/>
      </c>
      <c r="F27" s="48"/>
      <c r="G27" s="48"/>
      <c r="I27" s="48"/>
      <c r="J27" s="48"/>
      <c r="K27" s="6" t="str">
        <f t="shared" si="0"/>
        <v/>
      </c>
      <c r="L27" s="6" t="str">
        <f t="shared" si="1"/>
        <v/>
      </c>
      <c r="M27" s="7" t="str">
        <f t="shared" si="2"/>
        <v/>
      </c>
      <c r="N27" s="8" t="str">
        <f t="shared" si="3"/>
        <v/>
      </c>
      <c r="O27" s="2" t="e">
        <f>IF(J27="ー",O26+0,IF(N27&lt;1,N27+O26,L27+O26))</f>
        <v>#VALUE!</v>
      </c>
      <c r="P27" s="3" t="e">
        <f>(I27-F27)/(F27-G27)</f>
        <v>#DIV/0!</v>
      </c>
      <c r="R27" s="29"/>
    </row>
    <row r="28" spans="1:22" x14ac:dyDescent="0.15">
      <c r="A28" s="48">
        <v>14</v>
      </c>
      <c r="B28" s="48"/>
      <c r="D28" s="43" t="str">
        <f t="shared" si="4"/>
        <v/>
      </c>
      <c r="F28" s="48"/>
      <c r="G28" s="48"/>
      <c r="I28" s="48"/>
      <c r="J28" s="48"/>
      <c r="K28" s="6" t="str">
        <f t="shared" si="0"/>
        <v/>
      </c>
      <c r="L28" s="6" t="str">
        <f t="shared" si="1"/>
        <v/>
      </c>
      <c r="M28" s="7" t="str">
        <f t="shared" si="2"/>
        <v/>
      </c>
      <c r="N28" s="8" t="str">
        <f t="shared" si="3"/>
        <v/>
      </c>
      <c r="O28" s="2" t="e">
        <f>IF(J28="ー",O27+0,IF(N28&lt;1,N28+O27,L28+O27))</f>
        <v>#VALUE!</v>
      </c>
      <c r="P28" s="3" t="e">
        <f>(I28-F28)/(F28-G28)</f>
        <v>#DIV/0!</v>
      </c>
    </row>
    <row r="29" spans="1:22" x14ac:dyDescent="0.15">
      <c r="A29" s="48">
        <v>15</v>
      </c>
      <c r="B29" s="48"/>
      <c r="D29" s="43" t="str">
        <f t="shared" si="4"/>
        <v/>
      </c>
      <c r="F29" s="48"/>
      <c r="G29" s="48"/>
      <c r="I29" s="48"/>
      <c r="J29" s="48"/>
      <c r="K29" s="6" t="str">
        <f t="shared" si="0"/>
        <v/>
      </c>
      <c r="L29" s="6" t="str">
        <f t="shared" si="1"/>
        <v/>
      </c>
      <c r="M29" s="7" t="str">
        <f t="shared" si="2"/>
        <v/>
      </c>
      <c r="N29" s="8" t="str">
        <f t="shared" si="3"/>
        <v/>
      </c>
      <c r="O29" s="2" t="e">
        <f>IF(J29="ー",O28+0,IF(N29&lt;1,N29+O28,L29+O28))</f>
        <v>#VALUE!</v>
      </c>
      <c r="P29" s="3" t="e">
        <f>(I29-F29)/(F29-G29)</f>
        <v>#DIV/0!</v>
      </c>
    </row>
    <row r="30" spans="1:22" x14ac:dyDescent="0.15">
      <c r="A30" s="48">
        <v>16</v>
      </c>
      <c r="B30" s="48"/>
      <c r="D30" s="43" t="str">
        <f t="shared" si="4"/>
        <v/>
      </c>
      <c r="F30" s="48"/>
      <c r="G30" s="48"/>
      <c r="I30" s="48"/>
      <c r="J30" s="48"/>
      <c r="K30" s="6" t="str">
        <f t="shared" si="0"/>
        <v/>
      </c>
      <c r="L30" s="6" t="str">
        <f t="shared" si="1"/>
        <v/>
      </c>
      <c r="M30" s="7" t="str">
        <f t="shared" si="2"/>
        <v/>
      </c>
      <c r="N30" s="8" t="str">
        <f t="shared" si="3"/>
        <v/>
      </c>
      <c r="O30" s="2" t="e">
        <f>IF(J30="ー",O29+0,IF(N30&lt;1,N30+O29,L30+O29))</f>
        <v>#VALUE!</v>
      </c>
      <c r="P30" s="3" t="e">
        <f>(I30-F30)/(F30-G30)</f>
        <v>#DIV/0!</v>
      </c>
    </row>
    <row r="31" spans="1:22" x14ac:dyDescent="0.15">
      <c r="A31" s="48">
        <v>17</v>
      </c>
      <c r="B31" s="48"/>
      <c r="D31" s="43" t="str">
        <f t="shared" si="4"/>
        <v/>
      </c>
      <c r="F31" s="48"/>
      <c r="G31" s="48"/>
      <c r="I31" s="48"/>
      <c r="J31" s="48"/>
      <c r="K31" s="6" t="str">
        <f t="shared" si="0"/>
        <v/>
      </c>
      <c r="L31" s="6" t="str">
        <f t="shared" si="1"/>
        <v/>
      </c>
      <c r="M31" s="7" t="str">
        <f t="shared" si="2"/>
        <v/>
      </c>
      <c r="N31" s="8" t="str">
        <f t="shared" si="3"/>
        <v/>
      </c>
      <c r="O31" s="2" t="e">
        <f>IF(J31="ー",O30+0,IF(N31&lt;1,N31+O30,L31+O30))</f>
        <v>#VALUE!</v>
      </c>
      <c r="P31" s="3" t="e">
        <f>(I31-F31)/(F31-G31)</f>
        <v>#DIV/0!</v>
      </c>
      <c r="S31" s="21"/>
      <c r="U31" s="21"/>
      <c r="V31" s="21"/>
    </row>
    <row r="32" spans="1:22" ht="6" customHeight="1" x14ac:dyDescent="0.15">
      <c r="A32" s="48">
        <v>18</v>
      </c>
      <c r="B32" s="48"/>
      <c r="D32" s="43" t="str">
        <f t="shared" si="4"/>
        <v/>
      </c>
      <c r="F32" s="48"/>
      <c r="G32" s="48"/>
      <c r="I32" s="48"/>
      <c r="J32" s="48"/>
      <c r="K32" s="6" t="str">
        <f t="shared" si="0"/>
        <v/>
      </c>
      <c r="L32" s="6" t="str">
        <f t="shared" si="1"/>
        <v/>
      </c>
      <c r="M32" s="7" t="str">
        <f t="shared" si="2"/>
        <v/>
      </c>
      <c r="N32" s="8" t="str">
        <f t="shared" si="3"/>
        <v/>
      </c>
      <c r="O32" s="2" t="e">
        <f>IF(J32="ー",O31+0,IF(N32&lt;1,N32+O31,L32+O31))</f>
        <v>#VALUE!</v>
      </c>
      <c r="P32" s="3" t="e">
        <f>(I32-F32)/(F32-G32)</f>
        <v>#DIV/0!</v>
      </c>
    </row>
    <row r="33" spans="1:20" hidden="1" x14ac:dyDescent="0.15">
      <c r="A33" s="48">
        <v>19</v>
      </c>
      <c r="B33" s="48"/>
      <c r="D33" s="43" t="str">
        <f t="shared" si="4"/>
        <v/>
      </c>
      <c r="F33" s="48"/>
      <c r="G33" s="48"/>
      <c r="I33" s="48"/>
      <c r="J33" s="48"/>
      <c r="K33" s="6" t="str">
        <f t="shared" si="0"/>
        <v/>
      </c>
      <c r="L33" s="6" t="str">
        <f t="shared" si="1"/>
        <v/>
      </c>
      <c r="M33" s="7" t="str">
        <f t="shared" si="2"/>
        <v/>
      </c>
      <c r="N33" s="8" t="str">
        <f t="shared" si="3"/>
        <v/>
      </c>
      <c r="O33" s="2" t="e">
        <f>IF(J33="ー",O32+0,IF(N33&lt;1,N33+O32,L33+O32))</f>
        <v>#VALUE!</v>
      </c>
      <c r="P33" s="3" t="e">
        <f>(I33-F33)/(F33-G33)</f>
        <v>#DIV/0!</v>
      </c>
    </row>
    <row r="34" spans="1:20" x14ac:dyDescent="0.15">
      <c r="A34" s="48">
        <v>20</v>
      </c>
      <c r="B34" s="48"/>
      <c r="C34" s="27"/>
      <c r="D34" s="43" t="str">
        <f t="shared" si="4"/>
        <v/>
      </c>
      <c r="F34" s="27"/>
      <c r="G34" s="27"/>
      <c r="I34" s="27"/>
      <c r="J34" s="27"/>
      <c r="K34" s="6" t="str">
        <f t="shared" si="0"/>
        <v/>
      </c>
      <c r="L34" s="6" t="str">
        <f t="shared" si="1"/>
        <v/>
      </c>
      <c r="M34" s="7" t="str">
        <f t="shared" si="2"/>
        <v/>
      </c>
      <c r="N34" s="8" t="str">
        <f t="shared" si="3"/>
        <v/>
      </c>
      <c r="O34" s="2" t="e">
        <f>IF(J34="ー",O33+0,IF(N34&lt;1,N34+O33,L34+O33))</f>
        <v>#VALUE!</v>
      </c>
      <c r="P34" s="3" t="e">
        <f>(I34-F34)/(F34-G34)</f>
        <v>#DIV/0!</v>
      </c>
      <c r="R34" s="9"/>
    </row>
    <row r="35" spans="1:20" x14ac:dyDescent="0.15">
      <c r="A35" s="48">
        <v>21</v>
      </c>
      <c r="B35" s="48"/>
      <c r="C35" s="27"/>
      <c r="D35" s="43" t="str">
        <f t="shared" si="4"/>
        <v/>
      </c>
      <c r="F35" s="27"/>
      <c r="G35" s="27"/>
      <c r="I35" s="27"/>
      <c r="J35" s="27"/>
      <c r="K35" s="6" t="str">
        <f t="shared" si="0"/>
        <v/>
      </c>
      <c r="L35" s="6" t="str">
        <f t="shared" si="1"/>
        <v/>
      </c>
      <c r="M35" s="7" t="str">
        <f t="shared" si="2"/>
        <v/>
      </c>
      <c r="N35" s="8" t="str">
        <f t="shared" si="3"/>
        <v/>
      </c>
      <c r="O35" s="2" t="e">
        <f>IF(J35="ー",O34+0,IF(N35&lt;1,N35+O34,L35+O34))</f>
        <v>#VALUE!</v>
      </c>
      <c r="P35" s="3" t="e">
        <f>(I35-F35)/(F35-G35)</f>
        <v>#DIV/0!</v>
      </c>
      <c r="R35" s="33"/>
    </row>
    <row r="36" spans="1:20" x14ac:dyDescent="0.15">
      <c r="A36" s="48">
        <v>22</v>
      </c>
      <c r="B36" s="48"/>
      <c r="C36" s="27"/>
      <c r="D36" s="43" t="str">
        <f t="shared" si="4"/>
        <v/>
      </c>
      <c r="F36" s="27"/>
      <c r="G36" s="27"/>
      <c r="I36" s="27"/>
      <c r="J36" s="27"/>
      <c r="K36" s="6" t="str">
        <f t="shared" si="0"/>
        <v/>
      </c>
      <c r="L36" s="6" t="str">
        <f t="shared" si="1"/>
        <v/>
      </c>
      <c r="M36" s="7" t="str">
        <f t="shared" si="2"/>
        <v/>
      </c>
      <c r="N36" s="8" t="str">
        <f t="shared" si="3"/>
        <v/>
      </c>
      <c r="O36" s="2" t="e">
        <f>IF(J36="ー",O35+0,IF(N36&lt;1,N36+O35,L36+O35))</f>
        <v>#VALUE!</v>
      </c>
      <c r="P36" s="3" t="e">
        <f>(I36-F36)/(F36-G36)</f>
        <v>#DIV/0!</v>
      </c>
      <c r="R36" s="33"/>
    </row>
    <row r="37" spans="1:20" s="4" customFormat="1" x14ac:dyDescent="0.15">
      <c r="A37" s="48">
        <v>23</v>
      </c>
      <c r="B37" s="48"/>
      <c r="C37" s="27"/>
      <c r="D37" s="43" t="str">
        <f t="shared" si="4"/>
        <v/>
      </c>
      <c r="E37" s="41"/>
      <c r="F37" s="27"/>
      <c r="G37" s="27"/>
      <c r="H37" s="41"/>
      <c r="I37" s="27"/>
      <c r="J37" s="27"/>
      <c r="K37" s="6" t="str">
        <f t="shared" si="0"/>
        <v/>
      </c>
      <c r="L37" s="6" t="str">
        <f t="shared" si="1"/>
        <v/>
      </c>
      <c r="M37" s="7" t="str">
        <f t="shared" si="2"/>
        <v/>
      </c>
      <c r="N37" s="8" t="str">
        <f t="shared" si="3"/>
        <v/>
      </c>
      <c r="O37" s="2" t="e">
        <f>IF(J37="ー",O36+0,IF(N37&lt;1,N37+O36,L37+O36))</f>
        <v>#VALUE!</v>
      </c>
      <c r="P37" s="3" t="e">
        <f>(I37-F37)/(F37-G37)</f>
        <v>#DIV/0!</v>
      </c>
      <c r="Q37"/>
      <c r="R37" s="29"/>
      <c r="T37"/>
    </row>
    <row r="38" spans="1:20" x14ac:dyDescent="0.15">
      <c r="A38" s="48">
        <v>24</v>
      </c>
      <c r="B38" s="48"/>
      <c r="C38" s="27"/>
      <c r="D38" s="43" t="str">
        <f t="shared" si="4"/>
        <v/>
      </c>
      <c r="F38" s="27"/>
      <c r="G38" s="27"/>
      <c r="I38" s="27"/>
      <c r="J38" s="27"/>
      <c r="K38" s="6" t="str">
        <f t="shared" si="0"/>
        <v/>
      </c>
      <c r="L38" s="6" t="str">
        <f t="shared" si="1"/>
        <v/>
      </c>
      <c r="M38" s="7" t="str">
        <f t="shared" si="2"/>
        <v/>
      </c>
      <c r="N38" s="8" t="str">
        <f t="shared" si="3"/>
        <v/>
      </c>
      <c r="O38" s="2" t="e">
        <f>IF(J38="ー",O37+0,IF(N38&lt;1,N38+O37,L38+O37))</f>
        <v>#VALUE!</v>
      </c>
      <c r="P38" s="3" t="e">
        <f>(I38-F38)/(F38-G38)</f>
        <v>#DIV/0!</v>
      </c>
    </row>
    <row r="39" spans="1:20" x14ac:dyDescent="0.15">
      <c r="A39" s="48">
        <v>25</v>
      </c>
      <c r="B39" s="48"/>
      <c r="C39" s="27"/>
      <c r="D39" s="43" t="str">
        <f t="shared" si="4"/>
        <v/>
      </c>
      <c r="F39" s="27"/>
      <c r="G39" s="27"/>
      <c r="I39" s="27"/>
      <c r="J39" s="27"/>
      <c r="K39" s="6" t="str">
        <f t="shared" si="0"/>
        <v/>
      </c>
      <c r="L39" s="6" t="str">
        <f t="shared" si="1"/>
        <v/>
      </c>
      <c r="M39" s="7" t="str">
        <f t="shared" si="2"/>
        <v/>
      </c>
      <c r="N39" s="8" t="str">
        <f t="shared" si="3"/>
        <v/>
      </c>
      <c r="O39" s="2" t="e">
        <f>IF(J39="ー",O38+0,IF(N39&lt;1,N39+O38,L39+O38))</f>
        <v>#VALUE!</v>
      </c>
      <c r="P39" s="3" t="e">
        <f>(I39-F39)/(F39-G39)</f>
        <v>#DIV/0!</v>
      </c>
    </row>
    <row r="40" spans="1:20" x14ac:dyDescent="0.15">
      <c r="A40" s="48">
        <v>26</v>
      </c>
      <c r="B40" s="48"/>
      <c r="C40" s="27"/>
      <c r="D40" s="43" t="str">
        <f t="shared" si="4"/>
        <v/>
      </c>
      <c r="F40" s="27"/>
      <c r="G40" s="27"/>
      <c r="I40" s="27"/>
      <c r="J40" s="27"/>
      <c r="K40" s="6" t="str">
        <f t="shared" si="0"/>
        <v/>
      </c>
      <c r="L40" s="6" t="str">
        <f t="shared" si="1"/>
        <v/>
      </c>
      <c r="M40" s="7" t="str">
        <f t="shared" si="2"/>
        <v/>
      </c>
      <c r="N40" s="8" t="str">
        <f t="shared" si="3"/>
        <v/>
      </c>
      <c r="O40" s="2" t="e">
        <f>IF(J40="ー",O39+0,IF(N40&lt;1,N40+O39,L40+O39))</f>
        <v>#VALUE!</v>
      </c>
      <c r="P40" s="3" t="e">
        <f>(I40-F40)/(F40-G40)</f>
        <v>#DIV/0!</v>
      </c>
    </row>
    <row r="41" spans="1:20" x14ac:dyDescent="0.15">
      <c r="A41" s="48">
        <v>27</v>
      </c>
      <c r="B41" s="48"/>
      <c r="D41" s="43" t="str">
        <f t="shared" si="4"/>
        <v/>
      </c>
      <c r="F41" s="48"/>
      <c r="G41" s="48"/>
      <c r="I41" s="48"/>
      <c r="J41" s="48"/>
      <c r="K41" s="6" t="str">
        <f t="shared" si="0"/>
        <v/>
      </c>
      <c r="L41" s="6" t="str">
        <f t="shared" si="1"/>
        <v/>
      </c>
      <c r="M41" s="7" t="str">
        <f t="shared" si="2"/>
        <v/>
      </c>
      <c r="N41" s="8" t="str">
        <f t="shared" si="3"/>
        <v/>
      </c>
      <c r="O41" s="2" t="e">
        <f>IF(J41="ー",O40+0,IF(N41&lt;1,N41+O40,L41+O40))</f>
        <v>#VALUE!</v>
      </c>
      <c r="P41" s="3" t="e">
        <f>(I41-F41)/(F41-G41)</f>
        <v>#DIV/0!</v>
      </c>
    </row>
    <row r="42" spans="1:20" x14ac:dyDescent="0.15">
      <c r="A42" s="48">
        <v>28</v>
      </c>
      <c r="B42" s="48"/>
      <c r="D42" s="43" t="str">
        <f t="shared" si="4"/>
        <v/>
      </c>
      <c r="F42" s="48"/>
      <c r="G42" s="48"/>
      <c r="I42" s="48"/>
      <c r="J42" s="48"/>
      <c r="K42" s="6" t="str">
        <f t="shared" si="0"/>
        <v/>
      </c>
      <c r="L42" s="6" t="str">
        <f t="shared" si="1"/>
        <v/>
      </c>
      <c r="M42" s="7" t="str">
        <f t="shared" si="2"/>
        <v/>
      </c>
      <c r="N42" s="8" t="str">
        <f t="shared" si="3"/>
        <v/>
      </c>
      <c r="O42" s="2" t="e">
        <f>IF(J42="ー",O41+0,IF(N42&lt;1,N42+O41,L42+O41))</f>
        <v>#VALUE!</v>
      </c>
      <c r="P42" s="3" t="e">
        <f>(I42-F42)/(F42-G42)</f>
        <v>#DIV/0!</v>
      </c>
    </row>
    <row r="43" spans="1:20" s="10" customFormat="1" x14ac:dyDescent="0.15">
      <c r="A43" s="48">
        <v>29</v>
      </c>
      <c r="B43" s="48"/>
      <c r="C43" s="48"/>
      <c r="D43" s="43" t="str">
        <f t="shared" si="4"/>
        <v/>
      </c>
      <c r="E43" s="41"/>
      <c r="F43" s="5"/>
      <c r="G43" s="5"/>
      <c r="H43" s="41"/>
      <c r="I43" s="5"/>
      <c r="J43" s="5"/>
      <c r="K43" s="6" t="str">
        <f t="shared" si="0"/>
        <v/>
      </c>
      <c r="L43" s="6" t="str">
        <f t="shared" si="1"/>
        <v/>
      </c>
      <c r="M43" s="7" t="str">
        <f t="shared" si="2"/>
        <v/>
      </c>
      <c r="N43" s="8" t="str">
        <f t="shared" si="3"/>
        <v/>
      </c>
      <c r="O43" s="2" t="e">
        <f>IF(J43="ー",O42+0,IF(N43&lt;1,N43+O42,L43+O42))</f>
        <v>#VALUE!</v>
      </c>
      <c r="P43" s="3" t="e">
        <f>(I43-F43)/(F43-G43)</f>
        <v>#DIV/0!</v>
      </c>
      <c r="Q43" t="s">
        <v>11</v>
      </c>
      <c r="R43" s="9" t="e">
        <f>AVERAGE(P37:P44)</f>
        <v>#DIV/0!</v>
      </c>
      <c r="T43"/>
    </row>
    <row r="44" spans="1:20" s="10" customFormat="1" x14ac:dyDescent="0.15">
      <c r="A44" s="48">
        <v>30</v>
      </c>
      <c r="B44" s="48"/>
      <c r="C44" s="48"/>
      <c r="D44" s="43" t="str">
        <f t="shared" si="4"/>
        <v/>
      </c>
      <c r="E44" s="41"/>
      <c r="F44" s="5"/>
      <c r="G44" s="5"/>
      <c r="H44" s="41"/>
      <c r="I44" s="5"/>
      <c r="J44" s="5"/>
      <c r="K44" s="6" t="str">
        <f t="shared" si="0"/>
        <v/>
      </c>
      <c r="L44" s="6" t="str">
        <f t="shared" si="1"/>
        <v/>
      </c>
      <c r="M44" s="7" t="str">
        <f t="shared" si="2"/>
        <v/>
      </c>
      <c r="N44" s="8" t="str">
        <f t="shared" si="3"/>
        <v/>
      </c>
      <c r="O44" s="2" t="e">
        <f>IF(J44="ー",O43+0,IF(N44&lt;1,N44+O43,L44+O43))</f>
        <v>#VALUE!</v>
      </c>
      <c r="P44" s="3" t="e">
        <f>(I44-F44)/(F44-G44)</f>
        <v>#DIV/0!</v>
      </c>
      <c r="Q44" t="s">
        <v>15</v>
      </c>
      <c r="R44" s="33" t="e">
        <f>COUNTIF(L37:L44,"&gt;0")/COUNTIF(O37:O44,"&gt;0")</f>
        <v>#DIV/0!</v>
      </c>
      <c r="T44"/>
    </row>
    <row r="45" spans="1:20" x14ac:dyDescent="0.15">
      <c r="A45" s="48">
        <v>32</v>
      </c>
      <c r="B45" s="48"/>
      <c r="D45" s="43" t="str">
        <f t="shared" si="4"/>
        <v/>
      </c>
      <c r="F45" s="5"/>
      <c r="G45" s="5"/>
      <c r="I45" s="5"/>
      <c r="J45" s="5"/>
      <c r="K45" s="6" t="str">
        <f t="shared" si="0"/>
        <v/>
      </c>
      <c r="L45" s="6" t="str">
        <f t="shared" si="1"/>
        <v/>
      </c>
      <c r="M45" s="7" t="str">
        <f t="shared" si="2"/>
        <v/>
      </c>
      <c r="N45" s="8" t="str">
        <f t="shared" si="3"/>
        <v/>
      </c>
      <c r="O45" s="2" t="e">
        <f>IF(J45="ー",O44+0,IF(N45&lt;1,N45+O44,L45+O44))</f>
        <v>#VALUE!</v>
      </c>
      <c r="P45" s="3" t="e">
        <f>(I45-F45)/(F45-G45)</f>
        <v>#DIV/0!</v>
      </c>
      <c r="Q45" t="s">
        <v>25</v>
      </c>
      <c r="R45" s="33" t="e">
        <f>R46/O37</f>
        <v>#VALUE!</v>
      </c>
    </row>
    <row r="46" spans="1:20" x14ac:dyDescent="0.15">
      <c r="A46" s="48">
        <v>33</v>
      </c>
      <c r="B46" s="48"/>
      <c r="D46" s="43" t="str">
        <f t="shared" si="4"/>
        <v/>
      </c>
      <c r="F46" s="5"/>
      <c r="G46" s="5"/>
      <c r="I46" s="5"/>
      <c r="J46" s="5"/>
      <c r="K46" s="6" t="str">
        <f t="shared" si="0"/>
        <v/>
      </c>
      <c r="L46" s="6" t="str">
        <f t="shared" si="1"/>
        <v/>
      </c>
      <c r="M46" s="7" t="str">
        <f t="shared" si="2"/>
        <v/>
      </c>
      <c r="N46" s="8" t="str">
        <f t="shared" si="3"/>
        <v/>
      </c>
      <c r="O46" s="2" t="e">
        <f>IF(J46="ー",O45+0,IF(N46&lt;1,N46+O45,L46+O45))</f>
        <v>#VALUE!</v>
      </c>
      <c r="P46" s="3" t="e">
        <f>(I46-F46)/(F46-G46)</f>
        <v>#DIV/0!</v>
      </c>
      <c r="Q46" t="s">
        <v>24</v>
      </c>
      <c r="R46" s="29" t="e">
        <f>O46-O37</f>
        <v>#VALUE!</v>
      </c>
    </row>
    <row r="47" spans="1:20" x14ac:dyDescent="0.15">
      <c r="A47" s="48">
        <v>36</v>
      </c>
      <c r="B47" s="48"/>
      <c r="D47" s="43" t="str">
        <f t="shared" si="4"/>
        <v/>
      </c>
      <c r="F47" s="5"/>
      <c r="G47" s="5"/>
      <c r="I47" s="5"/>
      <c r="J47" s="5"/>
      <c r="K47" s="6" t="str">
        <f t="shared" si="0"/>
        <v/>
      </c>
      <c r="L47" s="6" t="str">
        <f t="shared" si="1"/>
        <v/>
      </c>
      <c r="M47" s="7" t="str">
        <f t="shared" si="2"/>
        <v/>
      </c>
      <c r="N47" s="8" t="str">
        <f t="shared" si="3"/>
        <v/>
      </c>
      <c r="O47" s="2" t="e">
        <f>IF(J47="ー",O46+0,IF(N47&lt;1,N47+O46,L47+O46))</f>
        <v>#VALUE!</v>
      </c>
      <c r="P47" s="3" t="e">
        <f>(I47-F47)/(F47-G47)</f>
        <v>#DIV/0!</v>
      </c>
      <c r="Q47" s="10"/>
    </row>
    <row r="48" spans="1:20" x14ac:dyDescent="0.15">
      <c r="A48" s="48">
        <v>37</v>
      </c>
      <c r="B48" s="48"/>
      <c r="D48" s="43" t="str">
        <f t="shared" si="4"/>
        <v/>
      </c>
      <c r="F48" s="5"/>
      <c r="G48" s="5"/>
      <c r="I48" s="48"/>
      <c r="J48" s="5"/>
      <c r="K48" s="6" t="str">
        <f t="shared" si="0"/>
        <v/>
      </c>
      <c r="L48" s="6" t="str">
        <f t="shared" si="1"/>
        <v/>
      </c>
      <c r="M48" s="7" t="str">
        <f t="shared" si="2"/>
        <v/>
      </c>
      <c r="N48" s="8" t="str">
        <f t="shared" si="3"/>
        <v/>
      </c>
      <c r="O48" s="2" t="e">
        <f>IF(J48="ー",O47+0,IF(N48&lt;1,N48+O47,L48+O47))</f>
        <v>#VALUE!</v>
      </c>
      <c r="P48" s="3" t="e">
        <f>(I48-F48)/(F48-G48)</f>
        <v>#DIV/0!</v>
      </c>
      <c r="Q48" s="10"/>
    </row>
    <row r="49" spans="1:19" x14ac:dyDescent="0.15">
      <c r="A49" s="48">
        <v>38</v>
      </c>
      <c r="B49" s="48"/>
      <c r="D49" s="43" t="str">
        <f t="shared" si="4"/>
        <v/>
      </c>
      <c r="F49" s="5"/>
      <c r="G49" s="5"/>
      <c r="I49" s="5"/>
      <c r="J49" s="5"/>
      <c r="K49" s="6" t="str">
        <f t="shared" si="0"/>
        <v/>
      </c>
      <c r="L49" s="6" t="str">
        <f t="shared" si="1"/>
        <v/>
      </c>
      <c r="M49" s="7" t="str">
        <f t="shared" si="2"/>
        <v/>
      </c>
      <c r="N49" s="8" t="str">
        <f t="shared" si="3"/>
        <v/>
      </c>
      <c r="O49" s="2" t="e">
        <f>IF(J49="ー",O48+0,IF(N49&lt;1,N49+O48,L49+O48))</f>
        <v>#VALUE!</v>
      </c>
      <c r="P49" s="3" t="e">
        <f>(I49-F49)/(F49-G49)</f>
        <v>#DIV/0!</v>
      </c>
      <c r="Q49" t="s">
        <v>11</v>
      </c>
      <c r="R49" s="9" t="e">
        <f>AVERAGE(P46:P50)</f>
        <v>#DIV/0!</v>
      </c>
    </row>
    <row r="50" spans="1:19" x14ac:dyDescent="0.15">
      <c r="A50" s="48">
        <v>39</v>
      </c>
      <c r="B50" s="48"/>
      <c r="D50" s="43" t="str">
        <f t="shared" si="4"/>
        <v/>
      </c>
      <c r="F50" s="5"/>
      <c r="G50" s="5"/>
      <c r="I50" s="5"/>
      <c r="J50" s="5"/>
      <c r="K50" s="6" t="str">
        <f t="shared" si="0"/>
        <v/>
      </c>
      <c r="L50" s="6" t="str">
        <f t="shared" si="1"/>
        <v/>
      </c>
      <c r="M50" s="7" t="str">
        <f t="shared" si="2"/>
        <v/>
      </c>
      <c r="N50" s="8" t="str">
        <f t="shared" si="3"/>
        <v/>
      </c>
      <c r="O50" s="2" t="e">
        <f>IF(J50="ー",O49+0,IF(N50&lt;1,N50+O49,L50+O49))</f>
        <v>#VALUE!</v>
      </c>
      <c r="P50" s="3" t="e">
        <f>(I50-F50)/(F50-G50)</f>
        <v>#DIV/0!</v>
      </c>
      <c r="Q50" t="s">
        <v>15</v>
      </c>
      <c r="R50" s="33" t="e">
        <f>COUNTIF(L46:L50,"&gt;0")/COUNTIF(O46:O50,"&gt;0")</f>
        <v>#DIV/0!</v>
      </c>
    </row>
    <row r="51" spans="1:19" x14ac:dyDescent="0.15">
      <c r="A51" s="48">
        <v>46</v>
      </c>
      <c r="B51" s="48"/>
      <c r="D51" s="43" t="str">
        <f t="shared" si="4"/>
        <v/>
      </c>
      <c r="F51" s="5"/>
      <c r="G51" s="5"/>
      <c r="I51" s="5"/>
      <c r="J51" s="5"/>
      <c r="K51" s="6" t="str">
        <f t="shared" si="0"/>
        <v/>
      </c>
      <c r="L51" s="6" t="str">
        <f t="shared" si="1"/>
        <v/>
      </c>
      <c r="M51" s="7" t="str">
        <f t="shared" si="2"/>
        <v/>
      </c>
      <c r="N51" s="8" t="str">
        <f t="shared" si="3"/>
        <v/>
      </c>
      <c r="O51" s="2" t="e">
        <f>IF(J51="ー",O50+0,IF(N51&lt;1,N51+O50,L51+O50))</f>
        <v>#VALUE!</v>
      </c>
      <c r="P51" s="3" t="e">
        <f>(I51-F51)/(F51-G51)</f>
        <v>#DIV/0!</v>
      </c>
      <c r="Q51" t="s">
        <v>25</v>
      </c>
      <c r="R51" s="33" t="e">
        <f>R52/O46</f>
        <v>#VALUE!</v>
      </c>
    </row>
    <row r="52" spans="1:19" x14ac:dyDescent="0.15">
      <c r="A52" s="48">
        <v>47</v>
      </c>
      <c r="B52" s="48"/>
      <c r="D52" s="43" t="str">
        <f t="shared" si="4"/>
        <v/>
      </c>
      <c r="F52" s="48"/>
      <c r="G52" s="48"/>
      <c r="I52" s="48"/>
      <c r="J52" s="48"/>
      <c r="K52" s="6" t="str">
        <f t="shared" si="0"/>
        <v/>
      </c>
      <c r="L52" s="6" t="str">
        <f t="shared" si="1"/>
        <v/>
      </c>
      <c r="M52" s="7" t="str">
        <f t="shared" si="2"/>
        <v/>
      </c>
      <c r="N52" s="8" t="str">
        <f t="shared" si="3"/>
        <v/>
      </c>
      <c r="O52" s="2" t="e">
        <f>IF(J52="ー",O51+0,IF(N52&lt;1,N52+O51,L52+O51))</f>
        <v>#VALUE!</v>
      </c>
      <c r="P52" s="3" t="e">
        <f>(I52-F52)/(F52-G52)</f>
        <v>#DIV/0!</v>
      </c>
      <c r="Q52" t="s">
        <v>24</v>
      </c>
      <c r="R52" s="29" t="e">
        <f>O52-O46</f>
        <v>#VALUE!</v>
      </c>
    </row>
    <row r="53" spans="1:19" x14ac:dyDescent="0.15">
      <c r="A53" s="48">
        <v>50</v>
      </c>
      <c r="B53" s="48"/>
      <c r="D53" s="43" t="str">
        <f t="shared" si="4"/>
        <v/>
      </c>
      <c r="F53" s="48"/>
      <c r="G53" s="48"/>
      <c r="I53" s="48"/>
      <c r="J53" s="48"/>
      <c r="K53" s="6" t="str">
        <f t="shared" si="0"/>
        <v/>
      </c>
      <c r="L53" s="6" t="str">
        <f t="shared" si="1"/>
        <v/>
      </c>
      <c r="M53" s="7" t="str">
        <f t="shared" si="2"/>
        <v/>
      </c>
      <c r="N53" s="8" t="str">
        <f t="shared" si="3"/>
        <v/>
      </c>
      <c r="O53" s="2" t="e">
        <f>IF(J53="ー",O52+0,IF(N53&lt;1,N53+O52,L53+O52))</f>
        <v>#VALUE!</v>
      </c>
      <c r="P53" s="3" t="e">
        <f>(I53-F53)/(F53-G53)</f>
        <v>#DIV/0!</v>
      </c>
      <c r="Q53" s="10"/>
    </row>
    <row r="54" spans="1:19" x14ac:dyDescent="0.15">
      <c r="A54" s="48">
        <v>51</v>
      </c>
      <c r="B54" s="48"/>
      <c r="C54" s="28"/>
      <c r="D54" s="43" t="str">
        <f t="shared" si="4"/>
        <v/>
      </c>
      <c r="F54" s="28"/>
      <c r="G54" s="28"/>
      <c r="I54" s="28"/>
      <c r="J54" s="28"/>
      <c r="K54" s="6" t="str">
        <f t="shared" si="0"/>
        <v/>
      </c>
      <c r="L54" s="6" t="str">
        <f t="shared" si="1"/>
        <v/>
      </c>
      <c r="M54" s="7" t="str">
        <f t="shared" si="2"/>
        <v/>
      </c>
      <c r="N54" s="8" t="str">
        <f t="shared" si="3"/>
        <v/>
      </c>
      <c r="O54" s="2" t="e">
        <f>IF(J54="ー",O53+0,IF(N54&lt;1,N54+O53,L54+O53))</f>
        <v>#VALUE!</v>
      </c>
      <c r="P54" s="3" t="e">
        <f>(I54-F54)/(F54-G54)</f>
        <v>#DIV/0!</v>
      </c>
      <c r="Q54" s="10"/>
    </row>
    <row r="55" spans="1:19" x14ac:dyDescent="0.15">
      <c r="A55" s="48">
        <v>52</v>
      </c>
      <c r="B55" s="48"/>
      <c r="C55" s="28"/>
      <c r="D55" s="43" t="str">
        <f t="shared" si="4"/>
        <v/>
      </c>
      <c r="F55" s="28"/>
      <c r="G55" s="28"/>
      <c r="I55" s="28"/>
      <c r="J55" s="28"/>
      <c r="K55" s="6" t="str">
        <f t="shared" si="0"/>
        <v/>
      </c>
      <c r="L55" s="6" t="str">
        <f t="shared" si="1"/>
        <v/>
      </c>
      <c r="M55" s="7" t="str">
        <f t="shared" si="2"/>
        <v/>
      </c>
      <c r="N55" s="8" t="str">
        <f t="shared" si="3"/>
        <v/>
      </c>
      <c r="O55" s="2" t="e">
        <f>IF(J55="ー",O54+0,IF(N55&lt;1,N55+O54,L55+O54))</f>
        <v>#VALUE!</v>
      </c>
      <c r="P55" s="3" t="e">
        <f>(I55-F55)/(F55-G55)</f>
        <v>#DIV/0!</v>
      </c>
      <c r="Q55" s="10"/>
    </row>
    <row r="56" spans="1:19" x14ac:dyDescent="0.15">
      <c r="A56" s="48">
        <v>59</v>
      </c>
      <c r="B56" s="48"/>
      <c r="D56" s="43" t="str">
        <f t="shared" si="4"/>
        <v/>
      </c>
      <c r="F56" s="48"/>
      <c r="G56" s="48"/>
      <c r="I56" s="48"/>
      <c r="J56" s="48"/>
      <c r="K56" s="6" t="str">
        <f t="shared" si="0"/>
        <v/>
      </c>
      <c r="L56" s="6" t="str">
        <f t="shared" si="1"/>
        <v/>
      </c>
      <c r="M56" s="7" t="str">
        <f t="shared" si="2"/>
        <v/>
      </c>
      <c r="N56" s="8" t="str">
        <f t="shared" si="3"/>
        <v/>
      </c>
      <c r="O56" s="2" t="e">
        <f>IF(J56="ー",O55+0,IF(N56&lt;1,N56+O55,L56+O55))</f>
        <v>#VALUE!</v>
      </c>
      <c r="P56" s="3" t="e">
        <f>(I56-F56)/(F56-G56)</f>
        <v>#DIV/0!</v>
      </c>
      <c r="Q56" s="10"/>
    </row>
    <row r="57" spans="1:19" x14ac:dyDescent="0.15">
      <c r="A57" s="48">
        <v>60</v>
      </c>
      <c r="B57" s="48"/>
      <c r="D57" s="43" t="str">
        <f t="shared" si="4"/>
        <v/>
      </c>
      <c r="F57" s="48"/>
      <c r="G57" s="48"/>
      <c r="I57" s="48"/>
      <c r="J57" s="48"/>
      <c r="K57" s="6" t="str">
        <f t="shared" si="0"/>
        <v/>
      </c>
      <c r="L57" s="6" t="str">
        <f t="shared" si="1"/>
        <v/>
      </c>
      <c r="M57" s="7" t="str">
        <f t="shared" si="2"/>
        <v/>
      </c>
      <c r="N57" s="8" t="str">
        <f t="shared" si="3"/>
        <v/>
      </c>
      <c r="O57" s="2" t="e">
        <f>IF(J57="ー",O56+0,IF(N57&lt;1,N57+O56,L57+O56))</f>
        <v>#VALUE!</v>
      </c>
      <c r="P57" s="3" t="e">
        <f>(I57-F57)/(F57-G57)</f>
        <v>#DIV/0!</v>
      </c>
      <c r="Q57" t="s">
        <v>11</v>
      </c>
      <c r="R57" s="9" t="e">
        <f>AVERAGE(P53:P60)</f>
        <v>#DIV/0!</v>
      </c>
    </row>
    <row r="58" spans="1:19" x14ac:dyDescent="0.15">
      <c r="A58" s="48">
        <v>61</v>
      </c>
      <c r="B58" s="48"/>
      <c r="D58" s="43" t="str">
        <f t="shared" si="4"/>
        <v/>
      </c>
      <c r="F58" s="48"/>
      <c r="G58" s="48"/>
      <c r="I58" s="48"/>
      <c r="J58" s="48"/>
      <c r="K58" s="6" t="str">
        <f t="shared" si="0"/>
        <v/>
      </c>
      <c r="L58" s="6" t="str">
        <f t="shared" si="1"/>
        <v/>
      </c>
      <c r="M58" s="7" t="str">
        <f t="shared" si="2"/>
        <v/>
      </c>
      <c r="N58" s="8" t="str">
        <f t="shared" si="3"/>
        <v/>
      </c>
      <c r="O58" s="2" t="e">
        <f>IF(J58="ー",O57+0,IF(N58&lt;1,N58+O57,L58+O57))</f>
        <v>#VALUE!</v>
      </c>
      <c r="P58" s="3" t="e">
        <f>(I58-F58)/(F58-G58)</f>
        <v>#DIV/0!</v>
      </c>
      <c r="Q58" t="s">
        <v>15</v>
      </c>
      <c r="R58" s="33" t="e">
        <f>COUNTIF(L53:L60,"&gt;0")/COUNTIF(O53:O60,"&gt;0")</f>
        <v>#DIV/0!</v>
      </c>
    </row>
    <row r="59" spans="1:19" x14ac:dyDescent="0.15">
      <c r="A59" s="48">
        <v>62</v>
      </c>
      <c r="B59" s="48"/>
      <c r="D59" s="43" t="str">
        <f t="shared" si="4"/>
        <v/>
      </c>
      <c r="F59" s="48"/>
      <c r="G59" s="48"/>
      <c r="I59" s="48"/>
      <c r="J59" s="48"/>
      <c r="K59" s="6" t="str">
        <f t="shared" si="0"/>
        <v/>
      </c>
      <c r="L59" s="6" t="str">
        <f t="shared" si="1"/>
        <v/>
      </c>
      <c r="M59" s="7" t="str">
        <f t="shared" si="2"/>
        <v/>
      </c>
      <c r="N59" s="8" t="str">
        <f t="shared" si="3"/>
        <v/>
      </c>
      <c r="O59" s="2" t="e">
        <f>IF(J59="ー",O58+0,IF(N59&lt;1,N59+O58,L59+O58))</f>
        <v>#VALUE!</v>
      </c>
      <c r="P59" s="3" t="e">
        <f>(I59-F59)/(F59-G59)</f>
        <v>#DIV/0!</v>
      </c>
      <c r="Q59" t="s">
        <v>25</v>
      </c>
      <c r="R59" s="33" t="e">
        <f>R60/O52</f>
        <v>#VALUE!</v>
      </c>
    </row>
    <row r="60" spans="1:19" x14ac:dyDescent="0.15">
      <c r="A60" s="48">
        <v>63</v>
      </c>
      <c r="B60" s="48"/>
      <c r="D60" s="43" t="str">
        <f t="shared" si="4"/>
        <v/>
      </c>
      <c r="F60" s="22"/>
      <c r="G60" s="48"/>
      <c r="I60" s="48"/>
      <c r="J60" s="48"/>
      <c r="K60" s="6" t="str">
        <f t="shared" si="0"/>
        <v/>
      </c>
      <c r="L60" s="6" t="str">
        <f t="shared" si="1"/>
        <v/>
      </c>
      <c r="M60" s="7" t="str">
        <f t="shared" si="2"/>
        <v/>
      </c>
      <c r="N60" s="8" t="str">
        <f t="shared" si="3"/>
        <v/>
      </c>
      <c r="O60" s="2" t="e">
        <f>IF(J60="ー",O59+0,IF(N60&lt;1,N60+O59,L60+O59))</f>
        <v>#VALUE!</v>
      </c>
      <c r="P60" s="3" t="e">
        <f>(I60-F60)/(F60-G60)</f>
        <v>#DIV/0!</v>
      </c>
      <c r="Q60" t="s">
        <v>24</v>
      </c>
      <c r="R60" s="29" t="e">
        <f>O60-O52</f>
        <v>#VALUE!</v>
      </c>
      <c r="S60" s="35" t="e">
        <f>SUM(N58:N60)/O57</f>
        <v>#VALUE!</v>
      </c>
    </row>
    <row r="61" spans="1:19" x14ac:dyDescent="0.15">
      <c r="A61" s="48">
        <v>64</v>
      </c>
      <c r="B61" s="48"/>
      <c r="D61" s="43" t="str">
        <f t="shared" si="4"/>
        <v/>
      </c>
      <c r="F61" s="48"/>
      <c r="G61" s="48"/>
      <c r="I61" s="48"/>
      <c r="J61" s="48"/>
      <c r="K61" s="6" t="str">
        <f t="shared" si="0"/>
        <v/>
      </c>
      <c r="L61" s="6" t="str">
        <f t="shared" si="1"/>
        <v/>
      </c>
      <c r="M61" s="7" t="str">
        <f t="shared" si="2"/>
        <v/>
      </c>
      <c r="N61" s="8" t="str">
        <f t="shared" si="3"/>
        <v/>
      </c>
      <c r="O61" s="2" t="e">
        <f>IF(J61="ー",O60+0,IF(N61&lt;1,N61+O60,L61+O60))</f>
        <v>#VALUE!</v>
      </c>
      <c r="P61" s="3" t="e">
        <f>(I61-F61)/(F61-G61)</f>
        <v>#DIV/0!</v>
      </c>
      <c r="Q61" s="10"/>
    </row>
    <row r="62" spans="1:19" x14ac:dyDescent="0.15">
      <c r="A62" s="48">
        <v>65</v>
      </c>
      <c r="B62" s="48"/>
      <c r="D62" s="43" t="str">
        <f t="shared" si="4"/>
        <v/>
      </c>
      <c r="F62" s="48"/>
      <c r="G62" s="48"/>
      <c r="I62" s="48"/>
      <c r="J62" s="48"/>
      <c r="K62" s="6" t="str">
        <f t="shared" si="0"/>
        <v/>
      </c>
      <c r="L62" s="6" t="str">
        <f t="shared" si="1"/>
        <v/>
      </c>
      <c r="M62" s="7" t="str">
        <f t="shared" si="2"/>
        <v/>
      </c>
      <c r="N62" s="8" t="str">
        <f t="shared" si="3"/>
        <v/>
      </c>
      <c r="O62" s="2" t="e">
        <f>IF(J62="ー",O61+0,IF(N62&lt;1,N62+O61,L62+O61))</f>
        <v>#VALUE!</v>
      </c>
      <c r="P62" s="3" t="e">
        <f>(I62-F62)/(F62-G62)</f>
        <v>#DIV/0!</v>
      </c>
      <c r="Q62" s="10"/>
    </row>
    <row r="63" spans="1:19" x14ac:dyDescent="0.15">
      <c r="A63" s="48">
        <v>66</v>
      </c>
      <c r="B63" s="48"/>
      <c r="D63" s="43" t="str">
        <f t="shared" si="4"/>
        <v/>
      </c>
      <c r="F63" s="48"/>
      <c r="G63" s="48"/>
      <c r="I63" s="48"/>
      <c r="J63" s="48"/>
      <c r="K63" s="6" t="str">
        <f t="shared" si="0"/>
        <v/>
      </c>
      <c r="L63" s="6" t="str">
        <f t="shared" si="1"/>
        <v/>
      </c>
      <c r="M63" s="7" t="str">
        <f t="shared" si="2"/>
        <v/>
      </c>
      <c r="N63" s="8" t="str">
        <f t="shared" si="3"/>
        <v/>
      </c>
      <c r="O63" s="2" t="e">
        <f>IF(J63="ー",O62+0,IF(N63&lt;1,N63+O62,L63+O62))</f>
        <v>#VALUE!</v>
      </c>
      <c r="P63" s="3" t="e">
        <f>(I63-F63)/(F63-G63)</f>
        <v>#DIV/0!</v>
      </c>
      <c r="Q63" s="10"/>
    </row>
    <row r="64" spans="1:19" x14ac:dyDescent="0.15">
      <c r="A64" s="48">
        <v>67</v>
      </c>
      <c r="B64" s="48"/>
      <c r="D64" s="43" t="str">
        <f t="shared" si="4"/>
        <v/>
      </c>
      <c r="F64" s="48"/>
      <c r="G64" s="48"/>
      <c r="I64" s="48"/>
      <c r="J64" s="48"/>
      <c r="K64" s="6" t="str">
        <f t="shared" si="0"/>
        <v/>
      </c>
      <c r="L64" s="6" t="str">
        <f t="shared" si="1"/>
        <v/>
      </c>
      <c r="M64" s="7" t="str">
        <f t="shared" si="2"/>
        <v/>
      </c>
      <c r="N64" s="8" t="str">
        <f t="shared" si="3"/>
        <v/>
      </c>
      <c r="O64" s="2" t="e">
        <f>IF(J64="ー",O63+0,IF(N64&lt;1,N64+O63,L64+O63))</f>
        <v>#VALUE!</v>
      </c>
      <c r="P64" s="3" t="e">
        <f>(I64-F64)/(F64-G64)</f>
        <v>#DIV/0!</v>
      </c>
      <c r="Q64" s="10"/>
    </row>
    <row r="65" spans="1:19" x14ac:dyDescent="0.15">
      <c r="A65" s="48">
        <v>71</v>
      </c>
      <c r="B65" s="48"/>
      <c r="D65" s="43" t="str">
        <f t="shared" si="4"/>
        <v/>
      </c>
      <c r="F65" s="48"/>
      <c r="G65" s="48"/>
      <c r="I65" s="48"/>
      <c r="J65" s="48"/>
      <c r="K65" s="6" t="str">
        <f t="shared" si="0"/>
        <v/>
      </c>
      <c r="L65" s="6" t="str">
        <f t="shared" si="1"/>
        <v/>
      </c>
      <c r="M65" s="7" t="str">
        <f t="shared" si="2"/>
        <v/>
      </c>
      <c r="N65" s="8" t="str">
        <f t="shared" si="3"/>
        <v/>
      </c>
      <c r="O65" s="2" t="e">
        <f>IF(J65="ー",O64+0,IF(N65&lt;1,N65+O64,L65+O64))</f>
        <v>#VALUE!</v>
      </c>
      <c r="P65" s="3" t="e">
        <f>(I65-F65)/(F65-G65)</f>
        <v>#DIV/0!</v>
      </c>
      <c r="Q65" s="10"/>
    </row>
    <row r="66" spans="1:19" x14ac:dyDescent="0.15">
      <c r="A66" s="48">
        <v>72</v>
      </c>
      <c r="B66" s="48"/>
      <c r="D66" s="43" t="str">
        <f t="shared" si="4"/>
        <v/>
      </c>
      <c r="F66" s="48"/>
      <c r="G66" s="48"/>
      <c r="I66" s="48"/>
      <c r="J66" s="48"/>
      <c r="K66" s="6" t="str">
        <f t="shared" si="0"/>
        <v/>
      </c>
      <c r="L66" s="6" t="str">
        <f t="shared" si="1"/>
        <v/>
      </c>
      <c r="M66" s="7" t="str">
        <f t="shared" si="2"/>
        <v/>
      </c>
      <c r="N66" s="8" t="str">
        <f t="shared" si="3"/>
        <v/>
      </c>
      <c r="O66" s="2" t="e">
        <f>IF(J66="ー",O65+0,IF(N66&lt;1,N66+O65,L66+O65))</f>
        <v>#VALUE!</v>
      </c>
      <c r="P66" s="3" t="e">
        <f>(I66-F66)/(F66-G66)</f>
        <v>#DIV/0!</v>
      </c>
      <c r="Q66" t="s">
        <v>11</v>
      </c>
      <c r="R66" s="9" t="e">
        <f>AVERAGE(P61:P69)</f>
        <v>#DIV/0!</v>
      </c>
    </row>
    <row r="67" spans="1:19" x14ac:dyDescent="0.15">
      <c r="A67" s="48">
        <v>73</v>
      </c>
      <c r="B67" s="48"/>
      <c r="D67" s="43" t="str">
        <f t="shared" si="4"/>
        <v/>
      </c>
      <c r="F67" s="48"/>
      <c r="G67" s="48"/>
      <c r="I67" s="48"/>
      <c r="J67" s="48"/>
      <c r="K67" s="6" t="str">
        <f t="shared" si="0"/>
        <v/>
      </c>
      <c r="L67" s="6" t="str">
        <f t="shared" si="1"/>
        <v/>
      </c>
      <c r="M67" s="7" t="str">
        <f t="shared" si="2"/>
        <v/>
      </c>
      <c r="N67" s="8" t="str">
        <f t="shared" si="3"/>
        <v/>
      </c>
      <c r="O67" s="2" t="e">
        <f>IF(J67="ー",O66+0,IF(N67&lt;1,N67+O66,L67+O66))</f>
        <v>#VALUE!</v>
      </c>
      <c r="P67" s="3" t="e">
        <f>(I67-F67)/(F67-G67)</f>
        <v>#DIV/0!</v>
      </c>
      <c r="Q67" t="s">
        <v>15</v>
      </c>
      <c r="R67" s="33" t="e">
        <f>COUNTIF(L61:L69,"&gt;0")/COUNTIF(O61:O69,"&gt;0")</f>
        <v>#DIV/0!</v>
      </c>
    </row>
    <row r="68" spans="1:19" x14ac:dyDescent="0.15">
      <c r="A68" s="48">
        <v>74</v>
      </c>
      <c r="B68" s="48"/>
      <c r="D68" s="43" t="str">
        <f t="shared" si="4"/>
        <v/>
      </c>
      <c r="F68" s="48"/>
      <c r="G68" s="48"/>
      <c r="I68" s="48"/>
      <c r="J68" s="48"/>
      <c r="K68" s="6" t="str">
        <f t="shared" si="0"/>
        <v/>
      </c>
      <c r="L68" s="6" t="str">
        <f t="shared" si="1"/>
        <v/>
      </c>
      <c r="M68" s="7" t="str">
        <f t="shared" si="2"/>
        <v/>
      </c>
      <c r="N68" s="8" t="str">
        <f t="shared" si="3"/>
        <v/>
      </c>
      <c r="O68" s="2" t="e">
        <f>IF(J68="ー",O67+0,IF(N68&lt;1,N68+O67,L68+O67))</f>
        <v>#VALUE!</v>
      </c>
      <c r="P68" s="3" t="e">
        <f>(I68-F68)/(F68-G68)</f>
        <v>#DIV/0!</v>
      </c>
      <c r="Q68" t="s">
        <v>25</v>
      </c>
      <c r="R68" s="33" t="e">
        <f>R69/O60</f>
        <v>#VALUE!</v>
      </c>
      <c r="S68" s="35" t="e">
        <f>SUM(N66:N68)/O65</f>
        <v>#VALUE!</v>
      </c>
    </row>
    <row r="69" spans="1:19" x14ac:dyDescent="0.15">
      <c r="A69" s="48">
        <v>75</v>
      </c>
      <c r="B69" s="48"/>
      <c r="D69" s="43" t="str">
        <f t="shared" si="4"/>
        <v/>
      </c>
      <c r="F69" s="48"/>
      <c r="G69" s="48"/>
      <c r="I69" s="48"/>
      <c r="J69" s="48"/>
      <c r="K69" s="6" t="str">
        <f t="shared" si="0"/>
        <v/>
      </c>
      <c r="L69" s="6" t="str">
        <f t="shared" si="1"/>
        <v/>
      </c>
      <c r="M69" s="7" t="str">
        <f t="shared" si="2"/>
        <v/>
      </c>
      <c r="N69" s="8" t="str">
        <f t="shared" si="3"/>
        <v/>
      </c>
      <c r="O69" s="2" t="e">
        <f>IF(J69="ー",O68+0,IF(N69&lt;1,N69+O68,L69+O68))</f>
        <v>#VALUE!</v>
      </c>
      <c r="P69" s="3" t="e">
        <f>(I69-F69)/(F69-G69)</f>
        <v>#DIV/0!</v>
      </c>
      <c r="Q69" t="s">
        <v>24</v>
      </c>
      <c r="R69" s="29" t="e">
        <f>O69-O60</f>
        <v>#VALUE!</v>
      </c>
    </row>
    <row r="70" spans="1:19" x14ac:dyDescent="0.15">
      <c r="A70" s="48">
        <v>76</v>
      </c>
      <c r="B70" s="48"/>
      <c r="D70" s="43" t="str">
        <f t="shared" si="4"/>
        <v/>
      </c>
      <c r="F70" s="48"/>
      <c r="G70" s="48"/>
      <c r="I70" s="48"/>
      <c r="J70" s="48"/>
      <c r="K70" s="6" t="str">
        <f t="shared" si="0"/>
        <v/>
      </c>
      <c r="L70" s="6" t="str">
        <f t="shared" si="1"/>
        <v/>
      </c>
      <c r="M70" s="7" t="str">
        <f t="shared" si="2"/>
        <v/>
      </c>
      <c r="N70" s="8" t="str">
        <f t="shared" si="3"/>
        <v/>
      </c>
      <c r="O70" s="2" t="e">
        <f>IF(J70="ー",O69+0,IF(N70&lt;1,N70+O69,L70+O69))</f>
        <v>#VALUE!</v>
      </c>
      <c r="P70" s="3" t="e">
        <f>(I70-F70)/(F70-G70)</f>
        <v>#DIV/0!</v>
      </c>
      <c r="Q70" s="10"/>
    </row>
    <row r="71" spans="1:19" x14ac:dyDescent="0.15">
      <c r="A71" s="48">
        <v>77</v>
      </c>
      <c r="B71" s="48"/>
      <c r="D71" s="43" t="str">
        <f t="shared" si="4"/>
        <v/>
      </c>
      <c r="F71" s="48"/>
      <c r="G71" s="48"/>
      <c r="I71" s="48"/>
      <c r="J71" s="48"/>
      <c r="K71" s="6" t="str">
        <f t="shared" si="0"/>
        <v/>
      </c>
      <c r="L71" s="6" t="str">
        <f t="shared" si="1"/>
        <v/>
      </c>
      <c r="M71" s="7" t="str">
        <f t="shared" si="2"/>
        <v/>
      </c>
      <c r="N71" s="8" t="str">
        <f t="shared" si="3"/>
        <v/>
      </c>
      <c r="O71" s="2" t="e">
        <f>IF(J71="ー",O70+0,IF(N71&lt;1,N71+O70,L71+O70))</f>
        <v>#VALUE!</v>
      </c>
      <c r="P71" s="3" t="e">
        <f>(I71-F71)/(F71-G71)</f>
        <v>#DIV/0!</v>
      </c>
      <c r="Q71" s="10"/>
    </row>
    <row r="72" spans="1:19" x14ac:dyDescent="0.15">
      <c r="A72" s="48">
        <v>78</v>
      </c>
      <c r="B72" s="48"/>
      <c r="D72" s="43" t="str">
        <f t="shared" si="4"/>
        <v/>
      </c>
      <c r="F72" s="48"/>
      <c r="G72" s="48"/>
      <c r="I72" s="48"/>
      <c r="J72" s="48"/>
      <c r="K72" s="6" t="str">
        <f t="shared" si="0"/>
        <v/>
      </c>
      <c r="L72" s="6" t="str">
        <f t="shared" si="1"/>
        <v/>
      </c>
      <c r="M72" s="7" t="str">
        <f t="shared" si="2"/>
        <v/>
      </c>
      <c r="N72" s="8" t="str">
        <f t="shared" si="3"/>
        <v/>
      </c>
      <c r="O72" s="2" t="e">
        <f>IF(J72="ー",O71+0,IF(N72&lt;1,N72+O71,L72+O71))</f>
        <v>#VALUE!</v>
      </c>
      <c r="P72" s="3" t="e">
        <f>(I72-F72)/(F72-G72)</f>
        <v>#DIV/0!</v>
      </c>
      <c r="Q72" s="10"/>
    </row>
    <row r="73" spans="1:19" x14ac:dyDescent="0.15">
      <c r="A73" s="48">
        <v>79</v>
      </c>
      <c r="B73" s="48"/>
      <c r="D73" s="43" t="str">
        <f t="shared" si="4"/>
        <v/>
      </c>
      <c r="F73" s="48"/>
      <c r="G73" s="48"/>
      <c r="I73" s="48"/>
      <c r="J73" s="48"/>
      <c r="K73" s="6" t="str">
        <f t="shared" si="0"/>
        <v/>
      </c>
      <c r="L73" s="6" t="str">
        <f t="shared" si="1"/>
        <v/>
      </c>
      <c r="M73" s="7" t="str">
        <f t="shared" si="2"/>
        <v/>
      </c>
      <c r="N73" s="8" t="str">
        <f t="shared" si="3"/>
        <v/>
      </c>
      <c r="O73" s="2" t="e">
        <f>IF(J73="ー",O72+0,IF(N73&lt;1,N73+O72,L73+O72))</f>
        <v>#VALUE!</v>
      </c>
      <c r="P73" s="3" t="e">
        <f>(I73-F73)/(F73-G73)</f>
        <v>#DIV/0!</v>
      </c>
      <c r="Q73" s="10"/>
    </row>
    <row r="74" spans="1:19" x14ac:dyDescent="0.15">
      <c r="A74" s="48">
        <v>80</v>
      </c>
      <c r="B74" s="48"/>
      <c r="D74" s="43" t="str">
        <f t="shared" si="4"/>
        <v/>
      </c>
      <c r="F74" s="48"/>
      <c r="G74" s="48"/>
      <c r="I74" s="48"/>
      <c r="J74" s="48"/>
      <c r="K74" s="6" t="str">
        <f t="shared" si="0"/>
        <v/>
      </c>
      <c r="L74" s="6" t="str">
        <f t="shared" si="1"/>
        <v/>
      </c>
      <c r="M74" s="7" t="str">
        <f t="shared" si="2"/>
        <v/>
      </c>
      <c r="N74" s="8" t="str">
        <f t="shared" si="3"/>
        <v/>
      </c>
      <c r="O74" s="2" t="e">
        <f>IF(J74="ー",O73+0,IF(N74&lt;1,N74+O73,L74+O73))</f>
        <v>#VALUE!</v>
      </c>
      <c r="P74" s="3" t="e">
        <f>(I74-F74)/(F74-G74)</f>
        <v>#DIV/0!</v>
      </c>
      <c r="Q74" s="10"/>
    </row>
    <row r="75" spans="1:19" x14ac:dyDescent="0.15">
      <c r="A75" s="48">
        <v>82</v>
      </c>
      <c r="B75" s="48"/>
      <c r="D75" s="43" t="str">
        <f t="shared" si="4"/>
        <v/>
      </c>
      <c r="F75" s="48"/>
      <c r="G75" s="48"/>
      <c r="I75" s="48"/>
      <c r="J75" s="48"/>
      <c r="K75" s="6" t="str">
        <f t="shared" si="0"/>
        <v/>
      </c>
      <c r="L75" s="6" t="str">
        <f t="shared" si="1"/>
        <v/>
      </c>
      <c r="M75" s="7" t="str">
        <f t="shared" si="2"/>
        <v/>
      </c>
      <c r="N75" s="8" t="str">
        <f t="shared" si="3"/>
        <v/>
      </c>
      <c r="O75" s="2" t="e">
        <f>IF(J75="ー",O74+0,IF(N75&lt;1,N75+O74,L75+O74))</f>
        <v>#VALUE!</v>
      </c>
      <c r="P75" s="3" t="e">
        <f>(I75-F75)/(F75-G75)</f>
        <v>#DIV/0!</v>
      </c>
      <c r="Q75" s="10"/>
    </row>
    <row r="76" spans="1:19" x14ac:dyDescent="0.15">
      <c r="A76" s="48">
        <v>83</v>
      </c>
      <c r="B76" s="48"/>
      <c r="D76" s="43" t="str">
        <f t="shared" si="4"/>
        <v/>
      </c>
      <c r="F76" s="48"/>
      <c r="G76" s="48"/>
      <c r="I76" s="48"/>
      <c r="J76" s="48"/>
      <c r="K76" s="6" t="str">
        <f t="shared" si="0"/>
        <v/>
      </c>
      <c r="L76" s="6" t="str">
        <f t="shared" si="1"/>
        <v/>
      </c>
      <c r="M76" s="7" t="str">
        <f t="shared" si="2"/>
        <v/>
      </c>
      <c r="N76" s="8" t="str">
        <f t="shared" si="3"/>
        <v/>
      </c>
      <c r="O76" s="2" t="e">
        <f>IF(J76="ー",O75+0,IF(N76&lt;1,N76+O75,L76+O75))</f>
        <v>#VALUE!</v>
      </c>
      <c r="P76" s="3" t="e">
        <f>(I76-F76)/(F76-G76)</f>
        <v>#DIV/0!</v>
      </c>
      <c r="Q76" s="10"/>
    </row>
    <row r="77" spans="1:19" x14ac:dyDescent="0.15">
      <c r="A77" s="48">
        <v>84</v>
      </c>
      <c r="B77" s="48"/>
      <c r="D77" s="43" t="str">
        <f t="shared" si="4"/>
        <v/>
      </c>
      <c r="F77" s="48"/>
      <c r="G77" s="48"/>
      <c r="I77" s="48"/>
      <c r="J77" s="48"/>
      <c r="K77" s="6" t="str">
        <f t="shared" si="0"/>
        <v/>
      </c>
      <c r="L77" s="6" t="str">
        <f t="shared" si="1"/>
        <v/>
      </c>
      <c r="M77" s="7" t="str">
        <f t="shared" si="2"/>
        <v/>
      </c>
      <c r="N77" s="8" t="str">
        <f t="shared" si="3"/>
        <v/>
      </c>
      <c r="O77" s="2" t="e">
        <f>IF(J77="ー",O76+0,IF(N77&lt;1,N77+O76,L77+O76))</f>
        <v>#VALUE!</v>
      </c>
      <c r="P77" s="3" t="e">
        <f>(I77-F77)/(F77-G77)</f>
        <v>#DIV/0!</v>
      </c>
      <c r="Q77" s="10"/>
      <c r="S77" s="35" t="e">
        <f>SUM(N75:N77)/O74</f>
        <v>#VALUE!</v>
      </c>
    </row>
    <row r="78" spans="1:19" x14ac:dyDescent="0.15">
      <c r="A78" s="48">
        <v>85</v>
      </c>
      <c r="B78" s="48"/>
      <c r="D78" s="43" t="str">
        <f t="shared" si="4"/>
        <v/>
      </c>
      <c r="F78" s="48"/>
      <c r="G78" s="48"/>
      <c r="I78" s="48"/>
      <c r="J78" s="48"/>
      <c r="K78" s="6" t="str">
        <f t="shared" si="0"/>
        <v/>
      </c>
      <c r="L78" s="6" t="str">
        <f t="shared" si="1"/>
        <v/>
      </c>
      <c r="M78" s="7" t="str">
        <f t="shared" si="2"/>
        <v/>
      </c>
      <c r="N78" s="8" t="str">
        <f t="shared" si="3"/>
        <v/>
      </c>
      <c r="O78" s="2" t="e">
        <f>IF(J78="ー",O77+0,IF(N78&lt;1,N78+O77,L78+O77))</f>
        <v>#VALUE!</v>
      </c>
      <c r="P78" s="3" t="e">
        <f>(I78-F78)/(F78-G78)</f>
        <v>#DIV/0!</v>
      </c>
      <c r="Q78" t="s">
        <v>11</v>
      </c>
      <c r="R78" s="9" t="e">
        <f>AVERAGE(P70:P81)</f>
        <v>#DIV/0!</v>
      </c>
    </row>
    <row r="79" spans="1:19" x14ac:dyDescent="0.15">
      <c r="A79" s="48">
        <v>91</v>
      </c>
      <c r="B79" s="48"/>
      <c r="D79" s="43" t="str">
        <f t="shared" si="4"/>
        <v/>
      </c>
      <c r="F79" s="48"/>
      <c r="G79" s="48"/>
      <c r="I79" s="48"/>
      <c r="J79" s="48"/>
      <c r="K79" s="6" t="str">
        <f t="shared" si="0"/>
        <v/>
      </c>
      <c r="L79" s="6" t="str">
        <f t="shared" si="1"/>
        <v/>
      </c>
      <c r="M79" s="7" t="str">
        <f t="shared" si="2"/>
        <v/>
      </c>
      <c r="N79" s="8" t="str">
        <f t="shared" si="3"/>
        <v/>
      </c>
      <c r="O79" s="2" t="e">
        <f>IF(J79="ー",O78+0,IF(N79&lt;1,N79+O78,L79+O78))</f>
        <v>#VALUE!</v>
      </c>
      <c r="P79" s="3" t="e">
        <f>(I79-F79)/(F79-G79)</f>
        <v>#DIV/0!</v>
      </c>
      <c r="Q79" t="s">
        <v>15</v>
      </c>
      <c r="R79" s="33" t="e">
        <f>COUNTIF(L70:L81,"&gt;0")/COUNTIF(O70:O81,"&gt;0")</f>
        <v>#DIV/0!</v>
      </c>
    </row>
    <row r="80" spans="1:19" x14ac:dyDescent="0.15">
      <c r="A80" s="48">
        <v>94</v>
      </c>
      <c r="B80" s="48"/>
      <c r="D80" s="43" t="str">
        <f t="shared" si="4"/>
        <v/>
      </c>
      <c r="F80" s="48"/>
      <c r="G80" s="48"/>
      <c r="I80" s="48"/>
      <c r="J80" s="48"/>
      <c r="K80" s="6" t="str">
        <f t="shared" si="0"/>
        <v/>
      </c>
      <c r="L80" s="6" t="str">
        <f t="shared" si="1"/>
        <v/>
      </c>
      <c r="M80" s="7" t="str">
        <f t="shared" si="2"/>
        <v/>
      </c>
      <c r="N80" s="8" t="str">
        <f t="shared" si="3"/>
        <v/>
      </c>
      <c r="O80" s="2" t="e">
        <f>IF(J80="ー",O79+0,IF(N80&lt;1,N80+O79,L80+O79))</f>
        <v>#VALUE!</v>
      </c>
      <c r="P80" s="3" t="e">
        <f>(I80-F80)/(F80-G80)</f>
        <v>#DIV/0!</v>
      </c>
      <c r="Q80" t="s">
        <v>25</v>
      </c>
      <c r="R80" s="33" t="e">
        <f>R81/O69</f>
        <v>#VALUE!</v>
      </c>
    </row>
    <row r="81" spans="1:19" x14ac:dyDescent="0.15">
      <c r="A81" s="48">
        <v>95</v>
      </c>
      <c r="B81" s="48"/>
      <c r="D81" s="43" t="str">
        <f t="shared" si="4"/>
        <v/>
      </c>
      <c r="F81" s="48"/>
      <c r="G81" s="48"/>
      <c r="I81" s="48"/>
      <c r="J81" s="48"/>
      <c r="K81" s="6" t="str">
        <f t="shared" si="0"/>
        <v/>
      </c>
      <c r="L81" s="6" t="str">
        <f t="shared" si="1"/>
        <v/>
      </c>
      <c r="M81" s="7" t="str">
        <f t="shared" si="2"/>
        <v/>
      </c>
      <c r="N81" s="8" t="str">
        <f t="shared" si="3"/>
        <v/>
      </c>
      <c r="O81" s="2" t="e">
        <f>IF(J81="ー",O80+0,IF(N81&lt;1,N81+O80,L81+O80))</f>
        <v>#VALUE!</v>
      </c>
      <c r="P81" s="3" t="e">
        <f>(I81-F81)/(F81-G81)</f>
        <v>#DIV/0!</v>
      </c>
      <c r="Q81" t="s">
        <v>24</v>
      </c>
      <c r="R81" s="29" t="e">
        <f>O81-O69</f>
        <v>#VALUE!</v>
      </c>
    </row>
    <row r="82" spans="1:19" x14ac:dyDescent="0.15">
      <c r="A82" s="48">
        <v>96</v>
      </c>
      <c r="B82" s="48"/>
      <c r="D82" s="43" t="str">
        <f t="shared" si="4"/>
        <v/>
      </c>
      <c r="F82" s="48"/>
      <c r="G82" s="48"/>
      <c r="I82" s="48"/>
      <c r="J82" s="48"/>
      <c r="K82" s="6" t="str">
        <f t="shared" ref="K82:K120" si="5">IFERROR(IF(AND(C82="売",J82="勝"),ABS(F82-I82),IF(AND(C82="買",J82="勝"),ABS(F82-I82),""))*100,"")</f>
        <v/>
      </c>
      <c r="L82" s="6" t="str">
        <f t="shared" ref="L82:L119" si="6">IFERROR(IF(K82&gt;=1,K82*D82*1000,""),"")</f>
        <v/>
      </c>
      <c r="M82" s="7" t="str">
        <f t="shared" ref="M82:M120" si="7">IFERROR(IF(AND(C82="売",J82="負"),(F82-I82),IF(AND(C82="買",J82="負"),(I82-F82),""))*100,"")</f>
        <v/>
      </c>
      <c r="N82" s="8" t="str">
        <f t="shared" ref="N82:N119" si="8">IFERROR(IF(M82&lt;=1,M82*D82*1000,""),"")</f>
        <v/>
      </c>
      <c r="O82" s="2" t="e">
        <f>IF(J82="ー",O81+0,IF(N82&lt;1,N82+O81,L82+O81))</f>
        <v>#VALUE!</v>
      </c>
      <c r="P82" s="3" t="e">
        <f>(I82-F82)/(F82-G82)</f>
        <v>#DIV/0!</v>
      </c>
      <c r="Q82" s="10"/>
    </row>
    <row r="83" spans="1:19" x14ac:dyDescent="0.15">
      <c r="A83" s="48">
        <v>97</v>
      </c>
      <c r="B83" s="48"/>
      <c r="D83" s="43" t="str">
        <f t="shared" ref="D83:D120" si="9">IFERROR(ROUNDDOWN(ABS(O82*$M$2/(F83-G83)/100000),2),"")</f>
        <v/>
      </c>
      <c r="F83" s="48"/>
      <c r="G83" s="48"/>
      <c r="I83" s="48"/>
      <c r="J83" s="48"/>
      <c r="K83" s="6" t="str">
        <f t="shared" si="5"/>
        <v/>
      </c>
      <c r="L83" s="6" t="str">
        <f t="shared" si="6"/>
        <v/>
      </c>
      <c r="M83" s="7" t="str">
        <f t="shared" si="7"/>
        <v/>
      </c>
      <c r="N83" s="8" t="str">
        <f t="shared" si="8"/>
        <v/>
      </c>
      <c r="O83" s="2" t="e">
        <f>IF(J83="ー",O82+0,IF(N83&lt;1,N83+O82,L83+O82))</f>
        <v>#VALUE!</v>
      </c>
      <c r="P83" s="3" t="e">
        <f>(I83-F83)/(F83-G83)</f>
        <v>#DIV/0!</v>
      </c>
      <c r="Q83" s="10"/>
    </row>
    <row r="84" spans="1:19" x14ac:dyDescent="0.15">
      <c r="A84" s="48">
        <v>98</v>
      </c>
      <c r="B84" s="48"/>
      <c r="D84" s="43" t="str">
        <f t="shared" si="9"/>
        <v/>
      </c>
      <c r="F84" s="48"/>
      <c r="G84" s="48"/>
      <c r="I84" s="48"/>
      <c r="J84" s="48"/>
      <c r="K84" s="6" t="str">
        <f t="shared" si="5"/>
        <v/>
      </c>
      <c r="L84" s="6" t="str">
        <f t="shared" si="6"/>
        <v/>
      </c>
      <c r="M84" s="7" t="str">
        <f t="shared" si="7"/>
        <v/>
      </c>
      <c r="N84" s="8" t="str">
        <f t="shared" si="8"/>
        <v/>
      </c>
      <c r="O84" s="2" t="e">
        <f>IF(J84="ー",O83+0,IF(N84&lt;1,N84+O83,L84+O83))</f>
        <v>#VALUE!</v>
      </c>
      <c r="P84" s="3" t="e">
        <f>(I84-F84)/(F84-G84)</f>
        <v>#DIV/0!</v>
      </c>
      <c r="Q84" s="10"/>
    </row>
    <row r="85" spans="1:19" x14ac:dyDescent="0.15">
      <c r="A85" s="48">
        <v>99</v>
      </c>
      <c r="B85" s="48"/>
      <c r="D85" s="43" t="str">
        <f t="shared" si="9"/>
        <v/>
      </c>
      <c r="F85" s="48"/>
      <c r="G85" s="48"/>
      <c r="I85" s="48"/>
      <c r="J85" s="48"/>
      <c r="K85" s="6" t="str">
        <f t="shared" si="5"/>
        <v/>
      </c>
      <c r="L85" s="6" t="str">
        <f t="shared" si="6"/>
        <v/>
      </c>
      <c r="M85" s="7" t="str">
        <f t="shared" si="7"/>
        <v/>
      </c>
      <c r="N85" s="8" t="str">
        <f t="shared" si="8"/>
        <v/>
      </c>
      <c r="O85" s="2" t="e">
        <f>IF(J85="ー",O84+0,IF(N85&lt;1,N85+O84,L85+O84))</f>
        <v>#VALUE!</v>
      </c>
      <c r="P85" s="3" t="e">
        <f>(I85-F85)/(F85-G85)</f>
        <v>#DIV/0!</v>
      </c>
      <c r="Q85" s="10"/>
    </row>
    <row r="86" spans="1:19" x14ac:dyDescent="0.15">
      <c r="A86" s="48">
        <v>100</v>
      </c>
      <c r="B86" s="48"/>
      <c r="D86" s="43" t="str">
        <f t="shared" si="9"/>
        <v/>
      </c>
      <c r="F86" s="48"/>
      <c r="G86" s="48"/>
      <c r="I86" s="48"/>
      <c r="J86" s="48"/>
      <c r="K86" s="6" t="str">
        <f t="shared" si="5"/>
        <v/>
      </c>
      <c r="L86" s="6" t="str">
        <f t="shared" si="6"/>
        <v/>
      </c>
      <c r="M86" s="7" t="str">
        <f t="shared" si="7"/>
        <v/>
      </c>
      <c r="N86" s="8" t="str">
        <f t="shared" si="8"/>
        <v/>
      </c>
      <c r="O86" s="2" t="e">
        <f>IF(J86="ー",O85+0,IF(N86&lt;1,N86+O85,L86+O85))</f>
        <v>#VALUE!</v>
      </c>
      <c r="P86" s="3" t="e">
        <f>(I86-F86)/(F86-G86)</f>
        <v>#DIV/0!</v>
      </c>
      <c r="Q86" s="10"/>
    </row>
    <row r="87" spans="1:19" x14ac:dyDescent="0.15">
      <c r="A87" s="48">
        <v>102</v>
      </c>
      <c r="B87" s="48"/>
      <c r="D87" s="43" t="str">
        <f t="shared" si="9"/>
        <v/>
      </c>
      <c r="F87" s="48"/>
      <c r="G87" s="48"/>
      <c r="I87" s="48"/>
      <c r="J87" s="48"/>
      <c r="K87" s="6" t="str">
        <f t="shared" si="5"/>
        <v/>
      </c>
      <c r="L87" s="6" t="str">
        <f t="shared" si="6"/>
        <v/>
      </c>
      <c r="M87" s="7" t="str">
        <f t="shared" si="7"/>
        <v/>
      </c>
      <c r="N87" s="8" t="str">
        <f t="shared" si="8"/>
        <v/>
      </c>
      <c r="O87" s="2" t="e">
        <f>IF(J87="ー",O86+0,IF(N87&lt;1,N87+O86,L87+O86))</f>
        <v>#VALUE!</v>
      </c>
      <c r="P87" s="3" t="e">
        <f>(I87-F87)/(F87-G87)</f>
        <v>#DIV/0!</v>
      </c>
      <c r="Q87" t="s">
        <v>11</v>
      </c>
      <c r="R87" s="9" t="e">
        <f>AVERAGE(P82:P90)</f>
        <v>#DIV/0!</v>
      </c>
    </row>
    <row r="88" spans="1:19" x14ac:dyDescent="0.15">
      <c r="A88" s="48">
        <v>103</v>
      </c>
      <c r="B88" s="48"/>
      <c r="D88" s="43" t="str">
        <f t="shared" si="9"/>
        <v/>
      </c>
      <c r="F88" s="48"/>
      <c r="G88" s="48"/>
      <c r="I88" s="48"/>
      <c r="J88" s="48"/>
      <c r="K88" s="6" t="str">
        <f t="shared" si="5"/>
        <v/>
      </c>
      <c r="L88" s="6" t="str">
        <f t="shared" si="6"/>
        <v/>
      </c>
      <c r="M88" s="7" t="str">
        <f t="shared" si="7"/>
        <v/>
      </c>
      <c r="N88" s="8" t="str">
        <f t="shared" si="8"/>
        <v/>
      </c>
      <c r="O88" s="2" t="e">
        <f>IF(J88="ー",O87+0,IF(N88&lt;1,N88+O87,L88+O87))</f>
        <v>#VALUE!</v>
      </c>
      <c r="P88" s="3" t="e">
        <f>(I88-F88)/(F88-G88)</f>
        <v>#DIV/0!</v>
      </c>
      <c r="Q88" t="s">
        <v>15</v>
      </c>
      <c r="R88" s="33" t="e">
        <f>COUNTIF(L82:L90,"&gt;0")/COUNTIF(O82:O90,"&gt;0")</f>
        <v>#DIV/0!</v>
      </c>
    </row>
    <row r="89" spans="1:19" x14ac:dyDescent="0.15">
      <c r="A89" s="48">
        <v>104</v>
      </c>
      <c r="B89" s="48"/>
      <c r="D89" s="43" t="str">
        <f t="shared" si="9"/>
        <v/>
      </c>
      <c r="F89" s="48"/>
      <c r="G89" s="48"/>
      <c r="I89" s="48"/>
      <c r="J89" s="48"/>
      <c r="K89" s="6" t="str">
        <f t="shared" si="5"/>
        <v/>
      </c>
      <c r="L89" s="6" t="str">
        <f t="shared" si="6"/>
        <v/>
      </c>
      <c r="M89" s="7" t="str">
        <f t="shared" si="7"/>
        <v/>
      </c>
      <c r="N89" s="8" t="str">
        <f t="shared" si="8"/>
        <v/>
      </c>
      <c r="O89" s="2" t="e">
        <f>IF(J89="ー",O88+0,IF(N89&lt;1,N89+O88,L89+O88))</f>
        <v>#VALUE!</v>
      </c>
      <c r="P89" s="3" t="e">
        <f>(I89-F89)/(F89-G89)</f>
        <v>#DIV/0!</v>
      </c>
      <c r="Q89" t="s">
        <v>25</v>
      </c>
      <c r="R89" s="33" t="e">
        <f>R90/O81</f>
        <v>#VALUE!</v>
      </c>
      <c r="S89" s="35" t="e">
        <f>SUM(N87:N89)/O86</f>
        <v>#VALUE!</v>
      </c>
    </row>
    <row r="90" spans="1:19" x14ac:dyDescent="0.15">
      <c r="A90" s="48">
        <v>105</v>
      </c>
      <c r="B90" s="48"/>
      <c r="D90" s="43" t="str">
        <f t="shared" si="9"/>
        <v/>
      </c>
      <c r="F90" s="48"/>
      <c r="G90" s="48"/>
      <c r="I90" s="48"/>
      <c r="J90" s="48"/>
      <c r="K90" s="6" t="str">
        <f t="shared" si="5"/>
        <v/>
      </c>
      <c r="L90" s="6" t="str">
        <f t="shared" si="6"/>
        <v/>
      </c>
      <c r="M90" s="7" t="str">
        <f t="shared" si="7"/>
        <v/>
      </c>
      <c r="N90" s="8" t="str">
        <f t="shared" si="8"/>
        <v/>
      </c>
      <c r="O90" s="2" t="e">
        <f>IF(J90="ー",O89+0,IF(N90&lt;1,N90+O89,L90+O89))</f>
        <v>#VALUE!</v>
      </c>
      <c r="P90" s="3" t="e">
        <f>(I90-F90)/(F90-G90)</f>
        <v>#DIV/0!</v>
      </c>
      <c r="Q90" t="s">
        <v>24</v>
      </c>
      <c r="R90" s="29" t="e">
        <f>O90-O81</f>
        <v>#VALUE!</v>
      </c>
    </row>
    <row r="91" spans="1:19" x14ac:dyDescent="0.15">
      <c r="A91" s="48">
        <v>110</v>
      </c>
      <c r="B91" s="48"/>
      <c r="D91" s="43" t="str">
        <f t="shared" si="9"/>
        <v/>
      </c>
      <c r="F91" s="48"/>
      <c r="G91" s="48"/>
      <c r="I91" s="48"/>
      <c r="J91" s="48"/>
      <c r="K91" s="6" t="str">
        <f t="shared" si="5"/>
        <v/>
      </c>
      <c r="L91" s="6" t="str">
        <f t="shared" si="6"/>
        <v/>
      </c>
      <c r="M91" s="7" t="str">
        <f t="shared" si="7"/>
        <v/>
      </c>
      <c r="N91" s="8" t="str">
        <f t="shared" si="8"/>
        <v/>
      </c>
      <c r="O91" s="2" t="e">
        <f>IF(J91="ー",O90+0,IF(N91&lt;1,N91+O90,L91+O90))</f>
        <v>#VALUE!</v>
      </c>
      <c r="P91" s="3" t="e">
        <f>(I91-F91)/(F91-G91)</f>
        <v>#DIV/0!</v>
      </c>
      <c r="Q91" s="10"/>
    </row>
    <row r="92" spans="1:19" x14ac:dyDescent="0.15">
      <c r="A92" s="48">
        <v>111</v>
      </c>
      <c r="B92" s="48"/>
      <c r="D92" s="43" t="str">
        <f t="shared" si="9"/>
        <v/>
      </c>
      <c r="F92" s="48"/>
      <c r="G92" s="48"/>
      <c r="I92" s="48"/>
      <c r="J92" s="48"/>
      <c r="K92" s="6" t="str">
        <f t="shared" si="5"/>
        <v/>
      </c>
      <c r="L92" s="6" t="str">
        <f t="shared" si="6"/>
        <v/>
      </c>
      <c r="M92" s="7" t="str">
        <f t="shared" si="7"/>
        <v/>
      </c>
      <c r="N92" s="8" t="str">
        <f t="shared" si="8"/>
        <v/>
      </c>
      <c r="O92" s="2" t="e">
        <f>IF(J92="ー",O91+0,IF(N92&lt;1,N92+O91,L92+O91))</f>
        <v>#VALUE!</v>
      </c>
      <c r="P92" s="3" t="e">
        <f>(I92-F92)/(F92-G92)</f>
        <v>#DIV/0!</v>
      </c>
      <c r="Q92" s="10"/>
    </row>
    <row r="93" spans="1:19" x14ac:dyDescent="0.15">
      <c r="A93" s="48">
        <v>112</v>
      </c>
      <c r="B93" s="48"/>
      <c r="D93" s="43" t="str">
        <f t="shared" si="9"/>
        <v/>
      </c>
      <c r="F93" s="48"/>
      <c r="G93" s="48"/>
      <c r="I93" s="48"/>
      <c r="J93" s="48"/>
      <c r="K93" s="6" t="str">
        <f t="shared" si="5"/>
        <v/>
      </c>
      <c r="L93" s="6" t="str">
        <f t="shared" si="6"/>
        <v/>
      </c>
      <c r="M93" s="7" t="str">
        <f t="shared" si="7"/>
        <v/>
      </c>
      <c r="N93" s="8" t="str">
        <f t="shared" si="8"/>
        <v/>
      </c>
      <c r="O93" s="2" t="e">
        <f>IF(J93="ー",O92+0,IF(N93&lt;1,N93+O92,L93+O92))</f>
        <v>#VALUE!</v>
      </c>
      <c r="P93" s="3" t="e">
        <f>(I93-F93)/(F93-G93)</f>
        <v>#DIV/0!</v>
      </c>
      <c r="Q93" s="10"/>
    </row>
    <row r="94" spans="1:19" x14ac:dyDescent="0.15">
      <c r="A94" s="48">
        <v>114</v>
      </c>
      <c r="B94" s="48"/>
      <c r="D94" s="43" t="str">
        <f t="shared" si="9"/>
        <v/>
      </c>
      <c r="F94" s="48"/>
      <c r="G94" s="48"/>
      <c r="I94" s="48"/>
      <c r="J94" s="48"/>
      <c r="K94" s="6" t="str">
        <f t="shared" si="5"/>
        <v/>
      </c>
      <c r="L94" s="6" t="str">
        <f t="shared" si="6"/>
        <v/>
      </c>
      <c r="M94" s="7" t="str">
        <f t="shared" si="7"/>
        <v/>
      </c>
      <c r="N94" s="8" t="str">
        <f t="shared" si="8"/>
        <v/>
      </c>
      <c r="O94" s="2" t="e">
        <f>IF(J94="ー",O93+0,IF(N94&lt;1,N94+O93,L94+O93))</f>
        <v>#VALUE!</v>
      </c>
      <c r="P94" s="3" t="e">
        <f>(I94-F94)/(F94-G94)</f>
        <v>#DIV/0!</v>
      </c>
      <c r="Q94" s="10"/>
    </row>
    <row r="95" spans="1:19" x14ac:dyDescent="0.15">
      <c r="A95" s="48">
        <v>115</v>
      </c>
      <c r="B95" s="48"/>
      <c r="D95" s="43" t="str">
        <f t="shared" si="9"/>
        <v/>
      </c>
      <c r="F95" s="48"/>
      <c r="G95" s="48"/>
      <c r="I95" s="48"/>
      <c r="J95" s="48"/>
      <c r="K95" s="6" t="str">
        <f t="shared" si="5"/>
        <v/>
      </c>
      <c r="L95" s="6" t="str">
        <f t="shared" si="6"/>
        <v/>
      </c>
      <c r="M95" s="7" t="str">
        <f t="shared" si="7"/>
        <v/>
      </c>
      <c r="N95" s="8" t="str">
        <f t="shared" si="8"/>
        <v/>
      </c>
      <c r="O95" s="2" t="e">
        <f>IF(J95="ー",O94+0,IF(N95&lt;1,N95+O94,L95+O94))</f>
        <v>#VALUE!</v>
      </c>
      <c r="P95" s="3" t="e">
        <f>(I95-F95)/(F95-G95)</f>
        <v>#DIV/0!</v>
      </c>
      <c r="Q95" s="10"/>
    </row>
    <row r="96" spans="1:19" x14ac:dyDescent="0.15">
      <c r="A96" s="48">
        <v>116</v>
      </c>
      <c r="B96" s="48"/>
      <c r="D96" s="43" t="str">
        <f t="shared" si="9"/>
        <v/>
      </c>
      <c r="F96" s="48"/>
      <c r="G96" s="48"/>
      <c r="I96" s="48"/>
      <c r="J96" s="48"/>
      <c r="K96" s="6" t="str">
        <f t="shared" si="5"/>
        <v/>
      </c>
      <c r="L96" s="6" t="str">
        <f t="shared" si="6"/>
        <v/>
      </c>
      <c r="M96" s="7" t="str">
        <f t="shared" si="7"/>
        <v/>
      </c>
      <c r="N96" s="8" t="str">
        <f t="shared" si="8"/>
        <v/>
      </c>
      <c r="O96" s="2" t="e">
        <f>IF(J96="ー",O95+0,IF(N96&lt;1,N96+O95,L96+O95))</f>
        <v>#VALUE!</v>
      </c>
      <c r="P96" s="3" t="e">
        <f>(I96-F96)/(F96-G96)</f>
        <v>#DIV/0!</v>
      </c>
      <c r="Q96" t="s">
        <v>11</v>
      </c>
      <c r="R96" s="9" t="e">
        <f>AVERAGE(P91:P99)</f>
        <v>#DIV/0!</v>
      </c>
    </row>
    <row r="97" spans="1:19" x14ac:dyDescent="0.15">
      <c r="A97" s="48">
        <v>117</v>
      </c>
      <c r="B97" s="48"/>
      <c r="D97" s="43" t="str">
        <f t="shared" si="9"/>
        <v/>
      </c>
      <c r="F97" s="48"/>
      <c r="G97" s="48"/>
      <c r="I97" s="48"/>
      <c r="J97" s="48"/>
      <c r="K97" s="6" t="str">
        <f t="shared" si="5"/>
        <v/>
      </c>
      <c r="L97" s="6" t="str">
        <f t="shared" si="6"/>
        <v/>
      </c>
      <c r="M97" s="7" t="str">
        <f t="shared" si="7"/>
        <v/>
      </c>
      <c r="N97" s="8" t="str">
        <f t="shared" si="8"/>
        <v/>
      </c>
      <c r="O97" s="2" t="e">
        <f>IF(J97="ー",O96+0,IF(N97&lt;1,N97+O96,L97+O96))</f>
        <v>#VALUE!</v>
      </c>
      <c r="P97" s="3" t="e">
        <f>(I97-F97)/(F97-G97)</f>
        <v>#DIV/0!</v>
      </c>
      <c r="Q97" t="s">
        <v>15</v>
      </c>
      <c r="R97" s="33" t="e">
        <f>COUNTIF(L91:L99,"&gt;0")/COUNTIF(O91:O99,"&gt;0")</f>
        <v>#DIV/0!</v>
      </c>
    </row>
    <row r="98" spans="1:19" x14ac:dyDescent="0.15">
      <c r="A98" s="48">
        <v>118</v>
      </c>
      <c r="B98" s="48"/>
      <c r="D98" s="43" t="str">
        <f t="shared" si="9"/>
        <v/>
      </c>
      <c r="F98" s="48"/>
      <c r="G98" s="48"/>
      <c r="I98" s="48"/>
      <c r="J98" s="48"/>
      <c r="K98" s="6" t="str">
        <f t="shared" si="5"/>
        <v/>
      </c>
      <c r="L98" s="6" t="str">
        <f t="shared" si="6"/>
        <v/>
      </c>
      <c r="M98" s="7" t="str">
        <f t="shared" si="7"/>
        <v/>
      </c>
      <c r="N98" s="8" t="str">
        <f t="shared" si="8"/>
        <v/>
      </c>
      <c r="O98" s="2" t="e">
        <f>IF(J98="ー",O97+0,IF(N98&lt;1,N98+O97,L98+O97))</f>
        <v>#VALUE!</v>
      </c>
      <c r="P98" s="3" t="e">
        <f>(I98-F98)/(F98-G98)</f>
        <v>#DIV/0!</v>
      </c>
      <c r="Q98" t="s">
        <v>25</v>
      </c>
      <c r="R98" s="33" t="e">
        <f>R99/O90</f>
        <v>#VALUE!</v>
      </c>
    </row>
    <row r="99" spans="1:19" x14ac:dyDescent="0.15">
      <c r="A99" s="48">
        <v>119</v>
      </c>
      <c r="B99" s="48"/>
      <c r="D99" s="43" t="str">
        <f t="shared" si="9"/>
        <v/>
      </c>
      <c r="F99" s="48"/>
      <c r="G99" s="48"/>
      <c r="I99" s="48"/>
      <c r="J99" s="48"/>
      <c r="K99" s="6" t="str">
        <f t="shared" si="5"/>
        <v/>
      </c>
      <c r="L99" s="6" t="str">
        <f t="shared" si="6"/>
        <v/>
      </c>
      <c r="M99" s="7" t="str">
        <f t="shared" si="7"/>
        <v/>
      </c>
      <c r="N99" s="8" t="str">
        <f t="shared" si="8"/>
        <v/>
      </c>
      <c r="O99" s="2" t="e">
        <f>IF(J99="ー",O98+0,IF(N99&lt;1,N99+O98,L99+O98))</f>
        <v>#VALUE!</v>
      </c>
      <c r="P99" s="3" t="e">
        <f>(I99-F99)/(F99-G99)</f>
        <v>#DIV/0!</v>
      </c>
      <c r="Q99" t="s">
        <v>24</v>
      </c>
      <c r="R99" s="29" t="e">
        <f>O99-O90</f>
        <v>#VALUE!</v>
      </c>
    </row>
    <row r="100" spans="1:19" x14ac:dyDescent="0.15">
      <c r="A100" s="48">
        <v>126</v>
      </c>
      <c r="B100" s="48"/>
      <c r="D100" s="43" t="str">
        <f t="shared" si="9"/>
        <v/>
      </c>
      <c r="F100" s="48"/>
      <c r="G100" s="48"/>
      <c r="I100" s="48"/>
      <c r="J100" s="48"/>
      <c r="K100" s="6" t="str">
        <f t="shared" si="5"/>
        <v/>
      </c>
      <c r="L100" s="6" t="str">
        <f t="shared" si="6"/>
        <v/>
      </c>
      <c r="M100" s="7" t="str">
        <f t="shared" si="7"/>
        <v/>
      </c>
      <c r="N100" s="8" t="str">
        <f t="shared" si="8"/>
        <v/>
      </c>
      <c r="O100" s="2" t="e">
        <f>IF(J100="ー",O99+0,IF(N100&lt;1,N100+O99,L100+O99))</f>
        <v>#VALUE!</v>
      </c>
      <c r="P100" s="3" t="e">
        <f>(I100-F100)/(F100-G100)</f>
        <v>#DIV/0!</v>
      </c>
      <c r="Q100" s="10"/>
    </row>
    <row r="101" spans="1:19" x14ac:dyDescent="0.15">
      <c r="A101" s="48">
        <v>127</v>
      </c>
      <c r="B101" s="48"/>
      <c r="D101" s="43" t="str">
        <f t="shared" si="9"/>
        <v/>
      </c>
      <c r="F101" s="48"/>
      <c r="G101" s="48"/>
      <c r="I101" s="48"/>
      <c r="J101" s="48"/>
      <c r="K101" s="6" t="str">
        <f t="shared" si="5"/>
        <v/>
      </c>
      <c r="L101" s="6" t="str">
        <f t="shared" si="6"/>
        <v/>
      </c>
      <c r="M101" s="7" t="str">
        <f t="shared" si="7"/>
        <v/>
      </c>
      <c r="N101" s="8" t="str">
        <f t="shared" si="8"/>
        <v/>
      </c>
      <c r="O101" s="2" t="e">
        <f>IF(J101="ー",O100+0,IF(N101&lt;1,N101+O100,L101+O100))</f>
        <v>#VALUE!</v>
      </c>
      <c r="P101" s="3" t="e">
        <f>(I101-F101)/(F101-G101)</f>
        <v>#DIV/0!</v>
      </c>
      <c r="Q101" s="10"/>
    </row>
    <row r="102" spans="1:19" x14ac:dyDescent="0.15">
      <c r="A102" s="48">
        <v>128</v>
      </c>
      <c r="B102" s="48"/>
      <c r="D102" s="43" t="str">
        <f t="shared" si="9"/>
        <v/>
      </c>
      <c r="F102" s="48"/>
      <c r="G102" s="48"/>
      <c r="I102" s="48"/>
      <c r="J102" s="48"/>
      <c r="K102" s="6" t="str">
        <f t="shared" si="5"/>
        <v/>
      </c>
      <c r="L102" s="6" t="str">
        <f t="shared" si="6"/>
        <v/>
      </c>
      <c r="M102" s="7" t="str">
        <f t="shared" si="7"/>
        <v/>
      </c>
      <c r="N102" s="8" t="str">
        <f t="shared" si="8"/>
        <v/>
      </c>
      <c r="O102" s="2" t="e">
        <f>IF(J102="ー",O101+0,IF(N102&lt;1,N102+O101,L102+O101))</f>
        <v>#VALUE!</v>
      </c>
      <c r="P102" s="3" t="e">
        <f>(I102-F102)/(F102-G102)</f>
        <v>#DIV/0!</v>
      </c>
      <c r="Q102" s="10"/>
    </row>
    <row r="103" spans="1:19" x14ac:dyDescent="0.15">
      <c r="A103" s="48">
        <v>129</v>
      </c>
      <c r="B103" s="48"/>
      <c r="D103" s="43" t="str">
        <f t="shared" si="9"/>
        <v/>
      </c>
      <c r="F103" s="48"/>
      <c r="G103" s="48"/>
      <c r="I103" s="48"/>
      <c r="J103" s="48"/>
      <c r="K103" s="6" t="str">
        <f t="shared" si="5"/>
        <v/>
      </c>
      <c r="L103" s="6" t="str">
        <f t="shared" si="6"/>
        <v/>
      </c>
      <c r="M103" s="7" t="str">
        <f t="shared" si="7"/>
        <v/>
      </c>
      <c r="N103" s="8" t="str">
        <f t="shared" si="8"/>
        <v/>
      </c>
      <c r="O103" s="2" t="e">
        <f>IF(J103="ー",O102+0,IF(N103&lt;1,N103+O102,L103+O102))</f>
        <v>#VALUE!</v>
      </c>
      <c r="P103" s="3" t="e">
        <f>(I103-F103)/(F103-G103)</f>
        <v>#DIV/0!</v>
      </c>
      <c r="Q103" s="10"/>
    </row>
    <row r="104" spans="1:19" x14ac:dyDescent="0.15">
      <c r="A104" s="48">
        <v>130</v>
      </c>
      <c r="B104" s="48"/>
      <c r="D104" s="43" t="str">
        <f t="shared" si="9"/>
        <v/>
      </c>
      <c r="F104" s="48"/>
      <c r="G104" s="48"/>
      <c r="I104" s="48"/>
      <c r="J104" s="48"/>
      <c r="K104" s="6" t="str">
        <f t="shared" si="5"/>
        <v/>
      </c>
      <c r="L104" s="6" t="str">
        <f t="shared" si="6"/>
        <v/>
      </c>
      <c r="M104" s="7" t="str">
        <f t="shared" si="7"/>
        <v/>
      </c>
      <c r="N104" s="8" t="str">
        <f t="shared" si="8"/>
        <v/>
      </c>
      <c r="O104" s="2" t="e">
        <f>IF(J104="ー",O103+0,IF(N104&lt;1,N104+O103,L104+O103))</f>
        <v>#VALUE!</v>
      </c>
      <c r="P104" s="3" t="e">
        <f>(I104-F104)/(F104-G104)</f>
        <v>#DIV/0!</v>
      </c>
      <c r="Q104" s="10"/>
    </row>
    <row r="105" spans="1:19" x14ac:dyDescent="0.15">
      <c r="A105" s="48">
        <v>131</v>
      </c>
      <c r="B105" s="48"/>
      <c r="D105" s="43" t="str">
        <f t="shared" si="9"/>
        <v/>
      </c>
      <c r="F105" s="48"/>
      <c r="G105" s="48"/>
      <c r="I105" s="48"/>
      <c r="J105" s="48"/>
      <c r="K105" s="6" t="str">
        <f t="shared" si="5"/>
        <v/>
      </c>
      <c r="L105" s="6" t="str">
        <f t="shared" si="6"/>
        <v/>
      </c>
      <c r="M105" s="7" t="str">
        <f t="shared" si="7"/>
        <v/>
      </c>
      <c r="N105" s="8" t="str">
        <f t="shared" si="8"/>
        <v/>
      </c>
      <c r="O105" s="2" t="e">
        <f>IF(J105="ー",O104+0,IF(N105&lt;1,N105+O104,L105+O104))</f>
        <v>#VALUE!</v>
      </c>
      <c r="P105" s="3" t="e">
        <f>(I105-F105)/(F105-G105)</f>
        <v>#DIV/0!</v>
      </c>
      <c r="Q105" s="10"/>
    </row>
    <row r="106" spans="1:19" x14ac:dyDescent="0.15">
      <c r="A106" s="48">
        <v>132</v>
      </c>
      <c r="B106" s="48"/>
      <c r="D106" s="43" t="str">
        <f t="shared" si="9"/>
        <v/>
      </c>
      <c r="F106" s="48"/>
      <c r="G106" s="48"/>
      <c r="I106" s="48"/>
      <c r="J106" s="48"/>
      <c r="K106" s="6" t="str">
        <f t="shared" si="5"/>
        <v/>
      </c>
      <c r="L106" s="6" t="str">
        <f t="shared" si="6"/>
        <v/>
      </c>
      <c r="M106" s="7" t="str">
        <f t="shared" si="7"/>
        <v/>
      </c>
      <c r="N106" s="8" t="str">
        <f t="shared" si="8"/>
        <v/>
      </c>
      <c r="O106" s="2" t="e">
        <f>IF(J106="ー",O105+0,IF(N106&lt;1,N106+O105,L106+O105))</f>
        <v>#VALUE!</v>
      </c>
      <c r="P106" s="3" t="e">
        <f>(I106-F106)/(F106-G106)</f>
        <v>#DIV/0!</v>
      </c>
      <c r="Q106" s="10"/>
    </row>
    <row r="107" spans="1:19" x14ac:dyDescent="0.15">
      <c r="A107" s="48">
        <v>133</v>
      </c>
      <c r="B107" s="48"/>
      <c r="D107" s="43" t="str">
        <f t="shared" si="9"/>
        <v/>
      </c>
      <c r="F107" s="48"/>
      <c r="G107" s="48"/>
      <c r="I107" s="48"/>
      <c r="J107" s="48"/>
      <c r="K107" s="6" t="str">
        <f t="shared" si="5"/>
        <v/>
      </c>
      <c r="L107" s="6" t="str">
        <f t="shared" si="6"/>
        <v/>
      </c>
      <c r="M107" s="7" t="str">
        <f t="shared" si="7"/>
        <v/>
      </c>
      <c r="N107" s="8" t="str">
        <f t="shared" si="8"/>
        <v/>
      </c>
      <c r="O107" s="2" t="e">
        <f>IF(J107="ー",O106+0,IF(N107&lt;1,N107+O106,L107+O106))</f>
        <v>#VALUE!</v>
      </c>
      <c r="P107" s="3" t="e">
        <f>(I107-F107)/(F107-G107)</f>
        <v>#DIV/0!</v>
      </c>
      <c r="Q107" s="10"/>
      <c r="S107" s="35" t="e">
        <f>SUM(N105:N107)/O104</f>
        <v>#VALUE!</v>
      </c>
    </row>
    <row r="108" spans="1:19" x14ac:dyDescent="0.15">
      <c r="A108" s="48">
        <v>134</v>
      </c>
      <c r="B108" s="48"/>
      <c r="D108" s="43" t="str">
        <f t="shared" si="9"/>
        <v/>
      </c>
      <c r="F108" s="48"/>
      <c r="G108" s="48"/>
      <c r="I108" s="48"/>
      <c r="J108" s="48"/>
      <c r="K108" s="6" t="str">
        <f t="shared" si="5"/>
        <v/>
      </c>
      <c r="L108" s="6" t="str">
        <f t="shared" si="6"/>
        <v/>
      </c>
      <c r="M108" s="7" t="str">
        <f t="shared" si="7"/>
        <v/>
      </c>
      <c r="N108" s="8" t="str">
        <f t="shared" si="8"/>
        <v/>
      </c>
      <c r="O108" s="2" t="e">
        <f>IF(J108="ー",O107+0,IF(N108&lt;1,N108+O107,L108+O107))</f>
        <v>#VALUE!</v>
      </c>
      <c r="P108" s="3" t="e">
        <f>(I108-F108)/(F108-G108)</f>
        <v>#DIV/0!</v>
      </c>
      <c r="Q108" s="10"/>
    </row>
    <row r="109" spans="1:19" x14ac:dyDescent="0.15">
      <c r="A109" s="48">
        <v>135</v>
      </c>
      <c r="B109" s="48"/>
      <c r="D109" s="43" t="str">
        <f t="shared" si="9"/>
        <v/>
      </c>
      <c r="F109" s="48"/>
      <c r="G109" s="48"/>
      <c r="I109" s="48"/>
      <c r="J109" s="48"/>
      <c r="K109" s="6" t="str">
        <f t="shared" si="5"/>
        <v/>
      </c>
      <c r="L109" s="6" t="str">
        <f t="shared" si="6"/>
        <v/>
      </c>
      <c r="M109" s="7" t="str">
        <f t="shared" si="7"/>
        <v/>
      </c>
      <c r="N109" s="8" t="str">
        <f t="shared" si="8"/>
        <v/>
      </c>
      <c r="O109" s="2" t="e">
        <f>IF(J109="ー",O108+0,IF(N109&lt;1,N109+O108,L109+O108))</f>
        <v>#VALUE!</v>
      </c>
      <c r="P109" s="3" t="e">
        <f>(I109-F109)/(F109-G109)</f>
        <v>#DIV/0!</v>
      </c>
      <c r="Q109" s="10"/>
    </row>
    <row r="110" spans="1:19" x14ac:dyDescent="0.15">
      <c r="A110" s="48">
        <v>136</v>
      </c>
      <c r="B110" s="48"/>
      <c r="D110" s="43" t="str">
        <f t="shared" si="9"/>
        <v/>
      </c>
      <c r="F110" s="48"/>
      <c r="G110" s="48"/>
      <c r="I110" s="48"/>
      <c r="J110" s="48"/>
      <c r="K110" s="6" t="str">
        <f t="shared" si="5"/>
        <v/>
      </c>
      <c r="L110" s="6" t="str">
        <f t="shared" si="6"/>
        <v/>
      </c>
      <c r="M110" s="7" t="str">
        <f t="shared" si="7"/>
        <v/>
      </c>
      <c r="N110" s="8" t="str">
        <f t="shared" si="8"/>
        <v/>
      </c>
      <c r="O110" s="2" t="e">
        <f>IF(J110="ー",O109+0,IF(N110&lt;1,N110+O109,L110+O109))</f>
        <v>#VALUE!</v>
      </c>
      <c r="P110" s="3" t="e">
        <f>(I110-F110)/(F110-G110)</f>
        <v>#DIV/0!</v>
      </c>
      <c r="Q110" s="10"/>
    </row>
    <row r="111" spans="1:19" x14ac:dyDescent="0.15">
      <c r="A111" s="48">
        <v>137</v>
      </c>
      <c r="B111" s="48"/>
      <c r="D111" s="43" t="str">
        <f t="shared" si="9"/>
        <v/>
      </c>
      <c r="F111" s="48"/>
      <c r="G111" s="48"/>
      <c r="I111" s="48"/>
      <c r="J111" s="48"/>
      <c r="K111" s="6" t="str">
        <f t="shared" si="5"/>
        <v/>
      </c>
      <c r="L111" s="6" t="str">
        <f t="shared" si="6"/>
        <v/>
      </c>
      <c r="M111" s="7" t="str">
        <f t="shared" si="7"/>
        <v/>
      </c>
      <c r="N111" s="8" t="str">
        <f t="shared" si="8"/>
        <v/>
      </c>
      <c r="O111" s="2" t="e">
        <f>IF(J111="ー",O110+0,IF(N111&lt;1,N111+O110,L111+O110))</f>
        <v>#VALUE!</v>
      </c>
      <c r="P111" s="3" t="e">
        <f>(I111-F111)/(F111-G111)</f>
        <v>#DIV/0!</v>
      </c>
      <c r="Q111" s="10"/>
    </row>
    <row r="112" spans="1:19" x14ac:dyDescent="0.15">
      <c r="A112" s="48">
        <v>138</v>
      </c>
      <c r="B112" s="48"/>
      <c r="D112" s="43" t="str">
        <f t="shared" si="9"/>
        <v/>
      </c>
      <c r="F112" s="48"/>
      <c r="G112" s="48"/>
      <c r="I112" s="48"/>
      <c r="J112" s="48"/>
      <c r="K112" s="6" t="str">
        <f t="shared" si="5"/>
        <v/>
      </c>
      <c r="L112" s="6" t="str">
        <f t="shared" si="6"/>
        <v/>
      </c>
      <c r="M112" s="7" t="str">
        <f t="shared" si="7"/>
        <v/>
      </c>
      <c r="N112" s="8" t="str">
        <f t="shared" si="8"/>
        <v/>
      </c>
      <c r="O112" s="2" t="e">
        <f>IF(J112="ー",O111+0,IF(N112&lt;1,N112+O111,L112+O111))</f>
        <v>#VALUE!</v>
      </c>
      <c r="P112" s="3" t="e">
        <f>(I112-F112)/(F112-G112)</f>
        <v>#DIV/0!</v>
      </c>
      <c r="Q112" s="10"/>
    </row>
    <row r="113" spans="1:19" x14ac:dyDescent="0.15">
      <c r="A113" s="48">
        <v>139</v>
      </c>
      <c r="B113" s="48"/>
      <c r="D113" s="43" t="str">
        <f t="shared" si="9"/>
        <v/>
      </c>
      <c r="F113" s="48"/>
      <c r="G113" s="48"/>
      <c r="I113" s="48"/>
      <c r="J113" s="48"/>
      <c r="K113" s="6" t="str">
        <f t="shared" si="5"/>
        <v/>
      </c>
      <c r="L113" s="6" t="str">
        <f t="shared" si="6"/>
        <v/>
      </c>
      <c r="M113" s="7" t="str">
        <f t="shared" si="7"/>
        <v/>
      </c>
      <c r="N113" s="8" t="str">
        <f t="shared" si="8"/>
        <v/>
      </c>
      <c r="O113" s="2" t="e">
        <f>IF(J113="ー",O112+0,IF(N113&lt;1,N113+O112,L113+O112))</f>
        <v>#VALUE!</v>
      </c>
      <c r="P113" s="3" t="e">
        <f>(I113-F113)/(F113-G113)</f>
        <v>#DIV/0!</v>
      </c>
      <c r="Q113" t="s">
        <v>11</v>
      </c>
      <c r="R113" s="9" t="e">
        <f>AVERAGE(P100:P116)</f>
        <v>#DIV/0!</v>
      </c>
    </row>
    <row r="114" spans="1:19" x14ac:dyDescent="0.15">
      <c r="A114" s="48">
        <v>140</v>
      </c>
      <c r="B114" s="48"/>
      <c r="D114" s="43" t="str">
        <f t="shared" si="9"/>
        <v/>
      </c>
      <c r="F114" s="48"/>
      <c r="G114" s="48"/>
      <c r="I114" s="48"/>
      <c r="J114" s="48"/>
      <c r="K114" s="6" t="str">
        <f t="shared" si="5"/>
        <v/>
      </c>
      <c r="L114" s="6" t="str">
        <f t="shared" si="6"/>
        <v/>
      </c>
      <c r="M114" s="7" t="str">
        <f t="shared" si="7"/>
        <v/>
      </c>
      <c r="N114" s="8" t="str">
        <f t="shared" si="8"/>
        <v/>
      </c>
      <c r="O114" s="2" t="e">
        <f>IF(J114="ー",O113+0,IF(N114&lt;1,N114+O113,L114+O113))</f>
        <v>#VALUE!</v>
      </c>
      <c r="P114" s="3" t="e">
        <f>(I114-F114)/(F114-G114)</f>
        <v>#DIV/0!</v>
      </c>
      <c r="Q114" t="s">
        <v>15</v>
      </c>
      <c r="R114" s="33" t="e">
        <f>COUNTIF(L100:L116,"&gt;0")/COUNTIF(O100:O116,"&gt;0")</f>
        <v>#DIV/0!</v>
      </c>
      <c r="S114" s="35" t="e">
        <f>SUM(N111:N114)/O110</f>
        <v>#VALUE!</v>
      </c>
    </row>
    <row r="115" spans="1:19" x14ac:dyDescent="0.15">
      <c r="A115" s="48">
        <v>141</v>
      </c>
      <c r="B115" s="48"/>
      <c r="D115" s="43" t="str">
        <f t="shared" si="9"/>
        <v/>
      </c>
      <c r="F115" s="48"/>
      <c r="G115" s="48"/>
      <c r="I115" s="48"/>
      <c r="J115" s="48"/>
      <c r="K115" s="6" t="str">
        <f t="shared" si="5"/>
        <v/>
      </c>
      <c r="L115" s="6" t="str">
        <f t="shared" si="6"/>
        <v/>
      </c>
      <c r="M115" s="7" t="str">
        <f t="shared" si="7"/>
        <v/>
      </c>
      <c r="N115" s="8" t="str">
        <f t="shared" si="8"/>
        <v/>
      </c>
      <c r="O115" s="2" t="e">
        <f>IF(J115="ー",O114+0,IF(N115&lt;1,N115+O114,L115+O114))</f>
        <v>#VALUE!</v>
      </c>
      <c r="P115" s="3" t="e">
        <f>(I115-F115)/(F115-G115)</f>
        <v>#DIV/0!</v>
      </c>
      <c r="Q115" t="s">
        <v>25</v>
      </c>
      <c r="R115" s="33" t="e">
        <f>R116/O99</f>
        <v>#VALUE!</v>
      </c>
    </row>
    <row r="116" spans="1:19" x14ac:dyDescent="0.15">
      <c r="A116" s="48">
        <v>143</v>
      </c>
      <c r="B116" s="48"/>
      <c r="D116" s="43" t="str">
        <f t="shared" si="9"/>
        <v/>
      </c>
      <c r="F116" s="48"/>
      <c r="G116" s="48"/>
      <c r="I116" s="48"/>
      <c r="J116" s="48"/>
      <c r="K116" s="6" t="str">
        <f t="shared" si="5"/>
        <v/>
      </c>
      <c r="L116" s="6" t="str">
        <f t="shared" si="6"/>
        <v/>
      </c>
      <c r="M116" s="7" t="str">
        <f t="shared" si="7"/>
        <v/>
      </c>
      <c r="N116" s="8" t="str">
        <f t="shared" si="8"/>
        <v/>
      </c>
      <c r="O116" s="2" t="e">
        <f>IF(J116="ー",O115+0,IF(N116&lt;1,N116+O115,L116+O115))</f>
        <v>#VALUE!</v>
      </c>
      <c r="P116" s="3" t="e">
        <f>(I116-F116)/(F116-G116)</f>
        <v>#DIV/0!</v>
      </c>
      <c r="Q116" t="s">
        <v>24</v>
      </c>
      <c r="R116" s="29" t="e">
        <f>O116-O99</f>
        <v>#VALUE!</v>
      </c>
    </row>
    <row r="117" spans="1:19" x14ac:dyDescent="0.15">
      <c r="A117" s="48">
        <v>144</v>
      </c>
      <c r="B117" s="48"/>
      <c r="D117" s="43" t="str">
        <f t="shared" si="9"/>
        <v/>
      </c>
      <c r="F117" s="48"/>
      <c r="G117" s="48"/>
      <c r="I117" s="48"/>
      <c r="J117" s="48"/>
      <c r="K117" s="6" t="str">
        <f t="shared" si="5"/>
        <v/>
      </c>
      <c r="L117" s="6" t="str">
        <f t="shared" si="6"/>
        <v/>
      </c>
      <c r="M117" s="7" t="str">
        <f t="shared" si="7"/>
        <v/>
      </c>
      <c r="N117" s="8" t="str">
        <f t="shared" si="8"/>
        <v/>
      </c>
      <c r="O117" s="2" t="e">
        <f>IF(J117="ー",O116+0,IF(N117&lt;1,N117+O116,L117+O116))</f>
        <v>#VALUE!</v>
      </c>
      <c r="P117" s="3" t="e">
        <f>(I117-F117)/(F117-G117)</f>
        <v>#DIV/0!</v>
      </c>
      <c r="Q117" s="10"/>
      <c r="R117" s="25"/>
    </row>
    <row r="118" spans="1:19" x14ac:dyDescent="0.15">
      <c r="A118" s="48">
        <v>145</v>
      </c>
      <c r="B118" s="48"/>
      <c r="D118" s="43" t="str">
        <f t="shared" si="9"/>
        <v/>
      </c>
      <c r="F118" s="48"/>
      <c r="G118" s="48"/>
      <c r="I118" s="48"/>
      <c r="J118" s="48"/>
      <c r="K118" s="6" t="str">
        <f t="shared" si="5"/>
        <v/>
      </c>
      <c r="L118" s="6" t="str">
        <f t="shared" si="6"/>
        <v/>
      </c>
      <c r="M118" s="7" t="str">
        <f t="shared" si="7"/>
        <v/>
      </c>
      <c r="N118" s="8" t="str">
        <f t="shared" si="8"/>
        <v/>
      </c>
      <c r="O118" s="2" t="e">
        <f>IF(J118="ー",O117+0,IF(N118&lt;1,N118+O117,L118+O117))</f>
        <v>#VALUE!</v>
      </c>
      <c r="P118" s="3" t="e">
        <f>(I118-F118)/(F118-G118)</f>
        <v>#DIV/0!</v>
      </c>
    </row>
    <row r="119" spans="1:19" x14ac:dyDescent="0.15">
      <c r="A119" s="48">
        <v>147</v>
      </c>
      <c r="B119" s="48"/>
      <c r="D119" s="43" t="str">
        <f t="shared" si="9"/>
        <v/>
      </c>
      <c r="F119" s="48"/>
      <c r="G119" s="48"/>
      <c r="I119" s="48"/>
      <c r="J119" s="48"/>
      <c r="K119" s="6" t="str">
        <f t="shared" si="5"/>
        <v/>
      </c>
      <c r="L119" s="6" t="str">
        <f t="shared" si="6"/>
        <v/>
      </c>
      <c r="M119" s="7" t="str">
        <f t="shared" si="7"/>
        <v/>
      </c>
      <c r="N119" s="8" t="str">
        <f t="shared" si="8"/>
        <v/>
      </c>
      <c r="O119" s="2" t="e">
        <f>IF(J119="ー",O118+0,IF(N119&lt;1,N119+O118,L119+O118))</f>
        <v>#VALUE!</v>
      </c>
      <c r="P119" s="3" t="e">
        <f>(I119-F119)/(F119-G119)</f>
        <v>#DIV/0!</v>
      </c>
    </row>
    <row r="120" spans="1:19" x14ac:dyDescent="0.15">
      <c r="A120" s="48">
        <v>151</v>
      </c>
      <c r="B120" s="48"/>
      <c r="D120" s="43" t="str">
        <f t="shared" si="9"/>
        <v/>
      </c>
      <c r="F120" s="48"/>
      <c r="G120" s="48"/>
      <c r="I120" s="48"/>
      <c r="J120" s="48"/>
      <c r="K120" s="6" t="str">
        <f t="shared" si="5"/>
        <v/>
      </c>
      <c r="L120" s="6"/>
      <c r="M120" s="7" t="str">
        <f t="shared" si="7"/>
        <v/>
      </c>
      <c r="N120" s="8"/>
      <c r="O120" s="2"/>
      <c r="P120" s="3" t="e">
        <f>(I120-F120)/(F120-G120)</f>
        <v>#DIV/0!</v>
      </c>
    </row>
    <row r="121" spans="1:19" x14ac:dyDescent="0.15">
      <c r="A121" s="48"/>
      <c r="B121" s="48"/>
      <c r="F121" s="48"/>
      <c r="G121" s="48"/>
      <c r="I121" s="48"/>
      <c r="J121" s="48"/>
      <c r="K121" s="6"/>
      <c r="L121" s="6"/>
      <c r="M121" s="7"/>
      <c r="N121" s="8"/>
      <c r="O121" s="2"/>
      <c r="P121" s="3"/>
    </row>
    <row r="122" spans="1:19" x14ac:dyDescent="0.15">
      <c r="A122" s="48"/>
      <c r="B122" s="48"/>
      <c r="F122" s="48"/>
      <c r="G122" s="48"/>
      <c r="I122" s="48"/>
      <c r="J122" s="48"/>
      <c r="K122" s="6"/>
      <c r="L122" s="6"/>
      <c r="M122" s="7"/>
      <c r="N122" s="8"/>
      <c r="O122" s="2"/>
      <c r="P122" s="3"/>
    </row>
    <row r="123" spans="1:19" x14ac:dyDescent="0.15">
      <c r="A123" s="48"/>
      <c r="B123" s="48"/>
      <c r="F123" s="48"/>
      <c r="G123" s="48"/>
      <c r="I123" s="48"/>
      <c r="J123" s="48"/>
      <c r="K123" s="6"/>
      <c r="L123" s="6"/>
      <c r="M123" s="7"/>
      <c r="N123" s="8"/>
      <c r="O123" s="2"/>
      <c r="P123" s="3"/>
    </row>
    <row r="124" spans="1:19" x14ac:dyDescent="0.15">
      <c r="A124" s="48"/>
      <c r="B124" s="48"/>
      <c r="F124" s="48"/>
      <c r="G124" s="48"/>
      <c r="I124" s="48"/>
      <c r="J124" s="48"/>
      <c r="K124" s="6"/>
      <c r="L124" s="6"/>
      <c r="M124" s="7"/>
      <c r="N124" s="8"/>
      <c r="O124" s="2"/>
      <c r="P124" s="3"/>
    </row>
    <row r="125" spans="1:19" x14ac:dyDescent="0.15">
      <c r="A125" s="48"/>
      <c r="B125" s="48"/>
      <c r="F125" s="48"/>
      <c r="G125" s="48"/>
      <c r="I125" s="48"/>
      <c r="J125" s="48"/>
      <c r="K125" s="6"/>
      <c r="L125" s="6"/>
      <c r="M125" s="7"/>
      <c r="N125" s="8"/>
      <c r="O125" s="2"/>
      <c r="P125" s="3"/>
    </row>
    <row r="126" spans="1:19" x14ac:dyDescent="0.15">
      <c r="A126" s="48"/>
      <c r="B126" s="48"/>
      <c r="F126" s="48"/>
      <c r="G126" s="48"/>
      <c r="I126" s="48"/>
      <c r="J126" s="48"/>
      <c r="K126" s="6"/>
      <c r="L126" s="6"/>
      <c r="M126" s="7"/>
      <c r="N126" s="8"/>
      <c r="O126" s="2"/>
      <c r="P126" s="3"/>
    </row>
    <row r="127" spans="1:19" x14ac:dyDescent="0.15">
      <c r="A127" s="48"/>
      <c r="B127" s="48"/>
      <c r="F127" s="48"/>
      <c r="G127" s="48"/>
      <c r="I127" s="48"/>
      <c r="J127" s="48"/>
      <c r="K127" s="6"/>
      <c r="L127" s="6"/>
      <c r="M127" s="7"/>
      <c r="N127" s="8"/>
      <c r="O127" s="2"/>
      <c r="P127" s="3"/>
    </row>
    <row r="128" spans="1:19" x14ac:dyDescent="0.15">
      <c r="A128" s="48"/>
      <c r="B128" s="48"/>
      <c r="F128" s="48"/>
      <c r="G128" s="48"/>
      <c r="I128" s="48"/>
      <c r="J128" s="48"/>
      <c r="K128" s="6"/>
      <c r="L128" s="6"/>
      <c r="M128" s="7"/>
      <c r="N128" s="8"/>
      <c r="O128" s="2"/>
      <c r="P128" s="3"/>
    </row>
    <row r="129" spans="1:16" x14ac:dyDescent="0.15">
      <c r="A129" s="48"/>
      <c r="B129" s="48"/>
      <c r="F129" s="48"/>
      <c r="G129" s="48"/>
      <c r="I129" s="48"/>
      <c r="J129" s="48"/>
      <c r="K129" s="6"/>
      <c r="L129" s="6"/>
      <c r="M129" s="7"/>
      <c r="N129" s="8"/>
      <c r="O129" s="2"/>
      <c r="P129" s="3"/>
    </row>
    <row r="130" spans="1:16" x14ac:dyDescent="0.15">
      <c r="A130" s="48"/>
      <c r="B130" s="48"/>
      <c r="F130" s="48"/>
      <c r="G130" s="48"/>
      <c r="I130" s="48"/>
      <c r="J130" s="48"/>
      <c r="K130" s="6"/>
      <c r="L130" s="6"/>
      <c r="M130" s="7"/>
      <c r="N130" s="8"/>
      <c r="O130" s="2"/>
      <c r="P130" s="3"/>
    </row>
    <row r="131" spans="1:16" x14ac:dyDescent="0.15">
      <c r="A131" s="48"/>
      <c r="B131" s="48"/>
      <c r="F131" s="48"/>
      <c r="G131" s="48"/>
      <c r="I131" s="48"/>
      <c r="J131" s="48"/>
      <c r="K131" s="6"/>
      <c r="L131" s="6"/>
      <c r="M131" s="7"/>
      <c r="N131" s="8"/>
      <c r="O131" s="2"/>
      <c r="P131" s="3"/>
    </row>
    <row r="132" spans="1:16" x14ac:dyDescent="0.15">
      <c r="A132" s="48"/>
      <c r="B132" s="48"/>
      <c r="F132" s="48"/>
      <c r="G132" s="48"/>
      <c r="I132" s="48"/>
      <c r="J132" s="48"/>
      <c r="K132" s="6"/>
      <c r="L132" s="6"/>
      <c r="M132" s="7"/>
      <c r="N132" s="8"/>
      <c r="O132" s="2"/>
      <c r="P132" s="3"/>
    </row>
    <row r="133" spans="1:16" x14ac:dyDescent="0.15">
      <c r="A133" s="48"/>
      <c r="B133" s="48"/>
      <c r="F133" s="48"/>
      <c r="G133" s="48"/>
      <c r="I133" s="48"/>
      <c r="J133" s="48"/>
      <c r="K133" s="6"/>
      <c r="L133" s="6"/>
      <c r="M133" s="7"/>
      <c r="N133" s="8"/>
      <c r="O133" s="2"/>
      <c r="P133" s="3"/>
    </row>
    <row r="134" spans="1:16" x14ac:dyDescent="0.15">
      <c r="A134" s="48"/>
      <c r="B134" s="48"/>
      <c r="F134" s="48"/>
      <c r="G134" s="48"/>
      <c r="I134" s="48"/>
      <c r="J134" s="48"/>
      <c r="K134" s="6"/>
      <c r="L134" s="6"/>
      <c r="M134" s="7"/>
      <c r="N134" s="8"/>
      <c r="O134" s="2"/>
      <c r="P134" s="3"/>
    </row>
    <row r="135" spans="1:16" x14ac:dyDescent="0.15">
      <c r="A135" s="48"/>
      <c r="B135" s="48"/>
      <c r="F135" s="48"/>
      <c r="G135" s="48"/>
      <c r="I135" s="48"/>
      <c r="J135" s="48"/>
      <c r="K135" s="6"/>
      <c r="L135" s="6"/>
      <c r="M135" s="7"/>
      <c r="N135" s="8"/>
      <c r="O135" s="2"/>
      <c r="P135" s="3"/>
    </row>
    <row r="136" spans="1:16" x14ac:dyDescent="0.15">
      <c r="A136" s="48"/>
      <c r="B136" s="48"/>
      <c r="F136" s="48"/>
      <c r="G136" s="48"/>
      <c r="I136" s="48"/>
      <c r="J136" s="48"/>
      <c r="K136" s="6"/>
      <c r="L136" s="6"/>
      <c r="M136" s="7"/>
      <c r="N136" s="8"/>
      <c r="O136" s="2"/>
      <c r="P136" s="3"/>
    </row>
    <row r="137" spans="1:16" x14ac:dyDescent="0.15">
      <c r="A137" s="48"/>
      <c r="B137" s="48"/>
      <c r="F137" s="48"/>
      <c r="G137" s="48"/>
      <c r="I137" s="48"/>
      <c r="J137" s="48"/>
      <c r="K137" s="6"/>
      <c r="L137" s="6"/>
      <c r="M137" s="7"/>
      <c r="N137" s="8"/>
      <c r="O137" s="2"/>
      <c r="P137" s="3"/>
    </row>
    <row r="138" spans="1:16" x14ac:dyDescent="0.15">
      <c r="A138" s="48"/>
      <c r="B138" s="48"/>
      <c r="F138" s="48"/>
      <c r="G138" s="48"/>
      <c r="I138" s="48"/>
      <c r="J138" s="48"/>
      <c r="K138" s="6"/>
      <c r="L138" s="6"/>
      <c r="M138" s="7"/>
      <c r="N138" s="8"/>
      <c r="O138" s="2"/>
      <c r="P138" s="3"/>
    </row>
    <row r="139" spans="1:16" x14ac:dyDescent="0.15">
      <c r="A139" s="48"/>
      <c r="B139" s="48"/>
      <c r="F139" s="48"/>
      <c r="G139" s="48"/>
      <c r="I139" s="48"/>
      <c r="J139" s="48"/>
      <c r="K139" s="6"/>
      <c r="L139" s="6"/>
      <c r="M139" s="7"/>
      <c r="N139" s="8"/>
      <c r="O139" s="2"/>
      <c r="P139" s="3"/>
    </row>
    <row r="140" spans="1:16" x14ac:dyDescent="0.15">
      <c r="A140" s="48"/>
      <c r="B140" s="48"/>
      <c r="F140" s="48"/>
      <c r="G140" s="48"/>
      <c r="I140" s="48"/>
      <c r="J140" s="48"/>
      <c r="K140" s="6"/>
      <c r="L140" s="6"/>
      <c r="M140" s="7"/>
      <c r="N140" s="8"/>
      <c r="O140" s="2"/>
      <c r="P140" s="3"/>
    </row>
    <row r="141" spans="1:16" x14ac:dyDescent="0.15">
      <c r="A141" s="48"/>
      <c r="B141" s="48"/>
      <c r="F141" s="48"/>
      <c r="G141" s="48"/>
      <c r="I141" s="48"/>
      <c r="J141" s="48"/>
      <c r="K141" s="6"/>
      <c r="L141" s="6"/>
      <c r="M141" s="7"/>
      <c r="N141" s="8"/>
      <c r="O141" s="2"/>
      <c r="P141" s="3"/>
    </row>
    <row r="142" spans="1:16" x14ac:dyDescent="0.15">
      <c r="A142" s="48"/>
      <c r="B142" s="48"/>
      <c r="F142" s="48"/>
      <c r="G142" s="48"/>
      <c r="I142" s="48"/>
      <c r="J142" s="48"/>
      <c r="K142" s="6"/>
      <c r="L142" s="6"/>
      <c r="M142" s="7"/>
      <c r="N142" s="8"/>
      <c r="O142" s="2"/>
      <c r="P142" s="3"/>
    </row>
    <row r="143" spans="1:16" x14ac:dyDescent="0.15">
      <c r="A143" s="48"/>
      <c r="B143" s="48"/>
      <c r="F143" s="48"/>
      <c r="G143" s="48"/>
      <c r="I143" s="48"/>
      <c r="J143" s="48"/>
      <c r="K143" s="6"/>
      <c r="L143" s="6"/>
      <c r="M143" s="7"/>
      <c r="N143" s="8"/>
      <c r="O143" s="2"/>
      <c r="P143" s="3"/>
    </row>
    <row r="144" spans="1:16" x14ac:dyDescent="0.15">
      <c r="A144" s="48"/>
      <c r="B144" s="48"/>
      <c r="F144" s="48"/>
      <c r="G144" s="48"/>
      <c r="I144" s="48"/>
      <c r="J144" s="48"/>
      <c r="K144" s="6"/>
      <c r="L144" s="6"/>
      <c r="M144" s="7"/>
      <c r="N144" s="8"/>
      <c r="O144" s="2"/>
      <c r="P144" s="3"/>
    </row>
    <row r="145" spans="1:16" x14ac:dyDescent="0.15">
      <c r="A145" s="48"/>
      <c r="B145" s="48"/>
      <c r="F145" s="48"/>
      <c r="G145" s="48"/>
      <c r="I145" s="48"/>
      <c r="J145" s="48"/>
      <c r="K145" s="6"/>
      <c r="L145" s="6"/>
      <c r="M145" s="7"/>
      <c r="N145" s="8"/>
      <c r="O145" s="2"/>
      <c r="P145" s="3"/>
    </row>
    <row r="146" spans="1:16" x14ac:dyDescent="0.15">
      <c r="A146" s="48"/>
      <c r="B146" s="48"/>
      <c r="F146" s="48"/>
      <c r="G146" s="48"/>
      <c r="I146" s="48"/>
      <c r="J146" s="48"/>
      <c r="K146" s="6"/>
      <c r="L146" s="6"/>
      <c r="M146" s="7"/>
      <c r="N146" s="8"/>
      <c r="O146" s="2"/>
      <c r="P146" s="3"/>
    </row>
    <row r="147" spans="1:16" x14ac:dyDescent="0.15">
      <c r="A147" s="48"/>
      <c r="B147" s="48"/>
      <c r="E147" s="42"/>
      <c r="F147" s="48"/>
      <c r="G147" s="48"/>
      <c r="I147" s="48"/>
      <c r="J147" s="48"/>
      <c r="K147" s="6"/>
      <c r="L147" s="6"/>
      <c r="M147" s="7"/>
      <c r="N147" s="8"/>
      <c r="O147" s="2"/>
      <c r="P147" s="3"/>
    </row>
    <row r="148" spans="1:16" x14ac:dyDescent="0.15">
      <c r="A148" s="48"/>
      <c r="B148" s="48"/>
      <c r="F148" s="48"/>
      <c r="G148" s="48"/>
      <c r="I148" s="48"/>
      <c r="J148" s="48"/>
      <c r="K148" s="6"/>
      <c r="L148" s="6"/>
      <c r="M148" s="7"/>
      <c r="N148" s="8"/>
      <c r="O148" s="2"/>
      <c r="P148" s="3"/>
    </row>
    <row r="149" spans="1:16" x14ac:dyDescent="0.15">
      <c r="A149" s="48"/>
      <c r="B149" s="48"/>
      <c r="F149" s="48"/>
      <c r="G149" s="48"/>
      <c r="I149" s="48"/>
      <c r="J149" s="48"/>
      <c r="K149" s="6"/>
      <c r="L149" s="6"/>
      <c r="M149" s="7"/>
      <c r="N149" s="8"/>
      <c r="O149" s="2"/>
      <c r="P149" s="3"/>
    </row>
    <row r="150" spans="1:16" x14ac:dyDescent="0.15">
      <c r="A150" s="48"/>
      <c r="B150" s="48"/>
      <c r="F150" s="48"/>
      <c r="G150" s="48"/>
      <c r="I150" s="48"/>
      <c r="J150" s="48"/>
      <c r="K150" s="6"/>
      <c r="L150" s="6"/>
      <c r="M150" s="7"/>
      <c r="N150" s="8"/>
      <c r="O150" s="2"/>
      <c r="P150" s="3"/>
    </row>
    <row r="151" spans="1:16" x14ac:dyDescent="0.15">
      <c r="A151" s="48"/>
      <c r="B151" s="48"/>
      <c r="F151" s="48"/>
      <c r="G151" s="48"/>
      <c r="I151" s="48"/>
      <c r="J151" s="48"/>
      <c r="K151" s="6"/>
      <c r="L151" s="6"/>
      <c r="M151" s="7"/>
      <c r="N151" s="8"/>
      <c r="O151" s="2"/>
      <c r="P151" s="3"/>
    </row>
    <row r="152" spans="1:16" x14ac:dyDescent="0.15">
      <c r="A152" s="48"/>
      <c r="B152" s="48"/>
      <c r="F152" s="48"/>
      <c r="G152" s="48"/>
      <c r="I152" s="48"/>
      <c r="J152" s="48"/>
      <c r="K152" s="6"/>
      <c r="L152" s="6"/>
      <c r="M152" s="7"/>
      <c r="N152" s="8"/>
      <c r="O152" s="2"/>
      <c r="P152" s="3"/>
    </row>
    <row r="153" spans="1:16" x14ac:dyDescent="0.15">
      <c r="A153" s="48"/>
      <c r="B153" s="48"/>
      <c r="F153" s="48"/>
      <c r="G153" s="48"/>
      <c r="I153" s="48"/>
      <c r="J153" s="48"/>
      <c r="K153" s="6"/>
      <c r="L153" s="6"/>
      <c r="M153" s="7"/>
      <c r="N153" s="8"/>
      <c r="O153" s="2"/>
      <c r="P153" s="3"/>
    </row>
    <row r="154" spans="1:16" x14ac:dyDescent="0.15">
      <c r="A154" s="48"/>
      <c r="B154" s="48"/>
      <c r="F154" s="48"/>
      <c r="G154" s="48"/>
      <c r="I154" s="48"/>
      <c r="J154" s="48"/>
      <c r="K154" s="6"/>
      <c r="L154" s="6"/>
      <c r="M154" s="7"/>
      <c r="N154" s="8"/>
      <c r="O154" s="2"/>
      <c r="P154" s="3"/>
    </row>
    <row r="155" spans="1:16" x14ac:dyDescent="0.15">
      <c r="A155" s="48"/>
      <c r="B155" s="48"/>
      <c r="F155" s="48"/>
      <c r="G155" s="48"/>
      <c r="I155" s="48"/>
      <c r="J155" s="48"/>
      <c r="K155" s="6"/>
      <c r="L155" s="6"/>
      <c r="M155" s="7"/>
      <c r="N155" s="8"/>
      <c r="O155" s="2"/>
      <c r="P155" s="3"/>
    </row>
    <row r="156" spans="1:16" x14ac:dyDescent="0.15">
      <c r="A156" s="48"/>
      <c r="B156" s="48"/>
      <c r="F156" s="48"/>
      <c r="G156" s="48"/>
      <c r="I156" s="48"/>
      <c r="J156" s="48"/>
      <c r="K156" s="6"/>
      <c r="L156" s="6"/>
      <c r="M156" s="7"/>
      <c r="N156" s="8"/>
      <c r="O156" s="2"/>
      <c r="P156" s="3"/>
    </row>
    <row r="157" spans="1:16" x14ac:dyDescent="0.15">
      <c r="A157" s="48"/>
      <c r="B157" s="48"/>
      <c r="F157" s="48"/>
      <c r="G157" s="48"/>
      <c r="I157" s="48"/>
      <c r="J157" s="48"/>
      <c r="K157" s="6"/>
      <c r="L157" s="6"/>
      <c r="M157" s="7"/>
      <c r="N157" s="8"/>
      <c r="O157" s="2"/>
      <c r="P157" s="3"/>
    </row>
    <row r="158" spans="1:16" x14ac:dyDescent="0.15">
      <c r="A158" s="48"/>
      <c r="B158" s="48"/>
      <c r="F158" s="48"/>
      <c r="G158" s="48"/>
      <c r="I158" s="48"/>
      <c r="J158" s="48"/>
      <c r="K158" s="6"/>
      <c r="L158" s="6"/>
      <c r="M158" s="7"/>
      <c r="N158" s="8"/>
      <c r="O158" s="2"/>
      <c r="P158" s="3"/>
    </row>
    <row r="159" spans="1:16" x14ac:dyDescent="0.15">
      <c r="A159" s="48"/>
      <c r="B159" s="48"/>
      <c r="F159" s="48"/>
      <c r="G159" s="48"/>
      <c r="I159" s="48"/>
      <c r="J159" s="48"/>
      <c r="K159" s="6"/>
      <c r="L159" s="6"/>
      <c r="M159" s="7"/>
      <c r="N159" s="8"/>
      <c r="O159" s="2"/>
      <c r="P159" s="3"/>
    </row>
    <row r="160" spans="1:16" x14ac:dyDescent="0.15">
      <c r="A160" s="48"/>
      <c r="B160" s="48"/>
      <c r="F160" s="48"/>
      <c r="G160" s="48"/>
      <c r="I160" s="48"/>
      <c r="J160" s="48"/>
      <c r="K160" s="6"/>
      <c r="L160" s="6"/>
      <c r="M160" s="7"/>
      <c r="N160" s="8"/>
      <c r="O160" s="2"/>
      <c r="P160" s="3"/>
    </row>
    <row r="161" spans="1:16" x14ac:dyDescent="0.15">
      <c r="A161" s="48"/>
      <c r="B161" s="48"/>
      <c r="F161" s="48"/>
      <c r="G161" s="48"/>
      <c r="I161" s="48"/>
      <c r="J161" s="48"/>
      <c r="K161" s="6"/>
      <c r="L161" s="6"/>
      <c r="M161" s="7"/>
      <c r="N161" s="8"/>
      <c r="O161" s="2"/>
      <c r="P161" s="3"/>
    </row>
    <row r="162" spans="1:16" x14ac:dyDescent="0.15">
      <c r="A162" s="48"/>
      <c r="B162" s="48"/>
      <c r="F162" s="48"/>
      <c r="G162" s="48"/>
      <c r="I162" s="48"/>
      <c r="J162" s="48"/>
      <c r="K162" s="6"/>
      <c r="L162" s="6"/>
      <c r="M162" s="7"/>
      <c r="N162" s="8"/>
      <c r="O162" s="2"/>
      <c r="P162" s="3"/>
    </row>
    <row r="163" spans="1:16" x14ac:dyDescent="0.15">
      <c r="A163" s="48"/>
      <c r="B163" s="48"/>
      <c r="F163" s="48"/>
      <c r="G163" s="48"/>
      <c r="I163" s="48"/>
      <c r="J163" s="48"/>
      <c r="K163" s="6"/>
      <c r="L163" s="6"/>
      <c r="M163" s="7"/>
      <c r="N163" s="8"/>
      <c r="O163" s="2"/>
      <c r="P163" s="3"/>
    </row>
    <row r="164" spans="1:16" x14ac:dyDescent="0.15">
      <c r="A164" s="48"/>
      <c r="B164" s="48"/>
      <c r="F164" s="48"/>
      <c r="G164" s="48"/>
      <c r="I164" s="48"/>
      <c r="J164" s="48"/>
      <c r="K164" s="6"/>
      <c r="L164" s="6"/>
      <c r="M164" s="7"/>
      <c r="N164" s="8"/>
      <c r="O164" s="2"/>
      <c r="P164" s="3"/>
    </row>
    <row r="165" spans="1:16" x14ac:dyDescent="0.15">
      <c r="A165" s="48"/>
      <c r="B165" s="48"/>
      <c r="F165" s="48"/>
      <c r="G165" s="48"/>
      <c r="I165" s="48"/>
      <c r="J165" s="48"/>
      <c r="K165" s="6"/>
      <c r="L165" s="6"/>
      <c r="M165" s="7"/>
      <c r="N165" s="8"/>
      <c r="O165" s="2"/>
      <c r="P165" s="3"/>
    </row>
    <row r="166" spans="1:16" x14ac:dyDescent="0.15">
      <c r="A166" s="48"/>
      <c r="B166" s="48"/>
      <c r="F166" s="48"/>
      <c r="G166" s="48"/>
      <c r="I166" s="48"/>
      <c r="J166" s="48"/>
      <c r="K166" s="6"/>
      <c r="L166" s="6"/>
      <c r="M166" s="7"/>
      <c r="N166" s="8"/>
      <c r="O166" s="2"/>
      <c r="P166" s="3"/>
    </row>
    <row r="167" spans="1:16" x14ac:dyDescent="0.15">
      <c r="A167" s="48"/>
      <c r="B167" s="48"/>
      <c r="F167" s="48"/>
      <c r="G167" s="48"/>
      <c r="I167" s="48"/>
      <c r="J167" s="48"/>
      <c r="K167" s="6"/>
      <c r="L167" s="6"/>
      <c r="M167" s="7"/>
      <c r="N167" s="8"/>
      <c r="O167" s="2"/>
      <c r="P167" s="3"/>
    </row>
    <row r="168" spans="1:16" x14ac:dyDescent="0.15">
      <c r="A168" s="48"/>
      <c r="B168" s="48"/>
      <c r="F168" s="48"/>
      <c r="G168" s="48"/>
      <c r="I168" s="48"/>
      <c r="J168" s="48"/>
      <c r="K168" s="6"/>
      <c r="L168" s="6"/>
      <c r="M168" s="7"/>
      <c r="N168" s="8"/>
      <c r="O168" s="2"/>
      <c r="P168" s="3"/>
    </row>
    <row r="169" spans="1:16" x14ac:dyDescent="0.15">
      <c r="A169" s="48"/>
      <c r="B169" s="48"/>
      <c r="F169" s="48"/>
      <c r="G169" s="48"/>
      <c r="I169" s="48"/>
      <c r="J169" s="48"/>
      <c r="K169" s="6"/>
      <c r="L169" s="6"/>
      <c r="M169" s="7"/>
      <c r="N169" s="8"/>
      <c r="O169" s="2"/>
      <c r="P169" s="3"/>
    </row>
    <row r="170" spans="1:16" x14ac:dyDescent="0.15">
      <c r="A170" s="48"/>
      <c r="B170" s="48"/>
      <c r="F170" s="48"/>
      <c r="G170" s="48"/>
      <c r="I170" s="48"/>
      <c r="J170" s="48"/>
      <c r="K170" s="6"/>
      <c r="L170" s="6"/>
      <c r="M170" s="7"/>
      <c r="N170" s="8"/>
      <c r="O170" s="2"/>
      <c r="P170" s="3"/>
    </row>
    <row r="171" spans="1:16" x14ac:dyDescent="0.15">
      <c r="A171" s="48"/>
      <c r="B171" s="48"/>
      <c r="F171" s="48"/>
      <c r="G171" s="48"/>
      <c r="I171" s="48"/>
      <c r="J171" s="48"/>
      <c r="K171" s="6"/>
      <c r="L171" s="6"/>
      <c r="M171" s="7"/>
      <c r="N171" s="8"/>
      <c r="O171" s="2"/>
      <c r="P171" s="3"/>
    </row>
    <row r="172" spans="1:16" x14ac:dyDescent="0.15">
      <c r="A172" s="48"/>
      <c r="B172" s="48"/>
      <c r="F172" s="48"/>
      <c r="G172" s="48"/>
      <c r="I172" s="48"/>
      <c r="J172" s="48"/>
      <c r="K172" s="6"/>
      <c r="L172" s="6"/>
      <c r="M172" s="7"/>
      <c r="N172" s="8"/>
      <c r="O172" s="2"/>
      <c r="P172" s="3"/>
    </row>
    <row r="173" spans="1:16" x14ac:dyDescent="0.15">
      <c r="A173" s="48"/>
      <c r="B173" s="48"/>
      <c r="E173" s="42"/>
      <c r="F173" s="48"/>
      <c r="G173" s="48"/>
      <c r="I173" s="48"/>
      <c r="J173" s="48"/>
      <c r="K173" s="6"/>
      <c r="L173" s="6"/>
      <c r="M173" s="7"/>
      <c r="N173" s="8"/>
      <c r="O173" s="2"/>
      <c r="P173" s="3"/>
    </row>
    <row r="174" spans="1:16" x14ac:dyDescent="0.15">
      <c r="A174" s="48"/>
      <c r="B174" s="48"/>
      <c r="F174" s="48"/>
      <c r="G174" s="48"/>
      <c r="I174" s="48"/>
      <c r="J174" s="48"/>
      <c r="K174" s="6"/>
      <c r="L174" s="6"/>
      <c r="M174" s="7"/>
      <c r="N174" s="8"/>
      <c r="O174" s="2"/>
      <c r="P174" s="3"/>
    </row>
    <row r="175" spans="1:16" x14ac:dyDescent="0.15">
      <c r="A175" s="48"/>
      <c r="B175" s="48"/>
      <c r="F175" s="48"/>
      <c r="G175" s="48"/>
      <c r="I175" s="48"/>
      <c r="J175" s="48"/>
      <c r="K175" s="6"/>
      <c r="L175" s="6"/>
      <c r="M175" s="7"/>
      <c r="N175" s="8"/>
      <c r="O175" s="2"/>
      <c r="P175" s="3"/>
    </row>
    <row r="176" spans="1:16" x14ac:dyDescent="0.15">
      <c r="A176" s="48"/>
      <c r="B176" s="48"/>
      <c r="F176" s="48"/>
      <c r="G176" s="48"/>
      <c r="I176" s="48"/>
      <c r="J176" s="48"/>
      <c r="K176" s="6"/>
      <c r="L176" s="6"/>
      <c r="M176" s="7"/>
      <c r="N176" s="8"/>
      <c r="O176" s="2"/>
      <c r="P176" s="3"/>
    </row>
    <row r="177" spans="1:16" x14ac:dyDescent="0.15">
      <c r="A177" s="48"/>
      <c r="B177" s="48"/>
      <c r="F177" s="48"/>
      <c r="G177" s="48"/>
      <c r="I177" s="48"/>
      <c r="J177" s="48"/>
      <c r="K177" s="6"/>
      <c r="L177" s="6"/>
      <c r="M177" s="7"/>
      <c r="N177" s="8"/>
      <c r="O177" s="2"/>
      <c r="P177" s="3"/>
    </row>
    <row r="178" spans="1:16" x14ac:dyDescent="0.15">
      <c r="A178" s="48"/>
      <c r="B178" s="48"/>
      <c r="F178" s="48"/>
      <c r="G178" s="48"/>
      <c r="I178" s="48"/>
      <c r="J178" s="48"/>
      <c r="K178" s="6"/>
      <c r="L178" s="6"/>
      <c r="M178" s="7"/>
      <c r="N178" s="8"/>
      <c r="O178" s="2"/>
      <c r="P178" s="3"/>
    </row>
    <row r="179" spans="1:16" x14ac:dyDescent="0.15">
      <c r="A179" s="48"/>
      <c r="B179" s="48"/>
      <c r="K179" s="6"/>
      <c r="L179" s="6"/>
      <c r="M179" s="7"/>
      <c r="N179" s="8"/>
      <c r="O179" s="2"/>
      <c r="P179" s="3"/>
    </row>
    <row r="180" spans="1:16" x14ac:dyDescent="0.15">
      <c r="A180" s="48"/>
      <c r="B180" s="48"/>
      <c r="K180" s="6"/>
      <c r="L180" s="6"/>
      <c r="M180" s="7"/>
      <c r="N180" s="8"/>
      <c r="O180" s="2"/>
      <c r="P180" s="3"/>
    </row>
    <row r="181" spans="1:16" x14ac:dyDescent="0.15">
      <c r="A181" s="48"/>
      <c r="B181" s="48"/>
      <c r="K181" s="6"/>
      <c r="L181" s="6"/>
      <c r="M181" s="7"/>
      <c r="N181" s="8"/>
      <c r="O181" s="2"/>
      <c r="P181" s="3"/>
    </row>
    <row r="182" spans="1:16" x14ac:dyDescent="0.15">
      <c r="A182" s="48"/>
      <c r="B182" s="48"/>
      <c r="K182" s="6"/>
      <c r="L182" s="6"/>
      <c r="M182" s="7"/>
      <c r="N182" s="8"/>
      <c r="O182" s="2"/>
      <c r="P182" s="3"/>
    </row>
    <row r="183" spans="1:16" x14ac:dyDescent="0.15">
      <c r="A183" s="48"/>
      <c r="B183" s="48"/>
      <c r="K183" s="6"/>
      <c r="L183" s="6"/>
      <c r="M183" s="7"/>
      <c r="N183" s="8"/>
      <c r="O183" s="2"/>
      <c r="P183" s="3"/>
    </row>
    <row r="184" spans="1:16" x14ac:dyDescent="0.15">
      <c r="A184" s="48"/>
      <c r="B184" s="48"/>
      <c r="K184" s="6"/>
      <c r="L184" s="6"/>
      <c r="M184" s="7"/>
      <c r="N184" s="8"/>
      <c r="O184" s="2"/>
      <c r="P184" s="3"/>
    </row>
    <row r="185" spans="1:16" x14ac:dyDescent="0.15">
      <c r="A185" s="48"/>
      <c r="B185" s="48"/>
      <c r="K185" s="6"/>
      <c r="L185" s="6"/>
      <c r="M185" s="7"/>
      <c r="N185" s="8"/>
      <c r="O185" s="2"/>
      <c r="P185" s="3"/>
    </row>
    <row r="186" spans="1:16" x14ac:dyDescent="0.15">
      <c r="A186" s="48"/>
      <c r="B186" s="48"/>
      <c r="K186" s="6"/>
      <c r="L186" s="6"/>
      <c r="M186" s="7"/>
      <c r="N186" s="8"/>
      <c r="O186" s="2"/>
      <c r="P186" s="3"/>
    </row>
    <row r="187" spans="1:16" x14ac:dyDescent="0.15">
      <c r="A187" s="48"/>
      <c r="B187" s="48"/>
      <c r="K187" s="6"/>
      <c r="L187" s="6"/>
      <c r="M187" s="7"/>
      <c r="N187" s="8"/>
      <c r="O187" s="2"/>
      <c r="P187" s="3"/>
    </row>
    <row r="188" spans="1:16" x14ac:dyDescent="0.15">
      <c r="A188" s="48"/>
      <c r="B188" s="48"/>
      <c r="K188" s="6"/>
      <c r="L188" s="6"/>
      <c r="M188" s="7"/>
      <c r="N188" s="8"/>
      <c r="O188" s="2"/>
      <c r="P188" s="3"/>
    </row>
    <row r="189" spans="1:16" x14ac:dyDescent="0.15">
      <c r="A189" s="48"/>
      <c r="B189" s="48"/>
      <c r="K189" s="6"/>
      <c r="L189" s="6"/>
      <c r="M189" s="7"/>
      <c r="N189" s="8"/>
      <c r="O189" s="2"/>
      <c r="P189" s="3"/>
    </row>
    <row r="190" spans="1:16" x14ac:dyDescent="0.15">
      <c r="A190" s="48"/>
      <c r="B190" s="48"/>
      <c r="K190" s="6"/>
      <c r="L190" s="6"/>
      <c r="M190" s="7"/>
      <c r="N190" s="8"/>
      <c r="O190" s="2"/>
      <c r="P190" s="3"/>
    </row>
    <row r="191" spans="1:16" x14ac:dyDescent="0.15">
      <c r="A191" s="48"/>
      <c r="B191" s="48"/>
      <c r="K191" s="6"/>
      <c r="L191" s="6"/>
      <c r="M191" s="7"/>
      <c r="N191" s="8"/>
      <c r="O191" s="2"/>
      <c r="P191" s="3"/>
    </row>
    <row r="192" spans="1:16" x14ac:dyDescent="0.15">
      <c r="A192" s="48"/>
      <c r="B192" s="48"/>
      <c r="K192" s="6"/>
      <c r="L192" s="6"/>
      <c r="M192" s="7"/>
      <c r="N192" s="8"/>
      <c r="O192" s="2"/>
      <c r="P192" s="3"/>
    </row>
    <row r="193" spans="1:16" x14ac:dyDescent="0.15">
      <c r="A193" s="48"/>
      <c r="B193" s="48"/>
      <c r="K193" s="6"/>
      <c r="L193" s="6"/>
      <c r="M193" s="7"/>
      <c r="N193" s="8"/>
      <c r="O193" s="2"/>
      <c r="P193" s="3"/>
    </row>
    <row r="194" spans="1:16" x14ac:dyDescent="0.15">
      <c r="A194" s="48"/>
      <c r="B194" s="48"/>
      <c r="K194" s="6"/>
      <c r="L194" s="6"/>
      <c r="M194" s="7"/>
      <c r="N194" s="8"/>
      <c r="O194" s="2"/>
      <c r="P194" s="3"/>
    </row>
    <row r="195" spans="1:16" x14ac:dyDescent="0.15">
      <c r="A195" s="48"/>
      <c r="B195" s="48"/>
      <c r="K195" s="6"/>
      <c r="L195" s="6"/>
      <c r="M195" s="7"/>
      <c r="N195" s="8"/>
      <c r="O195" s="2"/>
      <c r="P195" s="3"/>
    </row>
    <row r="196" spans="1:16" x14ac:dyDescent="0.15">
      <c r="A196" s="48"/>
      <c r="B196" s="48"/>
      <c r="K196" s="6"/>
      <c r="L196" s="6"/>
      <c r="M196" s="7"/>
      <c r="N196" s="8"/>
      <c r="O196" s="2"/>
      <c r="P196" s="3"/>
    </row>
    <row r="197" spans="1:16" x14ac:dyDescent="0.15">
      <c r="A197" s="48"/>
      <c r="B197" s="48"/>
      <c r="K197" s="6"/>
      <c r="L197" s="6"/>
      <c r="M197" s="7"/>
      <c r="N197" s="8"/>
      <c r="O197" s="2"/>
      <c r="P197" s="3"/>
    </row>
    <row r="198" spans="1:16" x14ac:dyDescent="0.15">
      <c r="A198" s="48"/>
      <c r="B198" s="48"/>
      <c r="K198" s="6"/>
      <c r="L198" s="6"/>
      <c r="M198" s="7"/>
      <c r="N198" s="8"/>
      <c r="O198" s="2"/>
      <c r="P198" s="3"/>
    </row>
    <row r="199" spans="1:16" x14ac:dyDescent="0.15">
      <c r="A199" s="48"/>
      <c r="B199" s="48"/>
      <c r="K199" s="6"/>
      <c r="L199" s="6"/>
      <c r="M199" s="7"/>
      <c r="N199" s="8"/>
      <c r="O199" s="2"/>
      <c r="P199" s="3"/>
    </row>
    <row r="200" spans="1:16" x14ac:dyDescent="0.15">
      <c r="A200" s="48"/>
      <c r="B200" s="48"/>
      <c r="K200" s="6"/>
      <c r="L200" s="6"/>
      <c r="M200" s="7"/>
      <c r="N200" s="8"/>
      <c r="O200" s="2"/>
      <c r="P200" s="3"/>
    </row>
    <row r="201" spans="1:16" x14ac:dyDescent="0.15">
      <c r="A201" s="48"/>
      <c r="B201" s="48"/>
      <c r="K201" s="6"/>
      <c r="L201" s="6"/>
      <c r="M201" s="7"/>
      <c r="N201" s="8"/>
      <c r="O201" s="2"/>
      <c r="P201" s="3"/>
    </row>
    <row r="202" spans="1:16" x14ac:dyDescent="0.15">
      <c r="A202" s="48"/>
      <c r="B202" s="48"/>
      <c r="K202" s="6"/>
      <c r="L202" s="6"/>
      <c r="M202" s="7"/>
      <c r="N202" s="8"/>
      <c r="O202" s="2"/>
      <c r="P202" s="3"/>
    </row>
    <row r="203" spans="1:16" x14ac:dyDescent="0.15">
      <c r="A203" s="48"/>
      <c r="B203" s="48"/>
      <c r="K203" s="6"/>
      <c r="L203" s="6"/>
      <c r="M203" s="7"/>
      <c r="N203" s="8"/>
      <c r="O203" s="2"/>
      <c r="P203" s="3"/>
    </row>
    <row r="204" spans="1:16" x14ac:dyDescent="0.15">
      <c r="A204" s="48"/>
      <c r="B204" s="48"/>
      <c r="K204" s="6"/>
      <c r="L204" s="6"/>
      <c r="M204" s="7"/>
      <c r="N204" s="8"/>
      <c r="O204" s="2"/>
      <c r="P204" s="3"/>
    </row>
    <row r="205" spans="1:16" x14ac:dyDescent="0.15">
      <c r="A205" s="48"/>
      <c r="B205" s="48"/>
      <c r="K205" s="6"/>
      <c r="L205" s="6"/>
      <c r="M205" s="7"/>
      <c r="N205" s="8"/>
      <c r="O205" s="2"/>
      <c r="P205" s="3"/>
    </row>
    <row r="206" spans="1:16" x14ac:dyDescent="0.15">
      <c r="A206" s="48"/>
      <c r="B206" s="48"/>
      <c r="K206" s="6"/>
      <c r="L206" s="6"/>
      <c r="M206" s="7"/>
      <c r="N206" s="8"/>
      <c r="O206" s="2"/>
      <c r="P206" s="3"/>
    </row>
    <row r="207" spans="1:16" x14ac:dyDescent="0.15">
      <c r="A207" s="48"/>
      <c r="B207" s="48"/>
      <c r="K207" s="6"/>
      <c r="L207" s="6"/>
      <c r="M207" s="7"/>
      <c r="N207" s="8"/>
      <c r="O207" s="2"/>
      <c r="P207" s="3"/>
    </row>
    <row r="208" spans="1:16" x14ac:dyDescent="0.15">
      <c r="A208" s="48"/>
      <c r="B208" s="48"/>
      <c r="K208" s="6"/>
      <c r="L208" s="6"/>
      <c r="M208" s="7"/>
      <c r="N208" s="8"/>
      <c r="O208" s="2"/>
      <c r="P208" s="3"/>
    </row>
    <row r="209" spans="1:16" x14ac:dyDescent="0.15">
      <c r="A209" s="48"/>
      <c r="B209" s="48"/>
      <c r="K209" s="6"/>
      <c r="L209" s="6"/>
      <c r="M209" s="7"/>
      <c r="N209" s="8"/>
      <c r="O209" s="2"/>
      <c r="P209" s="3"/>
    </row>
    <row r="210" spans="1:16" x14ac:dyDescent="0.15">
      <c r="A210" s="48"/>
      <c r="B210" s="48"/>
      <c r="K210" s="6"/>
      <c r="L210" s="6"/>
      <c r="M210" s="7"/>
      <c r="N210" s="8"/>
      <c r="O210" s="2"/>
      <c r="P210" s="3"/>
    </row>
    <row r="211" spans="1:16" x14ac:dyDescent="0.15">
      <c r="A211" s="48"/>
      <c r="B211" s="48"/>
      <c r="K211" s="6"/>
      <c r="L211" s="6"/>
      <c r="M211" s="7"/>
      <c r="N211" s="8"/>
      <c r="O211" s="2"/>
      <c r="P211" s="3"/>
    </row>
    <row r="212" spans="1:16" x14ac:dyDescent="0.15">
      <c r="A212" s="48"/>
      <c r="B212" s="48"/>
      <c r="K212" s="6"/>
      <c r="L212" s="6"/>
      <c r="M212" s="7"/>
      <c r="N212" s="8"/>
      <c r="O212" s="2"/>
      <c r="P212" s="3"/>
    </row>
    <row r="213" spans="1:16" x14ac:dyDescent="0.15">
      <c r="A213" s="48"/>
      <c r="B213" s="48"/>
      <c r="K213" s="6"/>
      <c r="L213" s="6"/>
      <c r="M213" s="7"/>
      <c r="N213" s="8"/>
      <c r="O213" s="2"/>
      <c r="P213" s="3"/>
    </row>
    <row r="214" spans="1:16" x14ac:dyDescent="0.15">
      <c r="A214" s="48"/>
      <c r="B214" s="48"/>
      <c r="K214" s="6"/>
      <c r="L214" s="6"/>
      <c r="M214" s="7"/>
      <c r="N214" s="8"/>
      <c r="O214" s="2"/>
      <c r="P214" s="3"/>
    </row>
    <row r="215" spans="1:16" x14ac:dyDescent="0.15">
      <c r="A215" s="48"/>
      <c r="B215" s="48"/>
      <c r="K215" s="6"/>
      <c r="L215" s="6"/>
      <c r="M215" s="7"/>
      <c r="N215" s="8"/>
      <c r="O215" s="2"/>
      <c r="P215" s="3"/>
    </row>
    <row r="216" spans="1:16" x14ac:dyDescent="0.15">
      <c r="A216" s="48"/>
      <c r="B216" s="48"/>
      <c r="K216" s="6"/>
      <c r="L216" s="6"/>
      <c r="M216" s="7"/>
      <c r="N216" s="8"/>
      <c r="O216" s="2"/>
      <c r="P216" s="3"/>
    </row>
    <row r="217" spans="1:16" x14ac:dyDescent="0.15">
      <c r="A217" s="48"/>
      <c r="B217" s="48"/>
      <c r="K217" s="6"/>
      <c r="L217" s="6"/>
      <c r="M217" s="7"/>
      <c r="N217" s="8"/>
      <c r="O217" s="2"/>
      <c r="P217" s="3"/>
    </row>
    <row r="218" spans="1:16" x14ac:dyDescent="0.15">
      <c r="A218" s="48"/>
      <c r="B218" s="48"/>
      <c r="K218" s="6"/>
      <c r="L218" s="6"/>
      <c r="M218" s="7"/>
      <c r="N218" s="8"/>
      <c r="O218" s="2"/>
      <c r="P218" s="3"/>
    </row>
    <row r="219" spans="1:16" x14ac:dyDescent="0.15">
      <c r="A219" s="48"/>
      <c r="B219" s="48"/>
      <c r="K219" s="6"/>
      <c r="L219" s="6"/>
      <c r="M219" s="7"/>
      <c r="N219" s="8"/>
      <c r="O219" s="2"/>
      <c r="P219" s="3"/>
    </row>
    <row r="220" spans="1:16" x14ac:dyDescent="0.15">
      <c r="A220" s="48"/>
      <c r="B220" s="48"/>
      <c r="K220" s="6"/>
      <c r="L220" s="6"/>
      <c r="M220" s="7"/>
      <c r="N220" s="8"/>
      <c r="O220" s="2"/>
      <c r="P220" s="3"/>
    </row>
    <row r="221" spans="1:16" x14ac:dyDescent="0.15">
      <c r="A221" s="48"/>
      <c r="B221" s="48"/>
      <c r="K221" s="6"/>
      <c r="L221" s="6"/>
      <c r="M221" s="7"/>
      <c r="N221" s="8"/>
      <c r="O221" s="2"/>
      <c r="P221" s="3"/>
    </row>
    <row r="222" spans="1:16" x14ac:dyDescent="0.15">
      <c r="A222" s="48"/>
      <c r="B222" s="48"/>
      <c r="K222" s="6"/>
      <c r="L222" s="6"/>
      <c r="M222" s="7"/>
      <c r="N222" s="8"/>
      <c r="O222" s="2"/>
      <c r="P222" s="3"/>
    </row>
    <row r="223" spans="1:16" x14ac:dyDescent="0.15">
      <c r="A223" s="48"/>
      <c r="B223" s="48"/>
      <c r="K223" s="6"/>
      <c r="L223" s="6"/>
      <c r="M223" s="7"/>
      <c r="N223" s="8"/>
      <c r="O223" s="2"/>
      <c r="P223" s="3"/>
    </row>
    <row r="224" spans="1:16" x14ac:dyDescent="0.15">
      <c r="A224" s="48"/>
      <c r="B224" s="48"/>
      <c r="K224" s="6"/>
      <c r="L224" s="6"/>
      <c r="M224" s="7"/>
      <c r="N224" s="8"/>
      <c r="O224" s="2"/>
      <c r="P224" s="3"/>
    </row>
    <row r="225" spans="1:16" x14ac:dyDescent="0.15">
      <c r="A225" s="48"/>
      <c r="B225" s="48"/>
      <c r="K225" s="6"/>
      <c r="L225" s="6"/>
      <c r="M225" s="7"/>
      <c r="N225" s="8"/>
      <c r="O225" s="2"/>
      <c r="P225" s="3"/>
    </row>
    <row r="226" spans="1:16" x14ac:dyDescent="0.15">
      <c r="A226" s="48"/>
      <c r="B226" s="48"/>
      <c r="K226" s="6"/>
      <c r="L226" s="6"/>
      <c r="M226" s="7"/>
      <c r="N226" s="8"/>
      <c r="O226" s="2"/>
      <c r="P226" s="3"/>
    </row>
    <row r="227" spans="1:16" x14ac:dyDescent="0.15">
      <c r="A227" s="48"/>
      <c r="B227" s="48"/>
      <c r="K227" s="6"/>
      <c r="L227" s="6"/>
      <c r="M227" s="7"/>
      <c r="N227" s="8"/>
      <c r="O227" s="2"/>
      <c r="P227" s="3"/>
    </row>
    <row r="228" spans="1:16" x14ac:dyDescent="0.15">
      <c r="A228" s="48"/>
      <c r="B228" s="48"/>
      <c r="K228" s="6"/>
      <c r="L228" s="6"/>
      <c r="M228" s="7"/>
      <c r="N228" s="8"/>
      <c r="O228" s="2"/>
      <c r="P228" s="3"/>
    </row>
    <row r="229" spans="1:16" x14ac:dyDescent="0.15">
      <c r="A229" s="48"/>
      <c r="B229" s="48"/>
      <c r="K229" s="6"/>
      <c r="L229" s="6"/>
      <c r="M229" s="7"/>
      <c r="N229" s="8"/>
      <c r="O229" s="2"/>
      <c r="P229" s="3"/>
    </row>
    <row r="230" spans="1:16" x14ac:dyDescent="0.15">
      <c r="A230" s="48"/>
      <c r="B230" s="48"/>
      <c r="K230" s="6"/>
      <c r="L230" s="6"/>
      <c r="M230" s="7"/>
      <c r="N230" s="8"/>
      <c r="O230" s="2"/>
      <c r="P230" s="3"/>
    </row>
    <row r="231" spans="1:16" x14ac:dyDescent="0.15">
      <c r="A231" s="48"/>
      <c r="B231" s="48"/>
      <c r="K231" s="6"/>
      <c r="L231" s="6"/>
      <c r="M231" s="7"/>
      <c r="N231" s="8"/>
      <c r="O231" s="2"/>
      <c r="P231" s="3"/>
    </row>
    <row r="232" spans="1:16" x14ac:dyDescent="0.15">
      <c r="A232" s="48"/>
      <c r="B232" s="48"/>
      <c r="K232" s="6"/>
      <c r="L232" s="6"/>
      <c r="M232" s="7"/>
      <c r="N232" s="8"/>
      <c r="O232" s="2"/>
      <c r="P232" s="3"/>
    </row>
    <row r="233" spans="1:16" x14ac:dyDescent="0.15">
      <c r="A233" s="48"/>
      <c r="B233" s="48"/>
      <c r="K233" s="6"/>
      <c r="L233" s="6"/>
      <c r="M233" s="7"/>
      <c r="N233" s="8"/>
      <c r="O233" s="2"/>
      <c r="P233" s="3"/>
    </row>
    <row r="234" spans="1:16" x14ac:dyDescent="0.15">
      <c r="A234" s="48"/>
      <c r="B234" s="48"/>
      <c r="K234" s="6"/>
      <c r="L234" s="6"/>
      <c r="M234" s="7"/>
      <c r="N234" s="8"/>
      <c r="O234" s="2"/>
      <c r="P234" s="3"/>
    </row>
    <row r="235" spans="1:16" x14ac:dyDescent="0.15">
      <c r="A235" s="48"/>
      <c r="B235" s="48"/>
      <c r="K235" s="6"/>
      <c r="L235" s="6"/>
      <c r="M235" s="7"/>
      <c r="N235" s="8"/>
      <c r="O235" s="2"/>
      <c r="P235" s="3"/>
    </row>
    <row r="236" spans="1:16" x14ac:dyDescent="0.15">
      <c r="A236" s="48"/>
      <c r="B236" s="48"/>
      <c r="K236" s="6"/>
      <c r="L236" s="6"/>
      <c r="M236" s="7"/>
      <c r="N236" s="8"/>
      <c r="O236" s="2"/>
      <c r="P236" s="3"/>
    </row>
    <row r="237" spans="1:16" x14ac:dyDescent="0.15">
      <c r="A237" s="48"/>
      <c r="B237" s="48"/>
      <c r="K237" s="6"/>
      <c r="L237" s="6"/>
      <c r="M237" s="7"/>
      <c r="N237" s="8"/>
      <c r="O237" s="2"/>
      <c r="P237" s="3"/>
    </row>
    <row r="238" spans="1:16" x14ac:dyDescent="0.15">
      <c r="A238" s="48"/>
      <c r="B238" s="48"/>
      <c r="K238" s="6"/>
      <c r="L238" s="6"/>
      <c r="M238" s="7"/>
      <c r="N238" s="8"/>
      <c r="O238" s="2"/>
      <c r="P238" s="3"/>
    </row>
    <row r="239" spans="1:16" x14ac:dyDescent="0.15">
      <c r="A239" s="48"/>
      <c r="B239" s="48"/>
      <c r="K239" s="6"/>
      <c r="L239" s="6"/>
      <c r="M239" s="7"/>
      <c r="N239" s="8"/>
      <c r="O239" s="2"/>
      <c r="P239" s="3"/>
    </row>
    <row r="240" spans="1:16" x14ac:dyDescent="0.15">
      <c r="A240" s="48"/>
      <c r="B240" s="48"/>
      <c r="K240" s="6"/>
      <c r="L240" s="6"/>
      <c r="M240" s="7"/>
      <c r="N240" s="8"/>
      <c r="O240" s="2"/>
      <c r="P240" s="3"/>
    </row>
    <row r="241" spans="1:16" x14ac:dyDescent="0.15">
      <c r="A241" s="48"/>
      <c r="B241" s="48"/>
      <c r="K241" s="6"/>
      <c r="L241" s="6"/>
      <c r="M241" s="7"/>
      <c r="N241" s="8"/>
      <c r="O241" s="2"/>
      <c r="P241" s="3"/>
    </row>
    <row r="242" spans="1:16" x14ac:dyDescent="0.15">
      <c r="A242" s="48"/>
      <c r="B242" s="48"/>
      <c r="K242" s="6"/>
      <c r="L242" s="6"/>
      <c r="M242" s="7"/>
      <c r="N242" s="8"/>
      <c r="O242" s="2"/>
      <c r="P242" s="3"/>
    </row>
    <row r="243" spans="1:16" x14ac:dyDescent="0.15">
      <c r="A243" s="48"/>
      <c r="B243" s="48"/>
      <c r="K243" s="6"/>
      <c r="L243" s="6"/>
      <c r="M243" s="7"/>
      <c r="N243" s="8"/>
      <c r="O243" s="2"/>
      <c r="P243" s="3"/>
    </row>
    <row r="244" spans="1:16" x14ac:dyDescent="0.15">
      <c r="A244" s="48"/>
      <c r="B244" s="48"/>
      <c r="K244" s="6"/>
      <c r="L244" s="6"/>
      <c r="M244" s="7"/>
      <c r="N244" s="8"/>
      <c r="O244" s="2"/>
      <c r="P244" s="3"/>
    </row>
    <row r="245" spans="1:16" x14ac:dyDescent="0.15">
      <c r="A245" s="48"/>
      <c r="B245" s="48"/>
      <c r="K245" s="6"/>
      <c r="L245" s="6"/>
      <c r="M245" s="7"/>
      <c r="N245" s="8"/>
      <c r="O245" s="2"/>
      <c r="P245" s="3"/>
    </row>
    <row r="246" spans="1:16" x14ac:dyDescent="0.15">
      <c r="A246" s="48"/>
      <c r="B246" s="48"/>
      <c r="K246" s="6"/>
      <c r="L246" s="6"/>
      <c r="M246" s="7"/>
      <c r="N246" s="8"/>
      <c r="O246" s="2"/>
      <c r="P246" s="3"/>
    </row>
    <row r="247" spans="1:16" x14ac:dyDescent="0.15">
      <c r="A247" s="48"/>
      <c r="B247" s="48"/>
      <c r="K247" s="6"/>
      <c r="L247" s="6"/>
      <c r="M247" s="7"/>
      <c r="N247" s="8"/>
      <c r="O247" s="2"/>
      <c r="P247" s="3"/>
    </row>
    <row r="248" spans="1:16" x14ac:dyDescent="0.15">
      <c r="A248" s="48"/>
      <c r="B248" s="48"/>
      <c r="K248" s="6"/>
      <c r="L248" s="6"/>
      <c r="M248" s="7"/>
      <c r="N248" s="8"/>
      <c r="O248" s="2"/>
      <c r="P248" s="3"/>
    </row>
    <row r="249" spans="1:16" x14ac:dyDescent="0.15">
      <c r="A249" s="48"/>
      <c r="B249" s="48"/>
      <c r="K249" s="6"/>
      <c r="L249" s="6"/>
      <c r="M249" s="7"/>
      <c r="N249" s="8"/>
      <c r="O249" s="2"/>
      <c r="P249" s="3"/>
    </row>
    <row r="250" spans="1:16" x14ac:dyDescent="0.15">
      <c r="A250" s="48"/>
      <c r="B250" s="48"/>
      <c r="K250" s="6"/>
      <c r="L250" s="6"/>
      <c r="M250" s="7"/>
      <c r="N250" s="8"/>
      <c r="O250" s="2"/>
      <c r="P250" s="3"/>
    </row>
    <row r="251" spans="1:16" x14ac:dyDescent="0.15">
      <c r="A251" s="48"/>
      <c r="B251" s="48"/>
      <c r="K251" s="6"/>
      <c r="L251" s="6"/>
      <c r="M251" s="7"/>
      <c r="N251" s="8"/>
      <c r="O251" s="2"/>
      <c r="P251" s="3"/>
    </row>
    <row r="252" spans="1:16" x14ac:dyDescent="0.15">
      <c r="A252" s="48"/>
      <c r="B252" s="48"/>
      <c r="K252" s="6"/>
      <c r="L252" s="6"/>
      <c r="M252" s="7"/>
      <c r="N252" s="8"/>
      <c r="O252" s="2"/>
      <c r="P252" s="3"/>
    </row>
    <row r="253" spans="1:16" x14ac:dyDescent="0.15">
      <c r="A253" s="48"/>
      <c r="B253" s="48"/>
      <c r="K253" s="6"/>
      <c r="L253" s="6"/>
      <c r="M253" s="7"/>
      <c r="N253" s="8"/>
      <c r="O253" s="2"/>
      <c r="P253" s="3"/>
    </row>
    <row r="254" spans="1:16" x14ac:dyDescent="0.15">
      <c r="A254" s="48"/>
      <c r="B254" s="48"/>
      <c r="K254" s="6"/>
      <c r="L254" s="6"/>
      <c r="M254" s="7"/>
      <c r="N254" s="8"/>
      <c r="O254" s="2"/>
      <c r="P254" s="3"/>
    </row>
    <row r="255" spans="1:16" x14ac:dyDescent="0.15">
      <c r="A255" s="48"/>
      <c r="B255" s="48"/>
      <c r="K255" s="6"/>
      <c r="L255" s="6"/>
      <c r="M255" s="7"/>
      <c r="N255" s="8"/>
      <c r="O255" s="2"/>
      <c r="P255" s="3"/>
    </row>
    <row r="256" spans="1:16" x14ac:dyDescent="0.15">
      <c r="A256" s="48"/>
      <c r="B256" s="48"/>
      <c r="K256" s="6"/>
      <c r="L256" s="6"/>
      <c r="M256" s="7"/>
      <c r="N256" s="8"/>
      <c r="O256" s="2"/>
      <c r="P256" s="3"/>
    </row>
    <row r="257" spans="1:16" x14ac:dyDescent="0.15">
      <c r="A257" s="48"/>
      <c r="B257" s="48"/>
      <c r="K257" s="6"/>
      <c r="L257" s="6"/>
      <c r="M257" s="7"/>
      <c r="N257" s="8"/>
      <c r="O257" s="2"/>
      <c r="P257" s="3"/>
    </row>
    <row r="258" spans="1:16" x14ac:dyDescent="0.15">
      <c r="A258" s="48"/>
      <c r="B258" s="48"/>
      <c r="K258" s="6"/>
      <c r="L258" s="6"/>
      <c r="M258" s="7"/>
      <c r="N258" s="8"/>
      <c r="O258" s="2"/>
      <c r="P258" s="3"/>
    </row>
    <row r="259" spans="1:16" x14ac:dyDescent="0.15">
      <c r="A259" s="48"/>
      <c r="B259" s="48"/>
      <c r="K259" s="6"/>
      <c r="L259" s="6"/>
      <c r="M259" s="7"/>
      <c r="N259" s="8"/>
      <c r="O259" s="2"/>
      <c r="P259" s="3"/>
    </row>
    <row r="260" spans="1:16" x14ac:dyDescent="0.15">
      <c r="A260" s="48"/>
      <c r="B260" s="48"/>
      <c r="K260" s="6"/>
      <c r="L260" s="6"/>
      <c r="M260" s="7"/>
      <c r="N260" s="8"/>
      <c r="O260" s="2"/>
      <c r="P260" s="3"/>
    </row>
    <row r="261" spans="1:16" x14ac:dyDescent="0.15">
      <c r="A261" s="48"/>
      <c r="B261" s="48"/>
      <c r="K261" s="6"/>
      <c r="L261" s="6"/>
      <c r="M261" s="7"/>
      <c r="N261" s="8"/>
      <c r="O261" s="2"/>
      <c r="P261" s="3"/>
    </row>
    <row r="262" spans="1:16" x14ac:dyDescent="0.15">
      <c r="A262" s="48"/>
      <c r="B262" s="48"/>
      <c r="K262" s="6"/>
      <c r="L262" s="6"/>
      <c r="M262" s="7"/>
      <c r="N262" s="8"/>
      <c r="O262" s="2"/>
      <c r="P262" s="3"/>
    </row>
    <row r="263" spans="1:16" x14ac:dyDescent="0.15">
      <c r="A263" s="48"/>
      <c r="B263" s="48"/>
      <c r="K263" s="6"/>
      <c r="L263" s="6"/>
      <c r="M263" s="7"/>
      <c r="N263" s="8"/>
      <c r="O263" s="2"/>
      <c r="P263" s="3"/>
    </row>
    <row r="264" spans="1:16" x14ac:dyDescent="0.15">
      <c r="A264" s="48"/>
      <c r="B264" s="48"/>
      <c r="K264" s="6"/>
      <c r="L264" s="6"/>
      <c r="M264" s="7"/>
      <c r="N264" s="8"/>
      <c r="O264" s="2"/>
      <c r="P264" s="3"/>
    </row>
    <row r="265" spans="1:16" x14ac:dyDescent="0.15">
      <c r="A265" s="48"/>
      <c r="B265" s="48"/>
      <c r="K265" s="6"/>
      <c r="L265" s="6"/>
      <c r="M265" s="7"/>
      <c r="N265" s="8"/>
      <c r="O265" s="2"/>
      <c r="P265" s="3"/>
    </row>
    <row r="266" spans="1:16" x14ac:dyDescent="0.15">
      <c r="A266" s="48"/>
      <c r="B266" s="48"/>
      <c r="K266" s="6"/>
      <c r="L266" s="6"/>
      <c r="M266" s="7"/>
      <c r="N266" s="8"/>
      <c r="O266" s="2"/>
      <c r="P266" s="3"/>
    </row>
    <row r="267" spans="1:16" x14ac:dyDescent="0.15">
      <c r="A267" s="48"/>
      <c r="B267" s="48"/>
      <c r="K267" s="6"/>
      <c r="L267" s="6"/>
      <c r="M267" s="7"/>
      <c r="N267" s="8"/>
      <c r="O267" s="2"/>
      <c r="P267" s="3"/>
    </row>
    <row r="268" spans="1:16" x14ac:dyDescent="0.15">
      <c r="A268" s="48"/>
      <c r="B268" s="48"/>
      <c r="K268" s="6"/>
      <c r="L268" s="6"/>
      <c r="M268" s="7"/>
      <c r="N268" s="8"/>
      <c r="O268" s="2"/>
      <c r="P268" s="3"/>
    </row>
    <row r="269" spans="1:16" x14ac:dyDescent="0.15">
      <c r="A269" s="48"/>
      <c r="B269" s="48"/>
      <c r="K269" s="6"/>
      <c r="L269" s="6"/>
      <c r="M269" s="7"/>
      <c r="N269" s="8"/>
      <c r="O269" s="2"/>
      <c r="P269" s="3"/>
    </row>
    <row r="270" spans="1:16" x14ac:dyDescent="0.15">
      <c r="A270" s="48"/>
      <c r="B270" s="48"/>
      <c r="K270" s="6"/>
      <c r="L270" s="6"/>
      <c r="M270" s="7"/>
      <c r="N270" s="8"/>
      <c r="O270" s="2"/>
      <c r="P270" s="3"/>
    </row>
    <row r="271" spans="1:16" x14ac:dyDescent="0.15">
      <c r="A271" s="48"/>
      <c r="B271" s="48"/>
      <c r="K271" s="6"/>
      <c r="L271" s="6"/>
      <c r="M271" s="7"/>
      <c r="N271" s="8"/>
      <c r="O271" s="2"/>
      <c r="P271" s="3"/>
    </row>
    <row r="272" spans="1:16" x14ac:dyDescent="0.15">
      <c r="A272" s="48"/>
      <c r="B272" s="48"/>
      <c r="K272" s="6"/>
      <c r="L272" s="6"/>
      <c r="M272" s="7"/>
      <c r="N272" s="8"/>
      <c r="O272" s="2"/>
      <c r="P272" s="3"/>
    </row>
    <row r="273" spans="1:16" x14ac:dyDescent="0.15">
      <c r="A273" s="48"/>
      <c r="B273" s="48"/>
      <c r="K273" s="6"/>
      <c r="L273" s="6"/>
      <c r="M273" s="7"/>
      <c r="N273" s="8"/>
      <c r="O273" s="2"/>
      <c r="P273" s="3"/>
    </row>
    <row r="274" spans="1:16" x14ac:dyDescent="0.15">
      <c r="A274" s="48"/>
      <c r="B274" s="48"/>
      <c r="K274" s="6"/>
      <c r="L274" s="6"/>
      <c r="M274" s="7"/>
      <c r="N274" s="8"/>
      <c r="O274" s="2"/>
      <c r="P274" s="3"/>
    </row>
    <row r="275" spans="1:16" x14ac:dyDescent="0.15">
      <c r="A275" s="48"/>
      <c r="B275" s="48"/>
      <c r="K275" s="6"/>
      <c r="L275" s="6"/>
      <c r="M275" s="7"/>
      <c r="N275" s="8"/>
      <c r="O275" s="2"/>
      <c r="P275" s="3"/>
    </row>
    <row r="276" spans="1:16" x14ac:dyDescent="0.15">
      <c r="A276" s="48"/>
      <c r="B276" s="48"/>
      <c r="K276" s="6"/>
      <c r="L276" s="6"/>
      <c r="M276" s="7"/>
      <c r="N276" s="8"/>
      <c r="O276" s="2"/>
      <c r="P276" s="3"/>
    </row>
    <row r="277" spans="1:16" x14ac:dyDescent="0.15">
      <c r="A277" s="48"/>
      <c r="B277" s="48"/>
      <c r="K277" s="6"/>
      <c r="L277" s="6"/>
      <c r="M277" s="7"/>
      <c r="N277" s="8"/>
      <c r="O277" s="2"/>
      <c r="P277" s="3"/>
    </row>
    <row r="278" spans="1:16" x14ac:dyDescent="0.15">
      <c r="A278" s="48"/>
      <c r="B278" s="48"/>
      <c r="K278" s="6"/>
      <c r="L278" s="6"/>
      <c r="M278" s="7"/>
      <c r="N278" s="8"/>
      <c r="O278" s="2"/>
      <c r="P278" s="3"/>
    </row>
  </sheetData>
  <mergeCells count="7">
    <mergeCell ref="A4:H7"/>
    <mergeCell ref="K1:L1"/>
    <mergeCell ref="M1:N1"/>
    <mergeCell ref="R1:S1"/>
    <mergeCell ref="K2:L2"/>
    <mergeCell ref="M2:N2"/>
    <mergeCell ref="R2:S2"/>
  </mergeCells>
  <phoneticPr fontId="1"/>
  <conditionalFormatting sqref="Q26:R27 Q100:Q112 Q28:Q33 Q38:Q42 Q47:Q48 Q53:Q56 Q61:Q65 Q70:Q77 Q82:Q86 Q91:Q95 Q117:Q1048576 Q1:Q3 K6:K7 Q23:R24 Q6:Q13 Q16 Q21:Q22">
    <cfRule type="cellIs" dxfId="71" priority="34" operator="equal">
      <formula>"？"</formula>
    </cfRule>
    <cfRule type="cellIs" dxfId="70" priority="35" operator="equal">
      <formula>"陽"</formula>
    </cfRule>
    <cfRule type="cellIs" dxfId="69" priority="36" operator="equal">
      <formula>"陰"</formula>
    </cfRule>
  </conditionalFormatting>
  <conditionalFormatting sqref="Q36:R37">
    <cfRule type="cellIs" dxfId="68" priority="31" operator="equal">
      <formula>"？"</formula>
    </cfRule>
    <cfRule type="cellIs" dxfId="67" priority="32" operator="equal">
      <formula>"陽"</formula>
    </cfRule>
    <cfRule type="cellIs" dxfId="66" priority="33" operator="equal">
      <formula>"陰"</formula>
    </cfRule>
  </conditionalFormatting>
  <conditionalFormatting sqref="Q59:R60">
    <cfRule type="cellIs" dxfId="65" priority="28" operator="equal">
      <formula>"？"</formula>
    </cfRule>
    <cfRule type="cellIs" dxfId="64" priority="29" operator="equal">
      <formula>"陽"</formula>
    </cfRule>
    <cfRule type="cellIs" dxfId="63" priority="30" operator="equal">
      <formula>"陰"</formula>
    </cfRule>
  </conditionalFormatting>
  <conditionalFormatting sqref="Q68:R69">
    <cfRule type="cellIs" dxfId="62" priority="25" operator="equal">
      <formula>"？"</formula>
    </cfRule>
    <cfRule type="cellIs" dxfId="61" priority="26" operator="equal">
      <formula>"陽"</formula>
    </cfRule>
    <cfRule type="cellIs" dxfId="60" priority="27" operator="equal">
      <formula>"陰"</formula>
    </cfRule>
  </conditionalFormatting>
  <conditionalFormatting sqref="Q80:R81">
    <cfRule type="cellIs" dxfId="59" priority="22" operator="equal">
      <formula>"？"</formula>
    </cfRule>
    <cfRule type="cellIs" dxfId="58" priority="23" operator="equal">
      <formula>"陽"</formula>
    </cfRule>
    <cfRule type="cellIs" dxfId="57" priority="24" operator="equal">
      <formula>"陰"</formula>
    </cfRule>
  </conditionalFormatting>
  <conditionalFormatting sqref="Q45:R46">
    <cfRule type="cellIs" dxfId="56" priority="19" operator="equal">
      <formula>"？"</formula>
    </cfRule>
    <cfRule type="cellIs" dxfId="55" priority="20" operator="equal">
      <formula>"陽"</formula>
    </cfRule>
    <cfRule type="cellIs" dxfId="54" priority="21" operator="equal">
      <formula>"陰"</formula>
    </cfRule>
  </conditionalFormatting>
  <conditionalFormatting sqref="Q51:R52">
    <cfRule type="cellIs" dxfId="53" priority="16" operator="equal">
      <formula>"？"</formula>
    </cfRule>
    <cfRule type="cellIs" dxfId="52" priority="17" operator="equal">
      <formula>"陽"</formula>
    </cfRule>
    <cfRule type="cellIs" dxfId="51" priority="18" operator="equal">
      <formula>"陰"</formula>
    </cfRule>
  </conditionalFormatting>
  <conditionalFormatting sqref="Q89:R90">
    <cfRule type="cellIs" dxfId="50" priority="13" operator="equal">
      <formula>"？"</formula>
    </cfRule>
    <cfRule type="cellIs" dxfId="49" priority="14" operator="equal">
      <formula>"陽"</formula>
    </cfRule>
    <cfRule type="cellIs" dxfId="48" priority="15" operator="equal">
      <formula>"陰"</formula>
    </cfRule>
  </conditionalFormatting>
  <conditionalFormatting sqref="Q98:R99">
    <cfRule type="cellIs" dxfId="47" priority="10" operator="equal">
      <formula>"？"</formula>
    </cfRule>
    <cfRule type="cellIs" dxfId="46" priority="11" operator="equal">
      <formula>"陽"</formula>
    </cfRule>
    <cfRule type="cellIs" dxfId="45" priority="12" operator="equal">
      <formula>"陰"</formula>
    </cfRule>
  </conditionalFormatting>
  <conditionalFormatting sqref="Q115:R116">
    <cfRule type="cellIs" dxfId="44" priority="7" operator="equal">
      <formula>"？"</formula>
    </cfRule>
    <cfRule type="cellIs" dxfId="43" priority="8" operator="equal">
      <formula>"陽"</formula>
    </cfRule>
    <cfRule type="cellIs" dxfId="42" priority="9" operator="equal">
      <formula>"陰"</formula>
    </cfRule>
  </conditionalFormatting>
  <conditionalFormatting sqref="Q14:Q15">
    <cfRule type="cellIs" dxfId="41" priority="4" operator="equal">
      <formula>"？"</formula>
    </cfRule>
    <cfRule type="cellIs" dxfId="40" priority="5" operator="equal">
      <formula>"陽"</formula>
    </cfRule>
    <cfRule type="cellIs" dxfId="39" priority="6" operator="equal">
      <formula>"陰"</formula>
    </cfRule>
  </conditionalFormatting>
  <conditionalFormatting sqref="Q19:R20 Q17:Q18">
    <cfRule type="cellIs" dxfId="38" priority="1" operator="equal">
      <formula>"？"</formula>
    </cfRule>
    <cfRule type="cellIs" dxfId="37" priority="2" operator="equal">
      <formula>"陽"</formula>
    </cfRule>
    <cfRule type="cellIs" dxfId="36" priority="3" operator="equal">
      <formula>"陰"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8"/>
  <sheetViews>
    <sheetView zoomScale="85" zoomScaleNormal="85" workbookViewId="0">
      <pane ySplit="12" topLeftCell="A13" activePane="bottomLeft" state="frozen"/>
      <selection pane="bottomLeft" activeCell="R17" sqref="R17"/>
    </sheetView>
  </sheetViews>
  <sheetFormatPr defaultRowHeight="13.5" x14ac:dyDescent="0.15"/>
  <cols>
    <col min="1" max="1" width="5.25" customWidth="1"/>
    <col min="2" max="2" width="8.375" bestFit="1" customWidth="1"/>
    <col min="3" max="3" width="5.25" style="38" bestFit="1" customWidth="1"/>
    <col min="4" max="4" width="5.25" style="48" customWidth="1"/>
    <col min="5" max="5" width="15.375" style="41" bestFit="1" customWidth="1"/>
    <col min="6" max="6" width="13.125" bestFit="1" customWidth="1"/>
    <col min="7" max="7" width="10.5" bestFit="1" customWidth="1"/>
    <col min="8" max="8" width="15.875" style="41" bestFit="1" customWidth="1"/>
    <col min="10" max="10" width="5.25" bestFit="1" customWidth="1"/>
    <col min="11" max="11" width="8.875" style="21" bestFit="1" customWidth="1"/>
    <col min="12" max="12" width="8.875" customWidth="1"/>
    <col min="13" max="13" width="8.875" bestFit="1" customWidth="1"/>
    <col min="14" max="14" width="11" bestFit="1" customWidth="1"/>
    <col min="15" max="15" width="11.25" bestFit="1" customWidth="1"/>
    <col min="16" max="17" width="12.625" bestFit="1" customWidth="1"/>
    <col min="18" max="18" width="11.5" bestFit="1" customWidth="1"/>
    <col min="19" max="19" width="11" bestFit="1" customWidth="1"/>
  </cols>
  <sheetData>
    <row r="1" spans="1:20" x14ac:dyDescent="0.15">
      <c r="A1" s="56" t="s">
        <v>42</v>
      </c>
      <c r="C1" s="48"/>
      <c r="K1" s="51" t="s">
        <v>0</v>
      </c>
      <c r="L1" s="51"/>
      <c r="M1" s="51" t="s">
        <v>1</v>
      </c>
      <c r="N1" s="51"/>
      <c r="O1" s="40" t="s">
        <v>15</v>
      </c>
      <c r="P1" s="17" t="s">
        <v>11</v>
      </c>
      <c r="R1" s="52"/>
      <c r="S1" s="52"/>
    </row>
    <row r="2" spans="1:20" x14ac:dyDescent="0.15">
      <c r="A2" t="s">
        <v>40</v>
      </c>
      <c r="C2" s="48"/>
      <c r="E2" s="48"/>
      <c r="G2" s="4"/>
      <c r="H2" s="48"/>
      <c r="K2" s="53">
        <v>100000</v>
      </c>
      <c r="L2" s="53"/>
      <c r="M2" s="54">
        <v>0.05</v>
      </c>
      <c r="N2" s="54"/>
      <c r="O2" s="39">
        <f>COUNTIF(K14:K120,"&gt;1")/COUNTIF(A14:A120,"&gt;=1")</f>
        <v>5.6603773584905662E-2</v>
      </c>
      <c r="P2" s="9" t="e">
        <f>AVERAGE(P14:P120)</f>
        <v>#DIV/0!</v>
      </c>
      <c r="R2" s="52"/>
      <c r="S2" s="52"/>
    </row>
    <row r="3" spans="1:20" x14ac:dyDescent="0.15">
      <c r="A3" t="s">
        <v>39</v>
      </c>
      <c r="C3" s="48"/>
      <c r="E3" s="48"/>
      <c r="G3" s="4"/>
      <c r="H3" s="48"/>
      <c r="K3"/>
    </row>
    <row r="4" spans="1:20" x14ac:dyDescent="0.15">
      <c r="A4" s="50" t="s">
        <v>37</v>
      </c>
      <c r="B4" s="50"/>
      <c r="C4" s="50"/>
      <c r="D4" s="50"/>
      <c r="E4" s="50"/>
      <c r="F4" s="50"/>
      <c r="G4" s="50"/>
      <c r="H4" s="50"/>
      <c r="K4" s="12" t="s">
        <v>17</v>
      </c>
      <c r="L4" s="12" t="s">
        <v>18</v>
      </c>
      <c r="M4" s="14" t="s">
        <v>19</v>
      </c>
      <c r="N4" s="15" t="s">
        <v>20</v>
      </c>
      <c r="O4" s="18" t="s">
        <v>22</v>
      </c>
      <c r="P4" s="20" t="s">
        <v>23</v>
      </c>
    </row>
    <row r="5" spans="1:20" ht="13.5" customHeight="1" x14ac:dyDescent="0.15">
      <c r="A5" s="50"/>
      <c r="B5" s="50"/>
      <c r="C5" s="50"/>
      <c r="D5" s="50"/>
      <c r="E5" s="50"/>
      <c r="F5" s="50"/>
      <c r="G5" s="50"/>
      <c r="H5" s="50"/>
      <c r="K5" s="13">
        <f>SUM(K14:K278)</f>
        <v>809.79999999999961</v>
      </c>
      <c r="L5" s="13">
        <f>SUM(L14:L278)</f>
        <v>75683.000000000044</v>
      </c>
      <c r="M5" s="16">
        <f>SUM(M14:M278)</f>
        <v>0</v>
      </c>
      <c r="N5" s="16">
        <f>SUM(N14:N278)</f>
        <v>0</v>
      </c>
      <c r="O5" s="16"/>
      <c r="P5" s="32">
        <f>K2+L5+N5</f>
        <v>175683.00000000006</v>
      </c>
      <c r="S5" s="34"/>
    </row>
    <row r="6" spans="1:20" x14ac:dyDescent="0.15">
      <c r="A6" s="50"/>
      <c r="B6" s="50"/>
      <c r="C6" s="50"/>
      <c r="D6" s="50"/>
      <c r="E6" s="50"/>
      <c r="F6" s="50"/>
      <c r="G6" s="50"/>
      <c r="H6" s="50"/>
      <c r="I6" s="23"/>
      <c r="J6" s="23"/>
      <c r="K6" s="30" t="s">
        <v>26</v>
      </c>
      <c r="M6" s="31" t="s">
        <v>27</v>
      </c>
      <c r="N6" s="23"/>
      <c r="O6" s="23"/>
      <c r="P6" s="24"/>
    </row>
    <row r="7" spans="1:20" x14ac:dyDescent="0.15">
      <c r="A7" s="50"/>
      <c r="B7" s="50"/>
      <c r="C7" s="50"/>
      <c r="D7" s="50"/>
      <c r="E7" s="50"/>
      <c r="F7" s="50"/>
      <c r="G7" s="50"/>
      <c r="H7" s="50"/>
      <c r="I7" s="23"/>
      <c r="J7" s="23"/>
      <c r="K7">
        <f>COUNTIF(J14:J179,"勝")</f>
        <v>6</v>
      </c>
      <c r="M7">
        <f>COUNTIF(J14:J179,"負")</f>
        <v>0</v>
      </c>
      <c r="N7" s="23"/>
      <c r="O7" s="23"/>
    </row>
    <row r="8" spans="1:20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20" x14ac:dyDescent="0.15">
      <c r="A9" s="23"/>
      <c r="B9" s="23"/>
      <c r="C9" s="23"/>
      <c r="D9" s="23"/>
      <c r="E9" s="23"/>
      <c r="F9" s="23"/>
      <c r="G9" s="23"/>
      <c r="H9" s="23"/>
      <c r="I9" s="37"/>
      <c r="J9" s="37"/>
      <c r="K9" s="37"/>
      <c r="L9" s="37"/>
      <c r="M9" s="37"/>
      <c r="N9" s="37"/>
      <c r="O9" s="37"/>
      <c r="P9" s="37"/>
    </row>
    <row r="10" spans="1:20" x14ac:dyDescent="0.15">
      <c r="C10" s="19"/>
      <c r="D10" s="19"/>
      <c r="E10" s="19"/>
      <c r="F10" s="37"/>
      <c r="G10" s="37"/>
      <c r="H10" s="19"/>
      <c r="K10"/>
    </row>
    <row r="11" spans="1:20" x14ac:dyDescent="0.15">
      <c r="D11" t="s">
        <v>45</v>
      </c>
      <c r="E11"/>
      <c r="H11"/>
      <c r="K11"/>
      <c r="O11" s="26"/>
      <c r="T11" s="33"/>
    </row>
    <row r="12" spans="1:20" x14ac:dyDescent="0.15">
      <c r="A12" s="11" t="s">
        <v>16</v>
      </c>
      <c r="B12" s="11" t="s">
        <v>29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21</v>
      </c>
      <c r="K12" s="1" t="s">
        <v>9</v>
      </c>
      <c r="L12" s="1" t="s">
        <v>13</v>
      </c>
      <c r="M12" s="1" t="s">
        <v>10</v>
      </c>
      <c r="N12" s="1" t="s">
        <v>14</v>
      </c>
      <c r="O12" s="1" t="s">
        <v>12</v>
      </c>
      <c r="P12" s="1" t="s">
        <v>11</v>
      </c>
      <c r="Q12" s="5"/>
    </row>
    <row r="13" spans="1:20" x14ac:dyDescent="0.15">
      <c r="A13" s="5"/>
      <c r="B13" s="5"/>
      <c r="C13" s="5"/>
      <c r="D13" s="5"/>
      <c r="E13" s="3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20" x14ac:dyDescent="0.15">
      <c r="A14" s="38">
        <v>1</v>
      </c>
      <c r="B14" s="48" t="s">
        <v>34</v>
      </c>
      <c r="C14" s="48" t="s">
        <v>33</v>
      </c>
      <c r="E14" s="55">
        <v>42068.708333333336</v>
      </c>
      <c r="F14" s="38">
        <v>1.04037</v>
      </c>
      <c r="G14" s="38">
        <v>1.0384199999999999</v>
      </c>
      <c r="H14" s="55">
        <v>42074.541666666664</v>
      </c>
      <c r="I14" s="48">
        <v>1.04881</v>
      </c>
      <c r="J14" s="38" t="s">
        <v>41</v>
      </c>
      <c r="K14" s="6">
        <f>IFERROR(IF(AND(C14="売",J14="勝"),ABS(F14-I14),IF(AND(C14="買",J14="勝"),ABS(F14-I14),""))*10000,"")</f>
        <v>84.400000000000034</v>
      </c>
      <c r="L14" s="6" t="str">
        <f>IFERROR(IF(K14&gt;=1,K14*#REF!*1000,""),"")</f>
        <v/>
      </c>
      <c r="M14" s="7" t="str">
        <f>IFERROR(IF(AND(C14="売",J14="負"),(F14-I14),IF(AND(C14="買",J14="負"),(I14-F14),""))*10000,"")</f>
        <v/>
      </c>
      <c r="N14" s="8" t="str">
        <f>IFERROR(IF(M14&lt;=1,M14*#REF!*1000,""),"")</f>
        <v/>
      </c>
      <c r="O14" s="2" t="e">
        <f>IF(J14="ー",K2+0,IF(N14&lt;1,N14+K2,L14+K2))</f>
        <v>#VALUE!</v>
      </c>
      <c r="P14" s="3">
        <f>(I14-F14)/(F14-G14)</f>
        <v>4.3282051282048668</v>
      </c>
    </row>
    <row r="15" spans="1:20" x14ac:dyDescent="0.15">
      <c r="A15" s="38">
        <v>2</v>
      </c>
      <c r="B15" s="48"/>
      <c r="C15" s="48" t="s">
        <v>33</v>
      </c>
      <c r="E15" s="55">
        <v>42192.041666666664</v>
      </c>
      <c r="F15" s="38">
        <v>1.1207199999999999</v>
      </c>
      <c r="G15" s="38">
        <v>1.12504</v>
      </c>
      <c r="H15" s="55">
        <v>42194.708333333336</v>
      </c>
      <c r="I15" s="38">
        <v>1.10677</v>
      </c>
      <c r="J15" s="48" t="s">
        <v>41</v>
      </c>
      <c r="K15" s="6">
        <f>IFERROR(IF(AND(C15="売",J15="勝"),ABS(F15-I15),IF(AND(C15="買",J15="勝"),ABS(F15-I15),""))*10000,"")</f>
        <v>139.49999999999906</v>
      </c>
      <c r="L15" s="6" t="str">
        <f>IFERROR(IF(K15&gt;=1,K15*#REF!*1000,""),"")</f>
        <v/>
      </c>
      <c r="M15" s="7" t="str">
        <f>IFERROR(IF(AND(C15="売",J15="負"),(F15-I15),IF(AND(C15="買",J15="負"),(I15-F15),""))*10000,"")</f>
        <v/>
      </c>
      <c r="N15" s="8" t="str">
        <f>IFERROR(IF(M15&lt;=1,M15*#REF!*1000,""),"")</f>
        <v/>
      </c>
      <c r="O15" s="2" t="e">
        <f>IF(J15="ー",O14+0,IF(N15&lt;1,N15+O14,L15+O14))</f>
        <v>#VALUE!</v>
      </c>
      <c r="P15" s="3">
        <f>(I15-F15)/(F15-G15)</f>
        <v>3.2291666666665693</v>
      </c>
      <c r="Q15" t="s">
        <v>11</v>
      </c>
      <c r="R15" s="9">
        <f>AVERAGE(P14:P16)</f>
        <v>2.8704964806434341</v>
      </c>
    </row>
    <row r="16" spans="1:20" x14ac:dyDescent="0.15">
      <c r="A16" s="38">
        <v>3</v>
      </c>
      <c r="B16" s="48"/>
      <c r="C16" s="48" t="s">
        <v>33</v>
      </c>
      <c r="E16" s="55">
        <v>42160.375</v>
      </c>
      <c r="F16" s="38">
        <v>1.0802400000000001</v>
      </c>
      <c r="G16" s="38">
        <v>1.08449</v>
      </c>
      <c r="H16" s="55">
        <v>42163.708333333336</v>
      </c>
      <c r="I16" s="38">
        <v>1.07576</v>
      </c>
      <c r="J16" s="48" t="s">
        <v>41</v>
      </c>
      <c r="K16" s="6">
        <f>IFERROR(IF(AND(C16="売",J16="勝"),ABS(F16-I16),IF(AND(C16="買",J16="勝"),ABS(F16-I16),""))*10000,"")</f>
        <v>44.800000000000395</v>
      </c>
      <c r="L16" s="6" t="str">
        <f>IFERROR(IF(K16&gt;=1,K16*#REF!*1000,""),"")</f>
        <v/>
      </c>
      <c r="M16" s="7" t="str">
        <f>IFERROR(IF(AND(C16="売",J16="負"),(F16-I16),IF(AND(C16="買",J16="負"),(I16-F16),""))*10000,"")</f>
        <v/>
      </c>
      <c r="N16" s="8" t="str">
        <f>IFERROR(IF(M16&lt;=1,M16*#REF!*1000,""),"")</f>
        <v/>
      </c>
      <c r="O16" s="2" t="e">
        <f>IF(J16="ー",O15+0,IF(N16&lt;1,N16+O15,L16+O15))</f>
        <v>#VALUE!</v>
      </c>
      <c r="P16" s="3">
        <f>(I16-F16)/(F16-G16)</f>
        <v>1.0541176470588662</v>
      </c>
      <c r="Q16" t="s">
        <v>15</v>
      </c>
      <c r="R16" s="33">
        <f>COUNTIF(K14:K16,"&gt;0")/COUNTIF(A14:A16,"&gt;0")</f>
        <v>1</v>
      </c>
    </row>
    <row r="17" spans="1:22" x14ac:dyDescent="0.15">
      <c r="A17" s="48"/>
      <c r="B17" s="48"/>
      <c r="C17" s="48"/>
      <c r="E17" s="57" t="s">
        <v>44</v>
      </c>
      <c r="F17" s="48"/>
      <c r="G17" s="48"/>
      <c r="H17" s="55"/>
      <c r="I17" s="48"/>
      <c r="J17" s="48"/>
      <c r="K17" s="6"/>
      <c r="L17" s="6"/>
      <c r="M17" s="7"/>
      <c r="N17" s="8"/>
      <c r="O17" s="2"/>
      <c r="P17" s="3"/>
    </row>
    <row r="18" spans="1:22" x14ac:dyDescent="0.15">
      <c r="A18" s="38">
        <v>4</v>
      </c>
      <c r="B18" s="48" t="s">
        <v>43</v>
      </c>
      <c r="C18" s="38" t="s">
        <v>33</v>
      </c>
      <c r="D18" s="43">
        <f>IFERROR(ROUNDDOWN(ABS(K2*$M$2/(F18-G18)/100000),2),"")</f>
        <v>0.17</v>
      </c>
      <c r="E18" s="41">
        <v>42119.333333333336</v>
      </c>
      <c r="F18" s="38">
        <v>84.051000000000002</v>
      </c>
      <c r="G18" s="38">
        <v>83.768000000000001</v>
      </c>
      <c r="H18" s="41">
        <v>42120.166666666664</v>
      </c>
      <c r="I18" s="38">
        <v>84.119</v>
      </c>
      <c r="J18" s="38" t="s">
        <v>41</v>
      </c>
      <c r="K18" s="6">
        <f>IFERROR(IF(AND(C18="売",J18="勝"),ABS(F18-I18),IF(AND(C18="買",J18="勝"),ABS(F18-I18),""))*100,"")</f>
        <v>6.799999999999784</v>
      </c>
      <c r="L18" s="6">
        <f>IFERROR(IF(K18&gt;=1,K18*D18*1000,""),"")</f>
        <v>1155.9999999999632</v>
      </c>
      <c r="M18" s="7" t="str">
        <f>IFERROR(IF(AND(C18="売",J18="負"),(F18-I18),IF(AND(C18="買",J18="負"),(I18-F18),""))*100,"")</f>
        <v/>
      </c>
      <c r="N18" s="8" t="str">
        <f>IFERROR(IF(M18&lt;=1,M18*D18*1000,""),"")</f>
        <v/>
      </c>
      <c r="O18" s="2">
        <f>IF(J18="ー",K2+0,IF(N18&lt;1,N18+K2,L18+K2))</f>
        <v>101155.99999999996</v>
      </c>
      <c r="P18" s="3">
        <f>(I18-F18)/(F18-G18)</f>
        <v>0.24028268551235879</v>
      </c>
      <c r="Q18" t="s">
        <v>11</v>
      </c>
      <c r="R18" s="9">
        <f>AVERAGE(P18:P20)</f>
        <v>4.4456881199068246</v>
      </c>
    </row>
    <row r="19" spans="1:22" x14ac:dyDescent="0.15">
      <c r="A19" s="38">
        <v>5</v>
      </c>
      <c r="B19" s="44"/>
      <c r="C19" s="44" t="s">
        <v>33</v>
      </c>
      <c r="D19" s="43">
        <f>IFERROR(ROUNDDOWN(ABS(O18*$M$2/(F19-G19)/100000),2),"")</f>
        <v>0.09</v>
      </c>
      <c r="E19" s="41">
        <v>42159.5</v>
      </c>
      <c r="F19" s="44">
        <v>75.953000000000003</v>
      </c>
      <c r="G19" s="3">
        <v>75.409000000000006</v>
      </c>
      <c r="H19" s="41">
        <v>42163</v>
      </c>
      <c r="I19" s="44">
        <v>78.652000000000001</v>
      </c>
      <c r="J19" s="44" t="s">
        <v>41</v>
      </c>
      <c r="K19" s="6">
        <f t="shared" ref="K19:K82" si="0">IFERROR(IF(AND(C19="売",J19="勝"),ABS(F19-I19),IF(AND(C19="買",J19="勝"),ABS(F19-I19),""))*100,"")</f>
        <v>269.89999999999981</v>
      </c>
      <c r="L19" s="6">
        <f t="shared" ref="L19:L82" si="1">IFERROR(IF(K19&gt;=1,K19*D19*1000,""),"")</f>
        <v>24290.999999999982</v>
      </c>
      <c r="M19" s="7" t="str">
        <f t="shared" ref="M19:M82" si="2">IFERROR(IF(AND(C19="売",J19="負"),(F19-I19),IF(AND(C19="買",J19="負"),(I19-F19),""))*100,"")</f>
        <v/>
      </c>
      <c r="N19" s="8" t="str">
        <f t="shared" ref="N19:N82" si="3">IFERROR(IF(M19&lt;=1,M19*D19*1000,""),"")</f>
        <v/>
      </c>
      <c r="O19" s="2">
        <f>IF(J19="ー",O18+0,IF(N19&lt;1,N19+O18,L19+O18))</f>
        <v>125446.99999999994</v>
      </c>
      <c r="P19" s="3">
        <f>(I19-F19)/(F19-G19)</f>
        <v>4.9613970588235539</v>
      </c>
      <c r="Q19" t="s">
        <v>15</v>
      </c>
      <c r="R19" s="33">
        <f>COUNTIF(L18:L24,"&gt;0")/COUNTIF(O18:O24,"&gt;0")</f>
        <v>1</v>
      </c>
    </row>
    <row r="20" spans="1:22" x14ac:dyDescent="0.15">
      <c r="A20" s="38">
        <v>6</v>
      </c>
      <c r="B20" s="38"/>
      <c r="C20" s="38" t="s">
        <v>46</v>
      </c>
      <c r="D20" s="43">
        <f t="shared" ref="D20:D83" si="4">IFERROR(ROUNDDOWN(ABS(O19*$M$2/(F20-G20)/100000),2),"")</f>
        <v>0.19</v>
      </c>
      <c r="E20" s="41">
        <v>42238.333333333336</v>
      </c>
      <c r="F20" s="38">
        <v>82.688000000000002</v>
      </c>
      <c r="G20" s="38">
        <v>83.013000000000005</v>
      </c>
      <c r="H20" s="41">
        <v>42253</v>
      </c>
      <c r="I20" s="38">
        <v>80.043999999999997</v>
      </c>
      <c r="J20" s="38" t="s">
        <v>41</v>
      </c>
      <c r="K20" s="6">
        <f t="shared" si="0"/>
        <v>264.40000000000055</v>
      </c>
      <c r="L20" s="6">
        <f t="shared" si="1"/>
        <v>50236.000000000102</v>
      </c>
      <c r="M20" s="7" t="str">
        <f t="shared" si="2"/>
        <v/>
      </c>
      <c r="N20" s="8" t="str">
        <f t="shared" si="3"/>
        <v/>
      </c>
      <c r="O20" s="2">
        <f>IF(J20="ー",O19+0,IF(N20&lt;1,N20+O19,L20+O19))</f>
        <v>175683.00000000006</v>
      </c>
      <c r="P20" s="3">
        <f>(I20-F20)/(F20-G20)</f>
        <v>8.1353846153845613</v>
      </c>
      <c r="Q20" t="s">
        <v>25</v>
      </c>
      <c r="R20" s="33">
        <f>R21/K2</f>
        <v>0.75683000000000056</v>
      </c>
    </row>
    <row r="21" spans="1:22" x14ac:dyDescent="0.15">
      <c r="A21" s="38">
        <v>7</v>
      </c>
      <c r="B21" s="44"/>
      <c r="D21" s="43" t="str">
        <f t="shared" si="4"/>
        <v/>
      </c>
      <c r="F21" s="38"/>
      <c r="G21" s="38"/>
      <c r="I21" s="38"/>
      <c r="J21" s="38"/>
      <c r="K21" s="6" t="str">
        <f t="shared" si="0"/>
        <v/>
      </c>
      <c r="L21" s="6" t="str">
        <f t="shared" si="1"/>
        <v/>
      </c>
      <c r="M21" s="7" t="str">
        <f t="shared" si="2"/>
        <v/>
      </c>
      <c r="N21" s="8" t="str">
        <f t="shared" si="3"/>
        <v/>
      </c>
      <c r="O21" s="2" t="e">
        <f>IF(J21="ー",O20+0,IF(N21&lt;1,N21+O20,L21+O20))</f>
        <v>#VALUE!</v>
      </c>
      <c r="P21" s="3" t="e">
        <f>(I21-F21)/(F21-G21)</f>
        <v>#DIV/0!</v>
      </c>
      <c r="Q21" t="s">
        <v>24</v>
      </c>
      <c r="R21" s="58">
        <f>O20-K2</f>
        <v>75683.000000000058</v>
      </c>
    </row>
    <row r="22" spans="1:22" x14ac:dyDescent="0.15">
      <c r="A22" s="38">
        <v>8</v>
      </c>
      <c r="B22" s="38"/>
      <c r="D22" s="43" t="str">
        <f t="shared" si="4"/>
        <v/>
      </c>
      <c r="F22" s="38"/>
      <c r="G22" s="38"/>
      <c r="I22" s="38"/>
      <c r="J22" s="38"/>
      <c r="K22" s="6" t="str">
        <f t="shared" si="0"/>
        <v/>
      </c>
      <c r="L22" s="6" t="str">
        <f t="shared" si="1"/>
        <v/>
      </c>
      <c r="M22" s="7" t="str">
        <f t="shared" si="2"/>
        <v/>
      </c>
      <c r="N22" s="8" t="str">
        <f t="shared" si="3"/>
        <v/>
      </c>
      <c r="O22" s="2" t="e">
        <f>IF(J22="ー",O21+0,IF(N22&lt;1,N22+O21,L22+O21))</f>
        <v>#VALUE!</v>
      </c>
      <c r="P22" s="3" t="e">
        <f>(I22-F22)/(F22-G22)</f>
        <v>#DIV/0!</v>
      </c>
    </row>
    <row r="23" spans="1:22" x14ac:dyDescent="0.15">
      <c r="A23" s="38">
        <v>9</v>
      </c>
      <c r="B23" s="38"/>
      <c r="D23" s="43" t="str">
        <f t="shared" si="4"/>
        <v/>
      </c>
      <c r="F23" s="38"/>
      <c r="G23" s="38"/>
      <c r="I23" s="45"/>
      <c r="J23" s="38"/>
      <c r="K23" s="6" t="str">
        <f t="shared" si="0"/>
        <v/>
      </c>
      <c r="L23" s="6" t="str">
        <f t="shared" si="1"/>
        <v/>
      </c>
      <c r="M23" s="7" t="str">
        <f t="shared" si="2"/>
        <v/>
      </c>
      <c r="N23" s="8" t="str">
        <f t="shared" si="3"/>
        <v/>
      </c>
      <c r="O23" s="2" t="e">
        <f>IF(J23="ー",O21+0,IF(N23&lt;1,N23+O21,L23+O21))</f>
        <v>#VALUE!</v>
      </c>
      <c r="P23" s="3" t="e">
        <f>(I23-F23)/(F23-G23)</f>
        <v>#DIV/0!</v>
      </c>
    </row>
    <row r="24" spans="1:22" x14ac:dyDescent="0.15">
      <c r="A24" s="38">
        <v>10</v>
      </c>
      <c r="B24" s="38"/>
      <c r="D24" s="43" t="str">
        <f t="shared" si="4"/>
        <v/>
      </c>
      <c r="F24" s="38"/>
      <c r="G24" s="38"/>
      <c r="I24" s="45"/>
      <c r="J24" s="38"/>
      <c r="K24" s="6" t="str">
        <f t="shared" si="0"/>
        <v/>
      </c>
      <c r="L24" s="6" t="str">
        <f t="shared" si="1"/>
        <v/>
      </c>
      <c r="M24" s="7" t="str">
        <f t="shared" si="2"/>
        <v/>
      </c>
      <c r="N24" s="8" t="str">
        <f t="shared" si="3"/>
        <v/>
      </c>
      <c r="O24" s="2" t="e">
        <f>IF(J24="ー",O23+0,IF(N24&lt;1,N24+O23,L24+O23))</f>
        <v>#VALUE!</v>
      </c>
      <c r="P24" s="3" t="e">
        <f>(I24-F24)/(F24-G24)</f>
        <v>#DIV/0!</v>
      </c>
    </row>
    <row r="25" spans="1:22" x14ac:dyDescent="0.15">
      <c r="A25" s="38">
        <v>11</v>
      </c>
      <c r="B25" s="45"/>
      <c r="D25" s="43" t="str">
        <f t="shared" si="4"/>
        <v/>
      </c>
      <c r="F25" s="38"/>
      <c r="G25" s="38"/>
      <c r="I25" s="38"/>
      <c r="J25" s="38"/>
      <c r="K25" s="6" t="str">
        <f t="shared" si="0"/>
        <v/>
      </c>
      <c r="L25" s="6" t="str">
        <f t="shared" si="1"/>
        <v/>
      </c>
      <c r="M25" s="7" t="str">
        <f t="shared" si="2"/>
        <v/>
      </c>
      <c r="N25" s="8" t="str">
        <f t="shared" si="3"/>
        <v/>
      </c>
      <c r="O25" s="2" t="e">
        <f>IF(J25="ー",O24+0,IF(N25&lt;1,N25+O24,L25+O24))</f>
        <v>#VALUE!</v>
      </c>
      <c r="P25" s="3" t="e">
        <f>(I25-F25)/(F25-G25)</f>
        <v>#DIV/0!</v>
      </c>
      <c r="R25" s="33"/>
    </row>
    <row r="26" spans="1:22" x14ac:dyDescent="0.15">
      <c r="A26" s="38">
        <v>12</v>
      </c>
      <c r="B26" s="38"/>
      <c r="D26" s="43" t="str">
        <f t="shared" si="4"/>
        <v/>
      </c>
      <c r="F26" s="38"/>
      <c r="G26" s="38"/>
      <c r="I26" s="38"/>
      <c r="J26" s="38"/>
      <c r="K26" s="6" t="str">
        <f t="shared" si="0"/>
        <v/>
      </c>
      <c r="L26" s="6" t="str">
        <f t="shared" si="1"/>
        <v/>
      </c>
      <c r="M26" s="7" t="str">
        <f t="shared" si="2"/>
        <v/>
      </c>
      <c r="N26" s="8" t="str">
        <f t="shared" si="3"/>
        <v/>
      </c>
      <c r="O26" s="2" t="e">
        <f>IF(J26="ー",O25+0,IF(N26&lt;1,N26+O25,L26+O25))</f>
        <v>#VALUE!</v>
      </c>
      <c r="P26" s="3" t="e">
        <f>(I26-F26)/(F26-G26)</f>
        <v>#DIV/0!</v>
      </c>
      <c r="R26" s="33"/>
    </row>
    <row r="27" spans="1:22" x14ac:dyDescent="0.15">
      <c r="A27" s="38">
        <v>13</v>
      </c>
      <c r="B27" s="38"/>
      <c r="D27" s="43" t="str">
        <f t="shared" si="4"/>
        <v/>
      </c>
      <c r="F27" s="38"/>
      <c r="G27" s="38"/>
      <c r="I27" s="38"/>
      <c r="J27" s="38"/>
      <c r="K27" s="6" t="str">
        <f t="shared" si="0"/>
        <v/>
      </c>
      <c r="L27" s="6" t="str">
        <f t="shared" si="1"/>
        <v/>
      </c>
      <c r="M27" s="7" t="str">
        <f t="shared" si="2"/>
        <v/>
      </c>
      <c r="N27" s="8" t="str">
        <f t="shared" si="3"/>
        <v/>
      </c>
      <c r="O27" s="2" t="e">
        <f>IF(J27="ー",O26+0,IF(N27&lt;1,N27+O26,L27+O26))</f>
        <v>#VALUE!</v>
      </c>
      <c r="P27" s="3" t="e">
        <f>(I27-F27)/(F27-G27)</f>
        <v>#DIV/0!</v>
      </c>
      <c r="R27" s="29"/>
    </row>
    <row r="28" spans="1:22" x14ac:dyDescent="0.15">
      <c r="A28" s="38">
        <v>14</v>
      </c>
      <c r="B28" s="38"/>
      <c r="D28" s="43" t="str">
        <f t="shared" si="4"/>
        <v/>
      </c>
      <c r="F28" s="38"/>
      <c r="G28" s="38"/>
      <c r="I28" s="38"/>
      <c r="J28" s="38"/>
      <c r="K28" s="6" t="str">
        <f t="shared" si="0"/>
        <v/>
      </c>
      <c r="L28" s="6" t="str">
        <f t="shared" si="1"/>
        <v/>
      </c>
      <c r="M28" s="7" t="str">
        <f t="shared" si="2"/>
        <v/>
      </c>
      <c r="N28" s="8" t="str">
        <f t="shared" si="3"/>
        <v/>
      </c>
      <c r="O28" s="2" t="e">
        <f>IF(J28="ー",O27+0,IF(N28&lt;1,N28+O27,L28+O27))</f>
        <v>#VALUE!</v>
      </c>
      <c r="P28" s="3" t="e">
        <f>(I28-F28)/(F28-G28)</f>
        <v>#DIV/0!</v>
      </c>
    </row>
    <row r="29" spans="1:22" x14ac:dyDescent="0.15">
      <c r="A29" s="38">
        <v>15</v>
      </c>
      <c r="B29" s="38"/>
      <c r="D29" s="43" t="str">
        <f t="shared" si="4"/>
        <v/>
      </c>
      <c r="F29" s="38"/>
      <c r="G29" s="38"/>
      <c r="I29" s="38"/>
      <c r="J29" s="38"/>
      <c r="K29" s="6" t="str">
        <f t="shared" si="0"/>
        <v/>
      </c>
      <c r="L29" s="6" t="str">
        <f t="shared" si="1"/>
        <v/>
      </c>
      <c r="M29" s="7" t="str">
        <f t="shared" si="2"/>
        <v/>
      </c>
      <c r="N29" s="8" t="str">
        <f t="shared" si="3"/>
        <v/>
      </c>
      <c r="O29" s="2" t="e">
        <f>IF(J29="ー",O28+0,IF(N29&lt;1,N29+O28,L29+O28))</f>
        <v>#VALUE!</v>
      </c>
      <c r="P29" s="3" t="e">
        <f>(I29-F29)/(F29-G29)</f>
        <v>#DIV/0!</v>
      </c>
    </row>
    <row r="30" spans="1:22" x14ac:dyDescent="0.15">
      <c r="A30" s="38">
        <v>16</v>
      </c>
      <c r="B30" s="38"/>
      <c r="D30" s="43" t="str">
        <f t="shared" si="4"/>
        <v/>
      </c>
      <c r="F30" s="38"/>
      <c r="G30" s="38"/>
      <c r="I30" s="38"/>
      <c r="J30" s="38"/>
      <c r="K30" s="6" t="str">
        <f t="shared" si="0"/>
        <v/>
      </c>
      <c r="L30" s="6" t="str">
        <f t="shared" si="1"/>
        <v/>
      </c>
      <c r="M30" s="7" t="str">
        <f t="shared" si="2"/>
        <v/>
      </c>
      <c r="N30" s="8" t="str">
        <f t="shared" si="3"/>
        <v/>
      </c>
      <c r="O30" s="2" t="e">
        <f>IF(J30="ー",O29+0,IF(N30&lt;1,N30+O29,L30+O29))</f>
        <v>#VALUE!</v>
      </c>
      <c r="P30" s="3" t="e">
        <f>(I30-F30)/(F30-G30)</f>
        <v>#DIV/0!</v>
      </c>
    </row>
    <row r="31" spans="1:22" x14ac:dyDescent="0.15">
      <c r="A31" s="38">
        <v>17</v>
      </c>
      <c r="B31" s="38"/>
      <c r="D31" s="43" t="str">
        <f t="shared" si="4"/>
        <v/>
      </c>
      <c r="F31" s="38"/>
      <c r="G31" s="38"/>
      <c r="I31" s="38"/>
      <c r="J31" s="38"/>
      <c r="K31" s="6" t="str">
        <f t="shared" si="0"/>
        <v/>
      </c>
      <c r="L31" s="6" t="str">
        <f t="shared" si="1"/>
        <v/>
      </c>
      <c r="M31" s="7" t="str">
        <f t="shared" si="2"/>
        <v/>
      </c>
      <c r="N31" s="8" t="str">
        <f t="shared" si="3"/>
        <v/>
      </c>
      <c r="O31" s="2" t="e">
        <f>IF(J31="ー",O30+0,IF(N31&lt;1,N31+O30,L31+O30))</f>
        <v>#VALUE!</v>
      </c>
      <c r="P31" s="3" t="e">
        <f>(I31-F31)/(F31-G31)</f>
        <v>#DIV/0!</v>
      </c>
      <c r="S31" s="21"/>
      <c r="U31" s="21"/>
      <c r="V31" s="21"/>
    </row>
    <row r="32" spans="1:22" ht="6" customHeight="1" x14ac:dyDescent="0.15">
      <c r="A32" s="38">
        <v>18</v>
      </c>
      <c r="B32" s="38"/>
      <c r="D32" s="43" t="str">
        <f t="shared" si="4"/>
        <v/>
      </c>
      <c r="F32" s="38"/>
      <c r="G32" s="38"/>
      <c r="I32" s="38"/>
      <c r="J32" s="38"/>
      <c r="K32" s="6" t="str">
        <f t="shared" si="0"/>
        <v/>
      </c>
      <c r="L32" s="6" t="str">
        <f t="shared" si="1"/>
        <v/>
      </c>
      <c r="M32" s="7" t="str">
        <f t="shared" si="2"/>
        <v/>
      </c>
      <c r="N32" s="8" t="str">
        <f t="shared" si="3"/>
        <v/>
      </c>
      <c r="O32" s="2" t="e">
        <f>IF(J32="ー",O31+0,IF(N32&lt;1,N32+O31,L32+O31))</f>
        <v>#VALUE!</v>
      </c>
      <c r="P32" s="3" t="e">
        <f>(I32-F32)/(F32-G32)</f>
        <v>#DIV/0!</v>
      </c>
    </row>
    <row r="33" spans="1:20" hidden="1" x14ac:dyDescent="0.15">
      <c r="A33" s="38">
        <v>19</v>
      </c>
      <c r="B33" s="38"/>
      <c r="D33" s="43" t="str">
        <f t="shared" si="4"/>
        <v/>
      </c>
      <c r="F33" s="38"/>
      <c r="G33" s="38"/>
      <c r="I33" s="38"/>
      <c r="J33" s="38"/>
      <c r="K33" s="6" t="str">
        <f t="shared" si="0"/>
        <v/>
      </c>
      <c r="L33" s="6" t="str">
        <f t="shared" si="1"/>
        <v/>
      </c>
      <c r="M33" s="7" t="str">
        <f t="shared" si="2"/>
        <v/>
      </c>
      <c r="N33" s="8" t="str">
        <f t="shared" si="3"/>
        <v/>
      </c>
      <c r="O33" s="2" t="e">
        <f>IF(J33="ー",O32+0,IF(N33&lt;1,N33+O32,L33+O32))</f>
        <v>#VALUE!</v>
      </c>
      <c r="P33" s="3" t="e">
        <f>(I33-F33)/(F33-G33)</f>
        <v>#DIV/0!</v>
      </c>
    </row>
    <row r="34" spans="1:20" x14ac:dyDescent="0.15">
      <c r="A34" s="38">
        <v>20</v>
      </c>
      <c r="B34" s="38"/>
      <c r="C34" s="27"/>
      <c r="D34" s="43" t="str">
        <f t="shared" si="4"/>
        <v/>
      </c>
      <c r="F34" s="27"/>
      <c r="G34" s="27"/>
      <c r="I34" s="27"/>
      <c r="J34" s="27"/>
      <c r="K34" s="6" t="str">
        <f t="shared" si="0"/>
        <v/>
      </c>
      <c r="L34" s="6" t="str">
        <f t="shared" si="1"/>
        <v/>
      </c>
      <c r="M34" s="7" t="str">
        <f t="shared" si="2"/>
        <v/>
      </c>
      <c r="N34" s="8" t="str">
        <f t="shared" si="3"/>
        <v/>
      </c>
      <c r="O34" s="2" t="e">
        <f>IF(J34="ー",O33+0,IF(N34&lt;1,N34+O33,L34+O33))</f>
        <v>#VALUE!</v>
      </c>
      <c r="P34" s="3" t="e">
        <f>(I34-F34)/(F34-G34)</f>
        <v>#DIV/0!</v>
      </c>
      <c r="R34" s="9"/>
    </row>
    <row r="35" spans="1:20" x14ac:dyDescent="0.15">
      <c r="A35" s="38">
        <v>21</v>
      </c>
      <c r="B35" s="38"/>
      <c r="C35" s="27"/>
      <c r="D35" s="43" t="str">
        <f t="shared" si="4"/>
        <v/>
      </c>
      <c r="F35" s="27"/>
      <c r="G35" s="27"/>
      <c r="I35" s="27"/>
      <c r="J35" s="27"/>
      <c r="K35" s="6" t="str">
        <f t="shared" si="0"/>
        <v/>
      </c>
      <c r="L35" s="6" t="str">
        <f t="shared" si="1"/>
        <v/>
      </c>
      <c r="M35" s="7" t="str">
        <f t="shared" si="2"/>
        <v/>
      </c>
      <c r="N35" s="8" t="str">
        <f t="shared" si="3"/>
        <v/>
      </c>
      <c r="O35" s="2" t="e">
        <f>IF(J35="ー",O34+0,IF(N35&lt;1,N35+O34,L35+O34))</f>
        <v>#VALUE!</v>
      </c>
      <c r="P35" s="3" t="e">
        <f>(I35-F35)/(F35-G35)</f>
        <v>#DIV/0!</v>
      </c>
      <c r="R35" s="33"/>
    </row>
    <row r="36" spans="1:20" x14ac:dyDescent="0.15">
      <c r="A36" s="38">
        <v>22</v>
      </c>
      <c r="B36" s="38"/>
      <c r="C36" s="27"/>
      <c r="D36" s="43" t="str">
        <f t="shared" si="4"/>
        <v/>
      </c>
      <c r="F36" s="27"/>
      <c r="G36" s="27"/>
      <c r="I36" s="27"/>
      <c r="J36" s="27"/>
      <c r="K36" s="6" t="str">
        <f t="shared" si="0"/>
        <v/>
      </c>
      <c r="L36" s="6" t="str">
        <f t="shared" si="1"/>
        <v/>
      </c>
      <c r="M36" s="7" t="str">
        <f t="shared" si="2"/>
        <v/>
      </c>
      <c r="N36" s="8" t="str">
        <f t="shared" si="3"/>
        <v/>
      </c>
      <c r="O36" s="2" t="e">
        <f>IF(J36="ー",O35+0,IF(N36&lt;1,N36+O35,L36+O35))</f>
        <v>#VALUE!</v>
      </c>
      <c r="P36" s="3" t="e">
        <f>(I36-F36)/(F36-G36)</f>
        <v>#DIV/0!</v>
      </c>
      <c r="R36" s="33"/>
    </row>
    <row r="37" spans="1:20" s="4" customFormat="1" x14ac:dyDescent="0.15">
      <c r="A37" s="38">
        <v>23</v>
      </c>
      <c r="B37" s="38"/>
      <c r="C37" s="27"/>
      <c r="D37" s="43" t="str">
        <f t="shared" si="4"/>
        <v/>
      </c>
      <c r="E37" s="41"/>
      <c r="F37" s="27"/>
      <c r="G37" s="27"/>
      <c r="H37" s="41"/>
      <c r="I37" s="27"/>
      <c r="J37" s="27"/>
      <c r="K37" s="6" t="str">
        <f t="shared" si="0"/>
        <v/>
      </c>
      <c r="L37" s="6" t="str">
        <f t="shared" si="1"/>
        <v/>
      </c>
      <c r="M37" s="7" t="str">
        <f t="shared" si="2"/>
        <v/>
      </c>
      <c r="N37" s="8" t="str">
        <f t="shared" si="3"/>
        <v/>
      </c>
      <c r="O37" s="2" t="e">
        <f>IF(J37="ー",O36+0,IF(N37&lt;1,N37+O36,L37+O36))</f>
        <v>#VALUE!</v>
      </c>
      <c r="P37" s="3" t="e">
        <f>(I37-F37)/(F37-G37)</f>
        <v>#DIV/0!</v>
      </c>
      <c r="Q37"/>
      <c r="R37" s="29"/>
      <c r="T37"/>
    </row>
    <row r="38" spans="1:20" x14ac:dyDescent="0.15">
      <c r="A38" s="38">
        <v>24</v>
      </c>
      <c r="B38" s="38"/>
      <c r="C38" s="27"/>
      <c r="D38" s="43" t="str">
        <f t="shared" si="4"/>
        <v/>
      </c>
      <c r="F38" s="27"/>
      <c r="G38" s="27"/>
      <c r="I38" s="27"/>
      <c r="J38" s="27"/>
      <c r="K38" s="6" t="str">
        <f t="shared" si="0"/>
        <v/>
      </c>
      <c r="L38" s="6" t="str">
        <f t="shared" si="1"/>
        <v/>
      </c>
      <c r="M38" s="7" t="str">
        <f t="shared" si="2"/>
        <v/>
      </c>
      <c r="N38" s="8" t="str">
        <f t="shared" si="3"/>
        <v/>
      </c>
      <c r="O38" s="2" t="e">
        <f>IF(J38="ー",O37+0,IF(N38&lt;1,N38+O37,L38+O37))</f>
        <v>#VALUE!</v>
      </c>
      <c r="P38" s="3" t="e">
        <f>(I38-F38)/(F38-G38)</f>
        <v>#DIV/0!</v>
      </c>
    </row>
    <row r="39" spans="1:20" x14ac:dyDescent="0.15">
      <c r="A39" s="38">
        <v>25</v>
      </c>
      <c r="B39" s="38"/>
      <c r="C39" s="27"/>
      <c r="D39" s="43" t="str">
        <f t="shared" si="4"/>
        <v/>
      </c>
      <c r="F39" s="27"/>
      <c r="G39" s="27"/>
      <c r="I39" s="27"/>
      <c r="J39" s="27"/>
      <c r="K39" s="6" t="str">
        <f t="shared" si="0"/>
        <v/>
      </c>
      <c r="L39" s="6" t="str">
        <f t="shared" si="1"/>
        <v/>
      </c>
      <c r="M39" s="7" t="str">
        <f t="shared" si="2"/>
        <v/>
      </c>
      <c r="N39" s="8" t="str">
        <f t="shared" si="3"/>
        <v/>
      </c>
      <c r="O39" s="2" t="e">
        <f>IF(J39="ー",O38+0,IF(N39&lt;1,N39+O38,L39+O38))</f>
        <v>#VALUE!</v>
      </c>
      <c r="P39" s="3" t="e">
        <f>(I39-F39)/(F39-G39)</f>
        <v>#DIV/0!</v>
      </c>
    </row>
    <row r="40" spans="1:20" x14ac:dyDescent="0.15">
      <c r="A40" s="38">
        <v>26</v>
      </c>
      <c r="B40" s="38"/>
      <c r="C40" s="27"/>
      <c r="D40" s="43" t="str">
        <f t="shared" si="4"/>
        <v/>
      </c>
      <c r="F40" s="27"/>
      <c r="G40" s="27"/>
      <c r="I40" s="27"/>
      <c r="J40" s="27"/>
      <c r="K40" s="6" t="str">
        <f t="shared" si="0"/>
        <v/>
      </c>
      <c r="L40" s="6" t="str">
        <f t="shared" si="1"/>
        <v/>
      </c>
      <c r="M40" s="7" t="str">
        <f t="shared" si="2"/>
        <v/>
      </c>
      <c r="N40" s="8" t="str">
        <f t="shared" si="3"/>
        <v/>
      </c>
      <c r="O40" s="2" t="e">
        <f>IF(J40="ー",O39+0,IF(N40&lt;1,N40+O39,L40+O39))</f>
        <v>#VALUE!</v>
      </c>
      <c r="P40" s="3" t="e">
        <f>(I40-F40)/(F40-G40)</f>
        <v>#DIV/0!</v>
      </c>
    </row>
    <row r="41" spans="1:20" x14ac:dyDescent="0.15">
      <c r="A41" s="38">
        <v>27</v>
      </c>
      <c r="B41" s="38"/>
      <c r="D41" s="43" t="str">
        <f t="shared" si="4"/>
        <v/>
      </c>
      <c r="F41" s="38"/>
      <c r="G41" s="38"/>
      <c r="I41" s="38"/>
      <c r="J41" s="38"/>
      <c r="K41" s="6" t="str">
        <f t="shared" si="0"/>
        <v/>
      </c>
      <c r="L41" s="6" t="str">
        <f t="shared" si="1"/>
        <v/>
      </c>
      <c r="M41" s="7" t="str">
        <f t="shared" si="2"/>
        <v/>
      </c>
      <c r="N41" s="8" t="str">
        <f t="shared" si="3"/>
        <v/>
      </c>
      <c r="O41" s="2" t="e">
        <f>IF(J41="ー",O40+0,IF(N41&lt;1,N41+O40,L41+O40))</f>
        <v>#VALUE!</v>
      </c>
      <c r="P41" s="3" t="e">
        <f>(I41-F41)/(F41-G41)</f>
        <v>#DIV/0!</v>
      </c>
    </row>
    <row r="42" spans="1:20" x14ac:dyDescent="0.15">
      <c r="A42" s="38">
        <v>28</v>
      </c>
      <c r="B42" s="38"/>
      <c r="D42" s="43" t="str">
        <f t="shared" si="4"/>
        <v/>
      </c>
      <c r="F42" s="38"/>
      <c r="G42" s="38"/>
      <c r="I42" s="38"/>
      <c r="J42" s="38"/>
      <c r="K42" s="6" t="str">
        <f t="shared" si="0"/>
        <v/>
      </c>
      <c r="L42" s="6" t="str">
        <f t="shared" si="1"/>
        <v/>
      </c>
      <c r="M42" s="7" t="str">
        <f t="shared" si="2"/>
        <v/>
      </c>
      <c r="N42" s="8" t="str">
        <f t="shared" si="3"/>
        <v/>
      </c>
      <c r="O42" s="2" t="e">
        <f>IF(J42="ー",O41+0,IF(N42&lt;1,N42+O41,L42+O41))</f>
        <v>#VALUE!</v>
      </c>
      <c r="P42" s="3" t="e">
        <f>(I42-F42)/(F42-G42)</f>
        <v>#DIV/0!</v>
      </c>
    </row>
    <row r="43" spans="1:20" s="10" customFormat="1" x14ac:dyDescent="0.15">
      <c r="A43" s="38">
        <v>29</v>
      </c>
      <c r="B43" s="38"/>
      <c r="C43" s="38"/>
      <c r="D43" s="43" t="str">
        <f t="shared" si="4"/>
        <v/>
      </c>
      <c r="E43" s="41"/>
      <c r="F43" s="5"/>
      <c r="G43" s="5"/>
      <c r="H43" s="41"/>
      <c r="I43" s="5"/>
      <c r="J43" s="5"/>
      <c r="K43" s="6" t="str">
        <f t="shared" si="0"/>
        <v/>
      </c>
      <c r="L43" s="6" t="str">
        <f t="shared" si="1"/>
        <v/>
      </c>
      <c r="M43" s="7" t="str">
        <f t="shared" si="2"/>
        <v/>
      </c>
      <c r="N43" s="8" t="str">
        <f t="shared" si="3"/>
        <v/>
      </c>
      <c r="O43" s="2" t="e">
        <f>IF(J43="ー",O42+0,IF(N43&lt;1,N43+O42,L43+O42))</f>
        <v>#VALUE!</v>
      </c>
      <c r="P43" s="3" t="e">
        <f>(I43-F43)/(F43-G43)</f>
        <v>#DIV/0!</v>
      </c>
      <c r="Q43" t="s">
        <v>28</v>
      </c>
      <c r="R43" s="9" t="e">
        <f>AVERAGE(P37:P44)</f>
        <v>#DIV/0!</v>
      </c>
      <c r="T43"/>
    </row>
    <row r="44" spans="1:20" s="10" customFormat="1" x14ac:dyDescent="0.15">
      <c r="A44" s="38">
        <v>30</v>
      </c>
      <c r="B44" s="38"/>
      <c r="C44" s="38"/>
      <c r="D44" s="43" t="str">
        <f t="shared" si="4"/>
        <v/>
      </c>
      <c r="E44" s="41"/>
      <c r="F44" s="5"/>
      <c r="G44" s="5"/>
      <c r="H44" s="41"/>
      <c r="I44" s="5"/>
      <c r="J44" s="5"/>
      <c r="K44" s="6" t="str">
        <f t="shared" si="0"/>
        <v/>
      </c>
      <c r="L44" s="6" t="str">
        <f t="shared" si="1"/>
        <v/>
      </c>
      <c r="M44" s="7" t="str">
        <f t="shared" si="2"/>
        <v/>
      </c>
      <c r="N44" s="8" t="str">
        <f t="shared" si="3"/>
        <v/>
      </c>
      <c r="O44" s="2" t="e">
        <f>IF(J44="ー",O43+0,IF(N44&lt;1,N44+O43,L44+O43))</f>
        <v>#VALUE!</v>
      </c>
      <c r="P44" s="3" t="e">
        <f>(I44-F44)/(F44-G44)</f>
        <v>#DIV/0!</v>
      </c>
      <c r="Q44" t="s">
        <v>15</v>
      </c>
      <c r="R44" s="33" t="e">
        <f>COUNTIF(L37:L44,"&gt;0")/COUNTIF(O37:O44,"&gt;0")</f>
        <v>#DIV/0!</v>
      </c>
      <c r="T44"/>
    </row>
    <row r="45" spans="1:20" x14ac:dyDescent="0.15">
      <c r="A45" s="38">
        <v>32</v>
      </c>
      <c r="B45" s="38"/>
      <c r="D45" s="43" t="str">
        <f t="shared" si="4"/>
        <v/>
      </c>
      <c r="F45" s="5"/>
      <c r="G45" s="5"/>
      <c r="I45" s="5"/>
      <c r="J45" s="5"/>
      <c r="K45" s="6" t="str">
        <f t="shared" si="0"/>
        <v/>
      </c>
      <c r="L45" s="6" t="str">
        <f t="shared" si="1"/>
        <v/>
      </c>
      <c r="M45" s="7" t="str">
        <f t="shared" si="2"/>
        <v/>
      </c>
      <c r="N45" s="8" t="str">
        <f t="shared" si="3"/>
        <v/>
      </c>
      <c r="O45" s="2" t="e">
        <f>IF(J45="ー",O44+0,IF(N45&lt;1,N45+O44,L45+O44))</f>
        <v>#VALUE!</v>
      </c>
      <c r="P45" s="3" t="e">
        <f>(I45-F45)/(F45-G45)</f>
        <v>#DIV/0!</v>
      </c>
      <c r="Q45" t="s">
        <v>25</v>
      </c>
      <c r="R45" s="33" t="e">
        <f>R46/O37</f>
        <v>#VALUE!</v>
      </c>
    </row>
    <row r="46" spans="1:20" x14ac:dyDescent="0.15">
      <c r="A46" s="38">
        <v>33</v>
      </c>
      <c r="B46" s="38"/>
      <c r="D46" s="43" t="str">
        <f t="shared" si="4"/>
        <v/>
      </c>
      <c r="F46" s="5"/>
      <c r="G46" s="5"/>
      <c r="I46" s="5"/>
      <c r="J46" s="5"/>
      <c r="K46" s="6" t="str">
        <f t="shared" si="0"/>
        <v/>
      </c>
      <c r="L46" s="6" t="str">
        <f t="shared" si="1"/>
        <v/>
      </c>
      <c r="M46" s="7" t="str">
        <f t="shared" si="2"/>
        <v/>
      </c>
      <c r="N46" s="8" t="str">
        <f t="shared" si="3"/>
        <v/>
      </c>
      <c r="O46" s="2" t="e">
        <f>IF(J46="ー",O45+0,IF(N46&lt;1,N46+O45,L46+O45))</f>
        <v>#VALUE!</v>
      </c>
      <c r="P46" s="3" t="e">
        <f>(I46-F46)/(F46-G46)</f>
        <v>#DIV/0!</v>
      </c>
      <c r="Q46" t="s">
        <v>24</v>
      </c>
      <c r="R46" s="29" t="e">
        <f>O46-O37</f>
        <v>#VALUE!</v>
      </c>
    </row>
    <row r="47" spans="1:20" x14ac:dyDescent="0.15">
      <c r="A47" s="38">
        <v>36</v>
      </c>
      <c r="B47" s="38"/>
      <c r="D47" s="43" t="str">
        <f t="shared" si="4"/>
        <v/>
      </c>
      <c r="F47" s="5"/>
      <c r="G47" s="5"/>
      <c r="I47" s="5"/>
      <c r="J47" s="5"/>
      <c r="K47" s="6" t="str">
        <f t="shared" si="0"/>
        <v/>
      </c>
      <c r="L47" s="6" t="str">
        <f t="shared" si="1"/>
        <v/>
      </c>
      <c r="M47" s="7" t="str">
        <f t="shared" si="2"/>
        <v/>
      </c>
      <c r="N47" s="8" t="str">
        <f t="shared" si="3"/>
        <v/>
      </c>
      <c r="O47" s="2" t="e">
        <f>IF(J47="ー",O46+0,IF(N47&lt;1,N47+O46,L47+O46))</f>
        <v>#VALUE!</v>
      </c>
      <c r="P47" s="3" t="e">
        <f>(I47-F47)/(F47-G47)</f>
        <v>#DIV/0!</v>
      </c>
      <c r="Q47" s="10"/>
    </row>
    <row r="48" spans="1:20" x14ac:dyDescent="0.15">
      <c r="A48" s="38">
        <v>37</v>
      </c>
      <c r="B48" s="38"/>
      <c r="D48" s="43" t="str">
        <f t="shared" si="4"/>
        <v/>
      </c>
      <c r="F48" s="5"/>
      <c r="G48" s="5"/>
      <c r="I48" s="38"/>
      <c r="J48" s="5"/>
      <c r="K48" s="6" t="str">
        <f t="shared" si="0"/>
        <v/>
      </c>
      <c r="L48" s="6" t="str">
        <f t="shared" si="1"/>
        <v/>
      </c>
      <c r="M48" s="7" t="str">
        <f t="shared" si="2"/>
        <v/>
      </c>
      <c r="N48" s="8" t="str">
        <f t="shared" si="3"/>
        <v/>
      </c>
      <c r="O48" s="2" t="e">
        <f>IF(J48="ー",O47+0,IF(N48&lt;1,N48+O47,L48+O47))</f>
        <v>#VALUE!</v>
      </c>
      <c r="P48" s="3" t="e">
        <f>(I48-F48)/(F48-G48)</f>
        <v>#DIV/0!</v>
      </c>
      <c r="Q48" s="10"/>
    </row>
    <row r="49" spans="1:19" x14ac:dyDescent="0.15">
      <c r="A49" s="38">
        <v>38</v>
      </c>
      <c r="B49" s="38"/>
      <c r="D49" s="43" t="str">
        <f t="shared" si="4"/>
        <v/>
      </c>
      <c r="F49" s="5"/>
      <c r="G49" s="5"/>
      <c r="I49" s="5"/>
      <c r="J49" s="5"/>
      <c r="K49" s="6" t="str">
        <f t="shared" si="0"/>
        <v/>
      </c>
      <c r="L49" s="6" t="str">
        <f t="shared" si="1"/>
        <v/>
      </c>
      <c r="M49" s="7" t="str">
        <f t="shared" si="2"/>
        <v/>
      </c>
      <c r="N49" s="8" t="str">
        <f t="shared" si="3"/>
        <v/>
      </c>
      <c r="O49" s="2" t="e">
        <f>IF(J49="ー",O48+0,IF(N49&lt;1,N49+O48,L49+O48))</f>
        <v>#VALUE!</v>
      </c>
      <c r="P49" s="3" t="e">
        <f>(I49-F49)/(F49-G49)</f>
        <v>#DIV/0!</v>
      </c>
      <c r="Q49" t="s">
        <v>28</v>
      </c>
      <c r="R49" s="9" t="e">
        <f>AVERAGE(P46:P50)</f>
        <v>#DIV/0!</v>
      </c>
    </row>
    <row r="50" spans="1:19" x14ac:dyDescent="0.15">
      <c r="A50" s="38">
        <v>39</v>
      </c>
      <c r="B50" s="38"/>
      <c r="D50" s="43" t="str">
        <f t="shared" si="4"/>
        <v/>
      </c>
      <c r="F50" s="5"/>
      <c r="G50" s="5"/>
      <c r="I50" s="5"/>
      <c r="J50" s="5"/>
      <c r="K50" s="6" t="str">
        <f t="shared" si="0"/>
        <v/>
      </c>
      <c r="L50" s="6" t="str">
        <f t="shared" si="1"/>
        <v/>
      </c>
      <c r="M50" s="7" t="str">
        <f t="shared" si="2"/>
        <v/>
      </c>
      <c r="N50" s="8" t="str">
        <f t="shared" si="3"/>
        <v/>
      </c>
      <c r="O50" s="2" t="e">
        <f>IF(J50="ー",O49+0,IF(N50&lt;1,N50+O49,L50+O49))</f>
        <v>#VALUE!</v>
      </c>
      <c r="P50" s="3" t="e">
        <f>(I50-F50)/(F50-G50)</f>
        <v>#DIV/0!</v>
      </c>
      <c r="Q50" t="s">
        <v>15</v>
      </c>
      <c r="R50" s="33" t="e">
        <f>COUNTIF(L46:L50,"&gt;0")/COUNTIF(O46:O50,"&gt;0")</f>
        <v>#DIV/0!</v>
      </c>
    </row>
    <row r="51" spans="1:19" x14ac:dyDescent="0.15">
      <c r="A51" s="38">
        <v>46</v>
      </c>
      <c r="B51" s="38"/>
      <c r="D51" s="43" t="str">
        <f t="shared" si="4"/>
        <v/>
      </c>
      <c r="F51" s="5"/>
      <c r="G51" s="5"/>
      <c r="I51" s="5"/>
      <c r="J51" s="5"/>
      <c r="K51" s="6" t="str">
        <f t="shared" si="0"/>
        <v/>
      </c>
      <c r="L51" s="6" t="str">
        <f t="shared" si="1"/>
        <v/>
      </c>
      <c r="M51" s="7" t="str">
        <f t="shared" si="2"/>
        <v/>
      </c>
      <c r="N51" s="8" t="str">
        <f t="shared" si="3"/>
        <v/>
      </c>
      <c r="O51" s="2" t="e">
        <f>IF(J51="ー",O50+0,IF(N51&lt;1,N51+O50,L51+O50))</f>
        <v>#VALUE!</v>
      </c>
      <c r="P51" s="3" t="e">
        <f>(I51-F51)/(F51-G51)</f>
        <v>#DIV/0!</v>
      </c>
      <c r="Q51" t="s">
        <v>25</v>
      </c>
      <c r="R51" s="33" t="e">
        <f>R52/O46</f>
        <v>#VALUE!</v>
      </c>
    </row>
    <row r="52" spans="1:19" x14ac:dyDescent="0.15">
      <c r="A52" s="38">
        <v>47</v>
      </c>
      <c r="B52" s="38"/>
      <c r="D52" s="43" t="str">
        <f t="shared" si="4"/>
        <v/>
      </c>
      <c r="F52" s="38"/>
      <c r="G52" s="38"/>
      <c r="I52" s="38"/>
      <c r="J52" s="38"/>
      <c r="K52" s="6" t="str">
        <f t="shared" si="0"/>
        <v/>
      </c>
      <c r="L52" s="6" t="str">
        <f t="shared" si="1"/>
        <v/>
      </c>
      <c r="M52" s="7" t="str">
        <f t="shared" si="2"/>
        <v/>
      </c>
      <c r="N52" s="8" t="str">
        <f t="shared" si="3"/>
        <v/>
      </c>
      <c r="O52" s="2" t="e">
        <f>IF(J52="ー",O51+0,IF(N52&lt;1,N52+O51,L52+O51))</f>
        <v>#VALUE!</v>
      </c>
      <c r="P52" s="3" t="e">
        <f>(I52-F52)/(F52-G52)</f>
        <v>#DIV/0!</v>
      </c>
      <c r="Q52" t="s">
        <v>24</v>
      </c>
      <c r="R52" s="29" t="e">
        <f>O52-O46</f>
        <v>#VALUE!</v>
      </c>
    </row>
    <row r="53" spans="1:19" x14ac:dyDescent="0.15">
      <c r="A53" s="38">
        <v>50</v>
      </c>
      <c r="B53" s="38"/>
      <c r="D53" s="43" t="str">
        <f t="shared" si="4"/>
        <v/>
      </c>
      <c r="F53" s="38"/>
      <c r="G53" s="38"/>
      <c r="I53" s="38"/>
      <c r="J53" s="38"/>
      <c r="K53" s="6" t="str">
        <f t="shared" si="0"/>
        <v/>
      </c>
      <c r="L53" s="6" t="str">
        <f t="shared" si="1"/>
        <v/>
      </c>
      <c r="M53" s="7" t="str">
        <f t="shared" si="2"/>
        <v/>
      </c>
      <c r="N53" s="8" t="str">
        <f t="shared" si="3"/>
        <v/>
      </c>
      <c r="O53" s="2" t="e">
        <f>IF(J53="ー",O52+0,IF(N53&lt;1,N53+O52,L53+O52))</f>
        <v>#VALUE!</v>
      </c>
      <c r="P53" s="3" t="e">
        <f>(I53-F53)/(F53-G53)</f>
        <v>#DIV/0!</v>
      </c>
      <c r="Q53" s="10"/>
    </row>
    <row r="54" spans="1:19" x14ac:dyDescent="0.15">
      <c r="A54" s="38">
        <v>51</v>
      </c>
      <c r="B54" s="38"/>
      <c r="C54" s="28"/>
      <c r="D54" s="43" t="str">
        <f t="shared" si="4"/>
        <v/>
      </c>
      <c r="F54" s="28"/>
      <c r="G54" s="28"/>
      <c r="I54" s="28"/>
      <c r="J54" s="28"/>
      <c r="K54" s="6" t="str">
        <f t="shared" si="0"/>
        <v/>
      </c>
      <c r="L54" s="6" t="str">
        <f t="shared" si="1"/>
        <v/>
      </c>
      <c r="M54" s="7" t="str">
        <f t="shared" si="2"/>
        <v/>
      </c>
      <c r="N54" s="8" t="str">
        <f t="shared" si="3"/>
        <v/>
      </c>
      <c r="O54" s="2" t="e">
        <f>IF(J54="ー",O53+0,IF(N54&lt;1,N54+O53,L54+O53))</f>
        <v>#VALUE!</v>
      </c>
      <c r="P54" s="3" t="e">
        <f>(I54-F54)/(F54-G54)</f>
        <v>#DIV/0!</v>
      </c>
      <c r="Q54" s="10"/>
    </row>
    <row r="55" spans="1:19" x14ac:dyDescent="0.15">
      <c r="A55" s="38">
        <v>52</v>
      </c>
      <c r="B55" s="38"/>
      <c r="C55" s="28"/>
      <c r="D55" s="43" t="str">
        <f t="shared" si="4"/>
        <v/>
      </c>
      <c r="F55" s="28"/>
      <c r="G55" s="28"/>
      <c r="I55" s="28"/>
      <c r="J55" s="28"/>
      <c r="K55" s="6" t="str">
        <f t="shared" si="0"/>
        <v/>
      </c>
      <c r="L55" s="6" t="str">
        <f t="shared" si="1"/>
        <v/>
      </c>
      <c r="M55" s="7" t="str">
        <f t="shared" si="2"/>
        <v/>
      </c>
      <c r="N55" s="8" t="str">
        <f t="shared" si="3"/>
        <v/>
      </c>
      <c r="O55" s="2" t="e">
        <f>IF(J55="ー",O54+0,IF(N55&lt;1,N55+O54,L55+O54))</f>
        <v>#VALUE!</v>
      </c>
      <c r="P55" s="3" t="e">
        <f>(I55-F55)/(F55-G55)</f>
        <v>#DIV/0!</v>
      </c>
      <c r="Q55" s="10"/>
    </row>
    <row r="56" spans="1:19" x14ac:dyDescent="0.15">
      <c r="A56" s="38">
        <v>59</v>
      </c>
      <c r="B56" s="38"/>
      <c r="D56" s="43" t="str">
        <f t="shared" si="4"/>
        <v/>
      </c>
      <c r="F56" s="38"/>
      <c r="G56" s="38"/>
      <c r="I56" s="38"/>
      <c r="J56" s="38"/>
      <c r="K56" s="6" t="str">
        <f t="shared" si="0"/>
        <v/>
      </c>
      <c r="L56" s="6" t="str">
        <f t="shared" si="1"/>
        <v/>
      </c>
      <c r="M56" s="7" t="str">
        <f t="shared" si="2"/>
        <v/>
      </c>
      <c r="N56" s="8" t="str">
        <f t="shared" si="3"/>
        <v/>
      </c>
      <c r="O56" s="2" t="e">
        <f>IF(J56="ー",O55+0,IF(N56&lt;1,N56+O55,L56+O55))</f>
        <v>#VALUE!</v>
      </c>
      <c r="P56" s="3" t="e">
        <f>(I56-F56)/(F56-G56)</f>
        <v>#DIV/0!</v>
      </c>
      <c r="Q56" s="10"/>
    </row>
    <row r="57" spans="1:19" x14ac:dyDescent="0.15">
      <c r="A57" s="38">
        <v>60</v>
      </c>
      <c r="B57" s="38"/>
      <c r="D57" s="43" t="str">
        <f t="shared" si="4"/>
        <v/>
      </c>
      <c r="F57" s="38"/>
      <c r="G57" s="38"/>
      <c r="I57" s="38"/>
      <c r="J57" s="38"/>
      <c r="K57" s="6" t="str">
        <f t="shared" si="0"/>
        <v/>
      </c>
      <c r="L57" s="6" t="str">
        <f t="shared" si="1"/>
        <v/>
      </c>
      <c r="M57" s="7" t="str">
        <f t="shared" si="2"/>
        <v/>
      </c>
      <c r="N57" s="8" t="str">
        <f t="shared" si="3"/>
        <v/>
      </c>
      <c r="O57" s="2" t="e">
        <f>IF(J57="ー",O56+0,IF(N57&lt;1,N57+O56,L57+O56))</f>
        <v>#VALUE!</v>
      </c>
      <c r="P57" s="3" t="e">
        <f>(I57-F57)/(F57-G57)</f>
        <v>#DIV/0!</v>
      </c>
      <c r="Q57" t="s">
        <v>28</v>
      </c>
      <c r="R57" s="9" t="e">
        <f>AVERAGE(P53:P60)</f>
        <v>#DIV/0!</v>
      </c>
    </row>
    <row r="58" spans="1:19" x14ac:dyDescent="0.15">
      <c r="A58" s="38">
        <v>61</v>
      </c>
      <c r="B58" s="38"/>
      <c r="D58" s="43" t="str">
        <f t="shared" si="4"/>
        <v/>
      </c>
      <c r="F58" s="38"/>
      <c r="G58" s="38"/>
      <c r="I58" s="38"/>
      <c r="J58" s="38"/>
      <c r="K58" s="6" t="str">
        <f t="shared" si="0"/>
        <v/>
      </c>
      <c r="L58" s="6" t="str">
        <f t="shared" si="1"/>
        <v/>
      </c>
      <c r="M58" s="7" t="str">
        <f t="shared" si="2"/>
        <v/>
      </c>
      <c r="N58" s="8" t="str">
        <f t="shared" si="3"/>
        <v/>
      </c>
      <c r="O58" s="2" t="e">
        <f>IF(J58="ー",O57+0,IF(N58&lt;1,N58+O57,L58+O57))</f>
        <v>#VALUE!</v>
      </c>
      <c r="P58" s="3" t="e">
        <f>(I58-F58)/(F58-G58)</f>
        <v>#DIV/0!</v>
      </c>
      <c r="Q58" t="s">
        <v>15</v>
      </c>
      <c r="R58" s="33" t="e">
        <f>COUNTIF(L53:L60,"&gt;0")/COUNTIF(O53:O60,"&gt;0")</f>
        <v>#DIV/0!</v>
      </c>
    </row>
    <row r="59" spans="1:19" x14ac:dyDescent="0.15">
      <c r="A59" s="38">
        <v>62</v>
      </c>
      <c r="B59" s="38"/>
      <c r="D59" s="43" t="str">
        <f t="shared" si="4"/>
        <v/>
      </c>
      <c r="F59" s="38"/>
      <c r="G59" s="38"/>
      <c r="I59" s="38"/>
      <c r="J59" s="38"/>
      <c r="K59" s="6" t="str">
        <f t="shared" si="0"/>
        <v/>
      </c>
      <c r="L59" s="6" t="str">
        <f t="shared" si="1"/>
        <v/>
      </c>
      <c r="M59" s="7" t="str">
        <f t="shared" si="2"/>
        <v/>
      </c>
      <c r="N59" s="8" t="str">
        <f t="shared" si="3"/>
        <v/>
      </c>
      <c r="O59" s="2" t="e">
        <f>IF(J59="ー",O58+0,IF(N59&lt;1,N59+O58,L59+O58))</f>
        <v>#VALUE!</v>
      </c>
      <c r="P59" s="3" t="e">
        <f>(I59-F59)/(F59-G59)</f>
        <v>#DIV/0!</v>
      </c>
      <c r="Q59" t="s">
        <v>25</v>
      </c>
      <c r="R59" s="33" t="e">
        <f>R60/O52</f>
        <v>#VALUE!</v>
      </c>
    </row>
    <row r="60" spans="1:19" x14ac:dyDescent="0.15">
      <c r="A60" s="38">
        <v>63</v>
      </c>
      <c r="B60" s="38"/>
      <c r="D60" s="43" t="str">
        <f t="shared" si="4"/>
        <v/>
      </c>
      <c r="F60" s="22"/>
      <c r="G60" s="38"/>
      <c r="I60" s="38"/>
      <c r="J60" s="38"/>
      <c r="K60" s="6" t="str">
        <f t="shared" si="0"/>
        <v/>
      </c>
      <c r="L60" s="6" t="str">
        <f t="shared" si="1"/>
        <v/>
      </c>
      <c r="M60" s="7" t="str">
        <f t="shared" si="2"/>
        <v/>
      </c>
      <c r="N60" s="8" t="str">
        <f t="shared" si="3"/>
        <v/>
      </c>
      <c r="O60" s="2" t="e">
        <f>IF(J60="ー",O59+0,IF(N60&lt;1,N60+O59,L60+O59))</f>
        <v>#VALUE!</v>
      </c>
      <c r="P60" s="3" t="e">
        <f>(I60-F60)/(F60-G60)</f>
        <v>#DIV/0!</v>
      </c>
      <c r="Q60" t="s">
        <v>24</v>
      </c>
      <c r="R60" s="29" t="e">
        <f>O60-O52</f>
        <v>#VALUE!</v>
      </c>
      <c r="S60" s="35" t="e">
        <f>SUM(N58:N60)/O57</f>
        <v>#VALUE!</v>
      </c>
    </row>
    <row r="61" spans="1:19" x14ac:dyDescent="0.15">
      <c r="A61" s="38">
        <v>64</v>
      </c>
      <c r="B61" s="38"/>
      <c r="D61" s="43" t="str">
        <f t="shared" si="4"/>
        <v/>
      </c>
      <c r="F61" s="38"/>
      <c r="G61" s="38"/>
      <c r="I61" s="38"/>
      <c r="J61" s="38"/>
      <c r="K61" s="6" t="str">
        <f t="shared" si="0"/>
        <v/>
      </c>
      <c r="L61" s="6" t="str">
        <f t="shared" si="1"/>
        <v/>
      </c>
      <c r="M61" s="7" t="str">
        <f t="shared" si="2"/>
        <v/>
      </c>
      <c r="N61" s="8" t="str">
        <f t="shared" si="3"/>
        <v/>
      </c>
      <c r="O61" s="2" t="e">
        <f>IF(J61="ー",O60+0,IF(N61&lt;1,N61+O60,L61+O60))</f>
        <v>#VALUE!</v>
      </c>
      <c r="P61" s="3" t="e">
        <f>(I61-F61)/(F61-G61)</f>
        <v>#DIV/0!</v>
      </c>
      <c r="Q61" s="10"/>
    </row>
    <row r="62" spans="1:19" x14ac:dyDescent="0.15">
      <c r="A62" s="38">
        <v>65</v>
      </c>
      <c r="B62" s="38"/>
      <c r="D62" s="43" t="str">
        <f t="shared" si="4"/>
        <v/>
      </c>
      <c r="F62" s="38"/>
      <c r="G62" s="38"/>
      <c r="I62" s="38"/>
      <c r="J62" s="38"/>
      <c r="K62" s="6" t="str">
        <f t="shared" si="0"/>
        <v/>
      </c>
      <c r="L62" s="6" t="str">
        <f t="shared" si="1"/>
        <v/>
      </c>
      <c r="M62" s="7" t="str">
        <f t="shared" si="2"/>
        <v/>
      </c>
      <c r="N62" s="8" t="str">
        <f t="shared" si="3"/>
        <v/>
      </c>
      <c r="O62" s="2" t="e">
        <f>IF(J62="ー",O61+0,IF(N62&lt;1,N62+O61,L62+O61))</f>
        <v>#VALUE!</v>
      </c>
      <c r="P62" s="3" t="e">
        <f>(I62-F62)/(F62-G62)</f>
        <v>#DIV/0!</v>
      </c>
      <c r="Q62" s="10"/>
    </row>
    <row r="63" spans="1:19" x14ac:dyDescent="0.15">
      <c r="A63" s="38">
        <v>66</v>
      </c>
      <c r="B63" s="38"/>
      <c r="D63" s="43" t="str">
        <f t="shared" si="4"/>
        <v/>
      </c>
      <c r="F63" s="38"/>
      <c r="G63" s="38"/>
      <c r="I63" s="38"/>
      <c r="J63" s="38"/>
      <c r="K63" s="6" t="str">
        <f t="shared" si="0"/>
        <v/>
      </c>
      <c r="L63" s="6" t="str">
        <f t="shared" si="1"/>
        <v/>
      </c>
      <c r="M63" s="7" t="str">
        <f t="shared" si="2"/>
        <v/>
      </c>
      <c r="N63" s="8" t="str">
        <f t="shared" si="3"/>
        <v/>
      </c>
      <c r="O63" s="2" t="e">
        <f>IF(J63="ー",O62+0,IF(N63&lt;1,N63+O62,L63+O62))</f>
        <v>#VALUE!</v>
      </c>
      <c r="P63" s="3" t="e">
        <f>(I63-F63)/(F63-G63)</f>
        <v>#DIV/0!</v>
      </c>
      <c r="Q63" s="10"/>
    </row>
    <row r="64" spans="1:19" x14ac:dyDescent="0.15">
      <c r="A64" s="38">
        <v>67</v>
      </c>
      <c r="B64" s="38"/>
      <c r="D64" s="43" t="str">
        <f t="shared" si="4"/>
        <v/>
      </c>
      <c r="F64" s="38"/>
      <c r="G64" s="38"/>
      <c r="I64" s="38"/>
      <c r="J64" s="38"/>
      <c r="K64" s="6" t="str">
        <f t="shared" si="0"/>
        <v/>
      </c>
      <c r="L64" s="6" t="str">
        <f t="shared" si="1"/>
        <v/>
      </c>
      <c r="M64" s="7" t="str">
        <f t="shared" si="2"/>
        <v/>
      </c>
      <c r="N64" s="8" t="str">
        <f t="shared" si="3"/>
        <v/>
      </c>
      <c r="O64" s="2" t="e">
        <f>IF(J64="ー",O63+0,IF(N64&lt;1,N64+O63,L64+O63))</f>
        <v>#VALUE!</v>
      </c>
      <c r="P64" s="3" t="e">
        <f>(I64-F64)/(F64-G64)</f>
        <v>#DIV/0!</v>
      </c>
      <c r="Q64" s="10"/>
    </row>
    <row r="65" spans="1:19" x14ac:dyDescent="0.15">
      <c r="A65" s="38">
        <v>71</v>
      </c>
      <c r="B65" s="38"/>
      <c r="D65" s="43" t="str">
        <f t="shared" si="4"/>
        <v/>
      </c>
      <c r="F65" s="38"/>
      <c r="G65" s="38"/>
      <c r="I65" s="38"/>
      <c r="J65" s="38"/>
      <c r="K65" s="6" t="str">
        <f t="shared" si="0"/>
        <v/>
      </c>
      <c r="L65" s="6" t="str">
        <f t="shared" si="1"/>
        <v/>
      </c>
      <c r="M65" s="7" t="str">
        <f t="shared" si="2"/>
        <v/>
      </c>
      <c r="N65" s="8" t="str">
        <f t="shared" si="3"/>
        <v/>
      </c>
      <c r="O65" s="2" t="e">
        <f>IF(J65="ー",O64+0,IF(N65&lt;1,N65+O64,L65+O64))</f>
        <v>#VALUE!</v>
      </c>
      <c r="P65" s="3" t="e">
        <f>(I65-F65)/(F65-G65)</f>
        <v>#DIV/0!</v>
      </c>
      <c r="Q65" s="10"/>
    </row>
    <row r="66" spans="1:19" x14ac:dyDescent="0.15">
      <c r="A66" s="38">
        <v>72</v>
      </c>
      <c r="B66" s="38"/>
      <c r="D66" s="43" t="str">
        <f t="shared" si="4"/>
        <v/>
      </c>
      <c r="F66" s="38"/>
      <c r="G66" s="38"/>
      <c r="I66" s="38"/>
      <c r="J66" s="38"/>
      <c r="K66" s="6" t="str">
        <f t="shared" si="0"/>
        <v/>
      </c>
      <c r="L66" s="6" t="str">
        <f t="shared" si="1"/>
        <v/>
      </c>
      <c r="M66" s="7" t="str">
        <f t="shared" si="2"/>
        <v/>
      </c>
      <c r="N66" s="8" t="str">
        <f t="shared" si="3"/>
        <v/>
      </c>
      <c r="O66" s="2" t="e">
        <f>IF(J66="ー",O65+0,IF(N66&lt;1,N66+O65,L66+O65))</f>
        <v>#VALUE!</v>
      </c>
      <c r="P66" s="3" t="e">
        <f>(I66-F66)/(F66-G66)</f>
        <v>#DIV/0!</v>
      </c>
      <c r="Q66" t="s">
        <v>28</v>
      </c>
      <c r="R66" s="9" t="e">
        <f>AVERAGE(P61:P69)</f>
        <v>#DIV/0!</v>
      </c>
    </row>
    <row r="67" spans="1:19" x14ac:dyDescent="0.15">
      <c r="A67" s="38">
        <v>73</v>
      </c>
      <c r="B67" s="38"/>
      <c r="D67" s="43" t="str">
        <f t="shared" si="4"/>
        <v/>
      </c>
      <c r="F67" s="38"/>
      <c r="G67" s="38"/>
      <c r="I67" s="38"/>
      <c r="J67" s="38"/>
      <c r="K67" s="6" t="str">
        <f t="shared" si="0"/>
        <v/>
      </c>
      <c r="L67" s="6" t="str">
        <f t="shared" si="1"/>
        <v/>
      </c>
      <c r="M67" s="7" t="str">
        <f t="shared" si="2"/>
        <v/>
      </c>
      <c r="N67" s="8" t="str">
        <f t="shared" si="3"/>
        <v/>
      </c>
      <c r="O67" s="2" t="e">
        <f>IF(J67="ー",O66+0,IF(N67&lt;1,N67+O66,L67+O66))</f>
        <v>#VALUE!</v>
      </c>
      <c r="P67" s="3" t="e">
        <f>(I67-F67)/(F67-G67)</f>
        <v>#DIV/0!</v>
      </c>
      <c r="Q67" t="s">
        <v>15</v>
      </c>
      <c r="R67" s="33" t="e">
        <f>COUNTIF(L61:L69,"&gt;0")/COUNTIF(O61:O69,"&gt;0")</f>
        <v>#DIV/0!</v>
      </c>
    </row>
    <row r="68" spans="1:19" x14ac:dyDescent="0.15">
      <c r="A68" s="38">
        <v>74</v>
      </c>
      <c r="B68" s="38"/>
      <c r="D68" s="43" t="str">
        <f t="shared" si="4"/>
        <v/>
      </c>
      <c r="F68" s="38"/>
      <c r="G68" s="38"/>
      <c r="I68" s="38"/>
      <c r="J68" s="38"/>
      <c r="K68" s="6" t="str">
        <f t="shared" si="0"/>
        <v/>
      </c>
      <c r="L68" s="6" t="str">
        <f t="shared" si="1"/>
        <v/>
      </c>
      <c r="M68" s="7" t="str">
        <f t="shared" si="2"/>
        <v/>
      </c>
      <c r="N68" s="8" t="str">
        <f t="shared" si="3"/>
        <v/>
      </c>
      <c r="O68" s="2" t="e">
        <f>IF(J68="ー",O67+0,IF(N68&lt;1,N68+O67,L68+O67))</f>
        <v>#VALUE!</v>
      </c>
      <c r="P68" s="3" t="e">
        <f>(I68-F68)/(F68-G68)</f>
        <v>#DIV/0!</v>
      </c>
      <c r="Q68" t="s">
        <v>25</v>
      </c>
      <c r="R68" s="33" t="e">
        <f>R69/O60</f>
        <v>#VALUE!</v>
      </c>
      <c r="S68" s="35" t="e">
        <f>SUM(N66:N68)/O65</f>
        <v>#VALUE!</v>
      </c>
    </row>
    <row r="69" spans="1:19" x14ac:dyDescent="0.15">
      <c r="A69" s="38">
        <v>75</v>
      </c>
      <c r="B69" s="38"/>
      <c r="D69" s="43" t="str">
        <f t="shared" si="4"/>
        <v/>
      </c>
      <c r="F69" s="38"/>
      <c r="G69" s="38"/>
      <c r="I69" s="38"/>
      <c r="J69" s="38"/>
      <c r="K69" s="6" t="str">
        <f t="shared" si="0"/>
        <v/>
      </c>
      <c r="L69" s="6" t="str">
        <f t="shared" si="1"/>
        <v/>
      </c>
      <c r="M69" s="7" t="str">
        <f t="shared" si="2"/>
        <v/>
      </c>
      <c r="N69" s="8" t="str">
        <f t="shared" si="3"/>
        <v/>
      </c>
      <c r="O69" s="2" t="e">
        <f>IF(J69="ー",O68+0,IF(N69&lt;1,N69+O68,L69+O68))</f>
        <v>#VALUE!</v>
      </c>
      <c r="P69" s="3" t="e">
        <f>(I69-F69)/(F69-G69)</f>
        <v>#DIV/0!</v>
      </c>
      <c r="Q69" t="s">
        <v>24</v>
      </c>
      <c r="R69" s="29" t="e">
        <f>O69-O60</f>
        <v>#VALUE!</v>
      </c>
    </row>
    <row r="70" spans="1:19" x14ac:dyDescent="0.15">
      <c r="A70" s="38">
        <v>76</v>
      </c>
      <c r="B70" s="38"/>
      <c r="D70" s="43" t="str">
        <f t="shared" si="4"/>
        <v/>
      </c>
      <c r="F70" s="38"/>
      <c r="G70" s="38"/>
      <c r="I70" s="38"/>
      <c r="J70" s="38"/>
      <c r="K70" s="6" t="str">
        <f t="shared" si="0"/>
        <v/>
      </c>
      <c r="L70" s="6" t="str">
        <f t="shared" si="1"/>
        <v/>
      </c>
      <c r="M70" s="7" t="str">
        <f t="shared" si="2"/>
        <v/>
      </c>
      <c r="N70" s="8" t="str">
        <f t="shared" si="3"/>
        <v/>
      </c>
      <c r="O70" s="2" t="e">
        <f>IF(J70="ー",O69+0,IF(N70&lt;1,N70+O69,L70+O69))</f>
        <v>#VALUE!</v>
      </c>
      <c r="P70" s="3" t="e">
        <f>(I70-F70)/(F70-G70)</f>
        <v>#DIV/0!</v>
      </c>
      <c r="Q70" s="10"/>
    </row>
    <row r="71" spans="1:19" x14ac:dyDescent="0.15">
      <c r="A71" s="38">
        <v>77</v>
      </c>
      <c r="B71" s="38"/>
      <c r="D71" s="43" t="str">
        <f t="shared" si="4"/>
        <v/>
      </c>
      <c r="F71" s="38"/>
      <c r="G71" s="38"/>
      <c r="I71" s="38"/>
      <c r="J71" s="38"/>
      <c r="K71" s="6" t="str">
        <f t="shared" si="0"/>
        <v/>
      </c>
      <c r="L71" s="6" t="str">
        <f t="shared" si="1"/>
        <v/>
      </c>
      <c r="M71" s="7" t="str">
        <f t="shared" si="2"/>
        <v/>
      </c>
      <c r="N71" s="8" t="str">
        <f t="shared" si="3"/>
        <v/>
      </c>
      <c r="O71" s="2" t="e">
        <f>IF(J71="ー",O70+0,IF(N71&lt;1,N71+O70,L71+O70))</f>
        <v>#VALUE!</v>
      </c>
      <c r="P71" s="3" t="e">
        <f>(I71-F71)/(F71-G71)</f>
        <v>#DIV/0!</v>
      </c>
      <c r="Q71" s="10"/>
    </row>
    <row r="72" spans="1:19" x14ac:dyDescent="0.15">
      <c r="A72" s="38">
        <v>78</v>
      </c>
      <c r="B72" s="38"/>
      <c r="D72" s="43" t="str">
        <f t="shared" si="4"/>
        <v/>
      </c>
      <c r="F72" s="38"/>
      <c r="G72" s="38"/>
      <c r="I72" s="38"/>
      <c r="J72" s="38"/>
      <c r="K72" s="6" t="str">
        <f t="shared" si="0"/>
        <v/>
      </c>
      <c r="L72" s="6" t="str">
        <f t="shared" si="1"/>
        <v/>
      </c>
      <c r="M72" s="7" t="str">
        <f t="shared" si="2"/>
        <v/>
      </c>
      <c r="N72" s="8" t="str">
        <f t="shared" si="3"/>
        <v/>
      </c>
      <c r="O72" s="2" t="e">
        <f>IF(J72="ー",O71+0,IF(N72&lt;1,N72+O71,L72+O71))</f>
        <v>#VALUE!</v>
      </c>
      <c r="P72" s="3" t="e">
        <f>(I72-F72)/(F72-G72)</f>
        <v>#DIV/0!</v>
      </c>
      <c r="Q72" s="10"/>
    </row>
    <row r="73" spans="1:19" x14ac:dyDescent="0.15">
      <c r="A73" s="38">
        <v>79</v>
      </c>
      <c r="B73" s="38"/>
      <c r="D73" s="43" t="str">
        <f t="shared" si="4"/>
        <v/>
      </c>
      <c r="F73" s="38"/>
      <c r="G73" s="38"/>
      <c r="I73" s="38"/>
      <c r="J73" s="38"/>
      <c r="K73" s="6" t="str">
        <f t="shared" si="0"/>
        <v/>
      </c>
      <c r="L73" s="6" t="str">
        <f t="shared" si="1"/>
        <v/>
      </c>
      <c r="M73" s="7" t="str">
        <f t="shared" si="2"/>
        <v/>
      </c>
      <c r="N73" s="8" t="str">
        <f t="shared" si="3"/>
        <v/>
      </c>
      <c r="O73" s="2" t="e">
        <f>IF(J73="ー",O72+0,IF(N73&lt;1,N73+O72,L73+O72))</f>
        <v>#VALUE!</v>
      </c>
      <c r="P73" s="3" t="e">
        <f>(I73-F73)/(F73-G73)</f>
        <v>#DIV/0!</v>
      </c>
      <c r="Q73" s="10"/>
    </row>
    <row r="74" spans="1:19" x14ac:dyDescent="0.15">
      <c r="A74" s="38">
        <v>80</v>
      </c>
      <c r="B74" s="38"/>
      <c r="D74" s="43" t="str">
        <f t="shared" si="4"/>
        <v/>
      </c>
      <c r="F74" s="38"/>
      <c r="G74" s="38"/>
      <c r="I74" s="38"/>
      <c r="J74" s="38"/>
      <c r="K74" s="6" t="str">
        <f t="shared" si="0"/>
        <v/>
      </c>
      <c r="L74" s="6" t="str">
        <f t="shared" si="1"/>
        <v/>
      </c>
      <c r="M74" s="7" t="str">
        <f t="shared" si="2"/>
        <v/>
      </c>
      <c r="N74" s="8" t="str">
        <f t="shared" si="3"/>
        <v/>
      </c>
      <c r="O74" s="2" t="e">
        <f>IF(J74="ー",O73+0,IF(N74&lt;1,N74+O73,L74+O73))</f>
        <v>#VALUE!</v>
      </c>
      <c r="P74" s="3" t="e">
        <f>(I74-F74)/(F74-G74)</f>
        <v>#DIV/0!</v>
      </c>
      <c r="Q74" s="10"/>
    </row>
    <row r="75" spans="1:19" x14ac:dyDescent="0.15">
      <c r="A75" s="38">
        <v>82</v>
      </c>
      <c r="B75" s="38"/>
      <c r="D75" s="43" t="str">
        <f t="shared" si="4"/>
        <v/>
      </c>
      <c r="F75" s="38"/>
      <c r="G75" s="38"/>
      <c r="I75" s="38"/>
      <c r="J75" s="38"/>
      <c r="K75" s="6" t="str">
        <f t="shared" si="0"/>
        <v/>
      </c>
      <c r="L75" s="6" t="str">
        <f t="shared" si="1"/>
        <v/>
      </c>
      <c r="M75" s="7" t="str">
        <f t="shared" si="2"/>
        <v/>
      </c>
      <c r="N75" s="8" t="str">
        <f t="shared" si="3"/>
        <v/>
      </c>
      <c r="O75" s="2" t="e">
        <f>IF(J75="ー",O74+0,IF(N75&lt;1,N75+O74,L75+O74))</f>
        <v>#VALUE!</v>
      </c>
      <c r="P75" s="3" t="e">
        <f>(I75-F75)/(F75-G75)</f>
        <v>#DIV/0!</v>
      </c>
      <c r="Q75" s="10"/>
    </row>
    <row r="76" spans="1:19" x14ac:dyDescent="0.15">
      <c r="A76" s="38">
        <v>83</v>
      </c>
      <c r="B76" s="38"/>
      <c r="D76" s="43" t="str">
        <f t="shared" si="4"/>
        <v/>
      </c>
      <c r="F76" s="38"/>
      <c r="G76" s="38"/>
      <c r="I76" s="38"/>
      <c r="J76" s="38"/>
      <c r="K76" s="6" t="str">
        <f t="shared" si="0"/>
        <v/>
      </c>
      <c r="L76" s="6" t="str">
        <f t="shared" si="1"/>
        <v/>
      </c>
      <c r="M76" s="7" t="str">
        <f t="shared" si="2"/>
        <v/>
      </c>
      <c r="N76" s="8" t="str">
        <f t="shared" si="3"/>
        <v/>
      </c>
      <c r="O76" s="2" t="e">
        <f>IF(J76="ー",O75+0,IF(N76&lt;1,N76+O75,L76+O75))</f>
        <v>#VALUE!</v>
      </c>
      <c r="P76" s="3" t="e">
        <f>(I76-F76)/(F76-G76)</f>
        <v>#DIV/0!</v>
      </c>
      <c r="Q76" s="10"/>
    </row>
    <row r="77" spans="1:19" x14ac:dyDescent="0.15">
      <c r="A77" s="38">
        <v>84</v>
      </c>
      <c r="B77" s="38"/>
      <c r="D77" s="43" t="str">
        <f t="shared" si="4"/>
        <v/>
      </c>
      <c r="F77" s="38"/>
      <c r="G77" s="38"/>
      <c r="I77" s="38"/>
      <c r="J77" s="38"/>
      <c r="K77" s="6" t="str">
        <f t="shared" si="0"/>
        <v/>
      </c>
      <c r="L77" s="6" t="str">
        <f t="shared" si="1"/>
        <v/>
      </c>
      <c r="M77" s="7" t="str">
        <f t="shared" si="2"/>
        <v/>
      </c>
      <c r="N77" s="8" t="str">
        <f t="shared" si="3"/>
        <v/>
      </c>
      <c r="O77" s="2" t="e">
        <f>IF(J77="ー",O76+0,IF(N77&lt;1,N77+O76,L77+O76))</f>
        <v>#VALUE!</v>
      </c>
      <c r="P77" s="3" t="e">
        <f>(I77-F77)/(F77-G77)</f>
        <v>#DIV/0!</v>
      </c>
      <c r="Q77" s="10"/>
      <c r="S77" s="35" t="e">
        <f>SUM(N75:N77)/O74</f>
        <v>#VALUE!</v>
      </c>
    </row>
    <row r="78" spans="1:19" x14ac:dyDescent="0.15">
      <c r="A78" s="38">
        <v>85</v>
      </c>
      <c r="B78" s="38"/>
      <c r="D78" s="43" t="str">
        <f t="shared" si="4"/>
        <v/>
      </c>
      <c r="F78" s="38"/>
      <c r="G78" s="38"/>
      <c r="I78" s="38"/>
      <c r="J78" s="38"/>
      <c r="K78" s="6" t="str">
        <f t="shared" si="0"/>
        <v/>
      </c>
      <c r="L78" s="6" t="str">
        <f t="shared" si="1"/>
        <v/>
      </c>
      <c r="M78" s="7" t="str">
        <f t="shared" si="2"/>
        <v/>
      </c>
      <c r="N78" s="8" t="str">
        <f t="shared" si="3"/>
        <v/>
      </c>
      <c r="O78" s="2" t="e">
        <f>IF(J78="ー",O77+0,IF(N78&lt;1,N78+O77,L78+O77))</f>
        <v>#VALUE!</v>
      </c>
      <c r="P78" s="3" t="e">
        <f>(I78-F78)/(F78-G78)</f>
        <v>#DIV/0!</v>
      </c>
      <c r="Q78" t="s">
        <v>28</v>
      </c>
      <c r="R78" s="9" t="e">
        <f>AVERAGE(P70:P81)</f>
        <v>#DIV/0!</v>
      </c>
    </row>
    <row r="79" spans="1:19" x14ac:dyDescent="0.15">
      <c r="A79" s="38">
        <v>91</v>
      </c>
      <c r="B79" s="38"/>
      <c r="D79" s="43" t="str">
        <f t="shared" si="4"/>
        <v/>
      </c>
      <c r="F79" s="38"/>
      <c r="G79" s="38"/>
      <c r="I79" s="38"/>
      <c r="J79" s="38"/>
      <c r="K79" s="6" t="str">
        <f t="shared" si="0"/>
        <v/>
      </c>
      <c r="L79" s="6" t="str">
        <f t="shared" si="1"/>
        <v/>
      </c>
      <c r="M79" s="7" t="str">
        <f t="shared" si="2"/>
        <v/>
      </c>
      <c r="N79" s="8" t="str">
        <f t="shared" si="3"/>
        <v/>
      </c>
      <c r="O79" s="2" t="e">
        <f>IF(J79="ー",O78+0,IF(N79&lt;1,N79+O78,L79+O78))</f>
        <v>#VALUE!</v>
      </c>
      <c r="P79" s="3" t="e">
        <f>(I79-F79)/(F79-G79)</f>
        <v>#DIV/0!</v>
      </c>
      <c r="Q79" t="s">
        <v>15</v>
      </c>
      <c r="R79" s="33" t="e">
        <f>COUNTIF(L70:L81,"&gt;0")/COUNTIF(O70:O81,"&gt;0")</f>
        <v>#DIV/0!</v>
      </c>
    </row>
    <row r="80" spans="1:19" x14ac:dyDescent="0.15">
      <c r="A80" s="38">
        <v>94</v>
      </c>
      <c r="B80" s="38"/>
      <c r="D80" s="43" t="str">
        <f t="shared" si="4"/>
        <v/>
      </c>
      <c r="F80" s="38"/>
      <c r="G80" s="38"/>
      <c r="I80" s="38"/>
      <c r="J80" s="38"/>
      <c r="K80" s="6" t="str">
        <f t="shared" si="0"/>
        <v/>
      </c>
      <c r="L80" s="6" t="str">
        <f t="shared" si="1"/>
        <v/>
      </c>
      <c r="M80" s="7" t="str">
        <f t="shared" si="2"/>
        <v/>
      </c>
      <c r="N80" s="8" t="str">
        <f t="shared" si="3"/>
        <v/>
      </c>
      <c r="O80" s="2" t="e">
        <f>IF(J80="ー",O79+0,IF(N80&lt;1,N80+O79,L80+O79))</f>
        <v>#VALUE!</v>
      </c>
      <c r="P80" s="3" t="e">
        <f>(I80-F80)/(F80-G80)</f>
        <v>#DIV/0!</v>
      </c>
      <c r="Q80" t="s">
        <v>25</v>
      </c>
      <c r="R80" s="33" t="e">
        <f>R81/O69</f>
        <v>#VALUE!</v>
      </c>
    </row>
    <row r="81" spans="1:19" x14ac:dyDescent="0.15">
      <c r="A81" s="38">
        <v>95</v>
      </c>
      <c r="B81" s="38"/>
      <c r="D81" s="43" t="str">
        <f t="shared" si="4"/>
        <v/>
      </c>
      <c r="F81" s="38"/>
      <c r="G81" s="38"/>
      <c r="I81" s="38"/>
      <c r="J81" s="38"/>
      <c r="K81" s="6" t="str">
        <f t="shared" si="0"/>
        <v/>
      </c>
      <c r="L81" s="6" t="str">
        <f t="shared" si="1"/>
        <v/>
      </c>
      <c r="M81" s="7" t="str">
        <f t="shared" si="2"/>
        <v/>
      </c>
      <c r="N81" s="8" t="str">
        <f t="shared" si="3"/>
        <v/>
      </c>
      <c r="O81" s="2" t="e">
        <f>IF(J81="ー",O80+0,IF(N81&lt;1,N81+O80,L81+O80))</f>
        <v>#VALUE!</v>
      </c>
      <c r="P81" s="3" t="e">
        <f>(I81-F81)/(F81-G81)</f>
        <v>#DIV/0!</v>
      </c>
      <c r="Q81" t="s">
        <v>24</v>
      </c>
      <c r="R81" s="29" t="e">
        <f>O81-O69</f>
        <v>#VALUE!</v>
      </c>
    </row>
    <row r="82" spans="1:19" x14ac:dyDescent="0.15">
      <c r="A82" s="38">
        <v>96</v>
      </c>
      <c r="B82" s="38"/>
      <c r="D82" s="43" t="str">
        <f t="shared" si="4"/>
        <v/>
      </c>
      <c r="F82" s="38"/>
      <c r="G82" s="38"/>
      <c r="I82" s="38"/>
      <c r="J82" s="38"/>
      <c r="K82" s="6" t="str">
        <f t="shared" si="0"/>
        <v/>
      </c>
      <c r="L82" s="6" t="str">
        <f t="shared" si="1"/>
        <v/>
      </c>
      <c r="M82" s="7" t="str">
        <f t="shared" si="2"/>
        <v/>
      </c>
      <c r="N82" s="8" t="str">
        <f t="shared" si="3"/>
        <v/>
      </c>
      <c r="O82" s="2" t="e">
        <f>IF(J82="ー",O81+0,IF(N82&lt;1,N82+O81,L82+O81))</f>
        <v>#VALUE!</v>
      </c>
      <c r="P82" s="3" t="e">
        <f>(I82-F82)/(F82-G82)</f>
        <v>#DIV/0!</v>
      </c>
      <c r="Q82" s="10"/>
    </row>
    <row r="83" spans="1:19" x14ac:dyDescent="0.15">
      <c r="A83" s="38">
        <v>97</v>
      </c>
      <c r="B83" s="38"/>
      <c r="D83" s="43" t="str">
        <f t="shared" si="4"/>
        <v/>
      </c>
      <c r="F83" s="38"/>
      <c r="G83" s="38"/>
      <c r="I83" s="38"/>
      <c r="J83" s="38"/>
      <c r="K83" s="6" t="str">
        <f t="shared" ref="K83:K120" si="5">IFERROR(IF(AND(C83="売",J83="勝"),ABS(F83-I83),IF(AND(C83="買",J83="勝"),ABS(F83-I83),""))*100,"")</f>
        <v/>
      </c>
      <c r="L83" s="6" t="str">
        <f t="shared" ref="L83:L119" si="6">IFERROR(IF(K83&gt;=1,K83*D83*1000,""),"")</f>
        <v/>
      </c>
      <c r="M83" s="7" t="str">
        <f t="shared" ref="M83:M120" si="7">IFERROR(IF(AND(C83="売",J83="負"),(F83-I83),IF(AND(C83="買",J83="負"),(I83-F83),""))*100,"")</f>
        <v/>
      </c>
      <c r="N83" s="8" t="str">
        <f t="shared" ref="N83:N119" si="8">IFERROR(IF(M83&lt;=1,M83*D83*1000,""),"")</f>
        <v/>
      </c>
      <c r="O83" s="2" t="e">
        <f>IF(J83="ー",O82+0,IF(N83&lt;1,N83+O82,L83+O82))</f>
        <v>#VALUE!</v>
      </c>
      <c r="P83" s="3" t="e">
        <f>(I83-F83)/(F83-G83)</f>
        <v>#DIV/0!</v>
      </c>
      <c r="Q83" s="10"/>
    </row>
    <row r="84" spans="1:19" x14ac:dyDescent="0.15">
      <c r="A84" s="38">
        <v>98</v>
      </c>
      <c r="B84" s="38"/>
      <c r="D84" s="43" t="str">
        <f t="shared" ref="D84:D120" si="9">IFERROR(ROUNDDOWN(ABS(O83*$M$2/(F84-G84)/100000),2),"")</f>
        <v/>
      </c>
      <c r="F84" s="38"/>
      <c r="G84" s="38"/>
      <c r="I84" s="38"/>
      <c r="J84" s="38"/>
      <c r="K84" s="6" t="str">
        <f t="shared" si="5"/>
        <v/>
      </c>
      <c r="L84" s="6" t="str">
        <f t="shared" si="6"/>
        <v/>
      </c>
      <c r="M84" s="7" t="str">
        <f t="shared" si="7"/>
        <v/>
      </c>
      <c r="N84" s="8" t="str">
        <f t="shared" si="8"/>
        <v/>
      </c>
      <c r="O84" s="2" t="e">
        <f>IF(J84="ー",O83+0,IF(N84&lt;1,N84+O83,L84+O83))</f>
        <v>#VALUE!</v>
      </c>
      <c r="P84" s="3" t="e">
        <f>(I84-F84)/(F84-G84)</f>
        <v>#DIV/0!</v>
      </c>
      <c r="Q84" s="10"/>
    </row>
    <row r="85" spans="1:19" x14ac:dyDescent="0.15">
      <c r="A85" s="38">
        <v>99</v>
      </c>
      <c r="B85" s="38"/>
      <c r="D85" s="43" t="str">
        <f t="shared" si="9"/>
        <v/>
      </c>
      <c r="F85" s="38"/>
      <c r="G85" s="38"/>
      <c r="I85" s="38"/>
      <c r="J85" s="38"/>
      <c r="K85" s="6" t="str">
        <f t="shared" si="5"/>
        <v/>
      </c>
      <c r="L85" s="6" t="str">
        <f t="shared" si="6"/>
        <v/>
      </c>
      <c r="M85" s="7" t="str">
        <f t="shared" si="7"/>
        <v/>
      </c>
      <c r="N85" s="8" t="str">
        <f t="shared" si="8"/>
        <v/>
      </c>
      <c r="O85" s="2" t="e">
        <f>IF(J85="ー",O84+0,IF(N85&lt;1,N85+O84,L85+O84))</f>
        <v>#VALUE!</v>
      </c>
      <c r="P85" s="3" t="e">
        <f>(I85-F85)/(F85-G85)</f>
        <v>#DIV/0!</v>
      </c>
      <c r="Q85" s="10"/>
    </row>
    <row r="86" spans="1:19" x14ac:dyDescent="0.15">
      <c r="A86" s="38">
        <v>100</v>
      </c>
      <c r="B86" s="38"/>
      <c r="D86" s="43" t="str">
        <f t="shared" si="9"/>
        <v/>
      </c>
      <c r="F86" s="38"/>
      <c r="G86" s="38"/>
      <c r="I86" s="38"/>
      <c r="J86" s="38"/>
      <c r="K86" s="6" t="str">
        <f t="shared" si="5"/>
        <v/>
      </c>
      <c r="L86" s="6" t="str">
        <f t="shared" si="6"/>
        <v/>
      </c>
      <c r="M86" s="7" t="str">
        <f t="shared" si="7"/>
        <v/>
      </c>
      <c r="N86" s="8" t="str">
        <f t="shared" si="8"/>
        <v/>
      </c>
      <c r="O86" s="2" t="e">
        <f>IF(J86="ー",O85+0,IF(N86&lt;1,N86+O85,L86+O85))</f>
        <v>#VALUE!</v>
      </c>
      <c r="P86" s="3" t="e">
        <f>(I86-F86)/(F86-G86)</f>
        <v>#DIV/0!</v>
      </c>
      <c r="Q86" s="10"/>
    </row>
    <row r="87" spans="1:19" x14ac:dyDescent="0.15">
      <c r="A87" s="38">
        <v>102</v>
      </c>
      <c r="B87" s="38"/>
      <c r="D87" s="43" t="str">
        <f t="shared" si="9"/>
        <v/>
      </c>
      <c r="F87" s="38"/>
      <c r="G87" s="38"/>
      <c r="I87" s="38"/>
      <c r="J87" s="38"/>
      <c r="K87" s="6" t="str">
        <f t="shared" si="5"/>
        <v/>
      </c>
      <c r="L87" s="6" t="str">
        <f t="shared" si="6"/>
        <v/>
      </c>
      <c r="M87" s="7" t="str">
        <f t="shared" si="7"/>
        <v/>
      </c>
      <c r="N87" s="8" t="str">
        <f t="shared" si="8"/>
        <v/>
      </c>
      <c r="O87" s="2" t="e">
        <f>IF(J87="ー",O86+0,IF(N87&lt;1,N87+O86,L87+O86))</f>
        <v>#VALUE!</v>
      </c>
      <c r="P87" s="3" t="e">
        <f>(I87-F87)/(F87-G87)</f>
        <v>#DIV/0!</v>
      </c>
      <c r="Q87" t="s">
        <v>28</v>
      </c>
      <c r="R87" s="9" t="e">
        <f>AVERAGE(P82:P90)</f>
        <v>#DIV/0!</v>
      </c>
    </row>
    <row r="88" spans="1:19" x14ac:dyDescent="0.15">
      <c r="A88" s="38">
        <v>103</v>
      </c>
      <c r="B88" s="38"/>
      <c r="D88" s="43" t="str">
        <f t="shared" si="9"/>
        <v/>
      </c>
      <c r="F88" s="38"/>
      <c r="G88" s="38"/>
      <c r="I88" s="38"/>
      <c r="J88" s="38"/>
      <c r="K88" s="6" t="str">
        <f t="shared" si="5"/>
        <v/>
      </c>
      <c r="L88" s="6" t="str">
        <f t="shared" si="6"/>
        <v/>
      </c>
      <c r="M88" s="7" t="str">
        <f t="shared" si="7"/>
        <v/>
      </c>
      <c r="N88" s="8" t="str">
        <f t="shared" si="8"/>
        <v/>
      </c>
      <c r="O88" s="2" t="e">
        <f>IF(J88="ー",O87+0,IF(N88&lt;1,N88+O87,L88+O87))</f>
        <v>#VALUE!</v>
      </c>
      <c r="P88" s="3" t="e">
        <f>(I88-F88)/(F88-G88)</f>
        <v>#DIV/0!</v>
      </c>
      <c r="Q88" t="s">
        <v>15</v>
      </c>
      <c r="R88" s="33" t="e">
        <f>COUNTIF(L82:L90,"&gt;0")/COUNTIF(O82:O90,"&gt;0")</f>
        <v>#DIV/0!</v>
      </c>
    </row>
    <row r="89" spans="1:19" x14ac:dyDescent="0.15">
      <c r="A89" s="38">
        <v>104</v>
      </c>
      <c r="B89" s="38"/>
      <c r="D89" s="43" t="str">
        <f t="shared" si="9"/>
        <v/>
      </c>
      <c r="F89" s="38"/>
      <c r="G89" s="38"/>
      <c r="I89" s="38"/>
      <c r="J89" s="38"/>
      <c r="K89" s="6" t="str">
        <f t="shared" si="5"/>
        <v/>
      </c>
      <c r="L89" s="6" t="str">
        <f t="shared" si="6"/>
        <v/>
      </c>
      <c r="M89" s="7" t="str">
        <f t="shared" si="7"/>
        <v/>
      </c>
      <c r="N89" s="8" t="str">
        <f t="shared" si="8"/>
        <v/>
      </c>
      <c r="O89" s="2" t="e">
        <f>IF(J89="ー",O88+0,IF(N89&lt;1,N89+O88,L89+O88))</f>
        <v>#VALUE!</v>
      </c>
      <c r="P89" s="3" t="e">
        <f>(I89-F89)/(F89-G89)</f>
        <v>#DIV/0!</v>
      </c>
      <c r="Q89" t="s">
        <v>25</v>
      </c>
      <c r="R89" s="33" t="e">
        <f>R90/O81</f>
        <v>#VALUE!</v>
      </c>
      <c r="S89" s="35" t="e">
        <f>SUM(N87:N89)/O86</f>
        <v>#VALUE!</v>
      </c>
    </row>
    <row r="90" spans="1:19" x14ac:dyDescent="0.15">
      <c r="A90" s="38">
        <v>105</v>
      </c>
      <c r="B90" s="38"/>
      <c r="D90" s="43" t="str">
        <f t="shared" si="9"/>
        <v/>
      </c>
      <c r="F90" s="38"/>
      <c r="G90" s="38"/>
      <c r="I90" s="38"/>
      <c r="J90" s="38"/>
      <c r="K90" s="6" t="str">
        <f t="shared" si="5"/>
        <v/>
      </c>
      <c r="L90" s="6" t="str">
        <f t="shared" si="6"/>
        <v/>
      </c>
      <c r="M90" s="7" t="str">
        <f t="shared" si="7"/>
        <v/>
      </c>
      <c r="N90" s="8" t="str">
        <f t="shared" si="8"/>
        <v/>
      </c>
      <c r="O90" s="2" t="e">
        <f>IF(J90="ー",O89+0,IF(N90&lt;1,N90+O89,L90+O89))</f>
        <v>#VALUE!</v>
      </c>
      <c r="P90" s="3" t="e">
        <f>(I90-F90)/(F90-G90)</f>
        <v>#DIV/0!</v>
      </c>
      <c r="Q90" t="s">
        <v>24</v>
      </c>
      <c r="R90" s="29" t="e">
        <f>O90-O81</f>
        <v>#VALUE!</v>
      </c>
    </row>
    <row r="91" spans="1:19" x14ac:dyDescent="0.15">
      <c r="A91" s="38">
        <v>110</v>
      </c>
      <c r="B91" s="38"/>
      <c r="D91" s="43" t="str">
        <f t="shared" si="9"/>
        <v/>
      </c>
      <c r="F91" s="38"/>
      <c r="G91" s="38"/>
      <c r="I91" s="38"/>
      <c r="J91" s="38"/>
      <c r="K91" s="6" t="str">
        <f t="shared" si="5"/>
        <v/>
      </c>
      <c r="L91" s="6" t="str">
        <f t="shared" si="6"/>
        <v/>
      </c>
      <c r="M91" s="7" t="str">
        <f t="shared" si="7"/>
        <v/>
      </c>
      <c r="N91" s="8" t="str">
        <f t="shared" si="8"/>
        <v/>
      </c>
      <c r="O91" s="2" t="e">
        <f>IF(J91="ー",O90+0,IF(N91&lt;1,N91+O90,L91+O90))</f>
        <v>#VALUE!</v>
      </c>
      <c r="P91" s="3" t="e">
        <f>(I91-F91)/(F91-G91)</f>
        <v>#DIV/0!</v>
      </c>
      <c r="Q91" s="10"/>
    </row>
    <row r="92" spans="1:19" x14ac:dyDescent="0.15">
      <c r="A92" s="38">
        <v>111</v>
      </c>
      <c r="B92" s="38"/>
      <c r="D92" s="43" t="str">
        <f t="shared" si="9"/>
        <v/>
      </c>
      <c r="F92" s="38"/>
      <c r="G92" s="38"/>
      <c r="I92" s="38"/>
      <c r="J92" s="38"/>
      <c r="K92" s="6" t="str">
        <f t="shared" si="5"/>
        <v/>
      </c>
      <c r="L92" s="6" t="str">
        <f t="shared" si="6"/>
        <v/>
      </c>
      <c r="M92" s="7" t="str">
        <f t="shared" si="7"/>
        <v/>
      </c>
      <c r="N92" s="8" t="str">
        <f t="shared" si="8"/>
        <v/>
      </c>
      <c r="O92" s="2" t="e">
        <f>IF(J92="ー",O91+0,IF(N92&lt;1,N92+O91,L92+O91))</f>
        <v>#VALUE!</v>
      </c>
      <c r="P92" s="3" t="e">
        <f>(I92-F92)/(F92-G92)</f>
        <v>#DIV/0!</v>
      </c>
      <c r="Q92" s="10"/>
    </row>
    <row r="93" spans="1:19" x14ac:dyDescent="0.15">
      <c r="A93" s="38">
        <v>112</v>
      </c>
      <c r="B93" s="38"/>
      <c r="D93" s="43" t="str">
        <f t="shared" si="9"/>
        <v/>
      </c>
      <c r="F93" s="38"/>
      <c r="G93" s="38"/>
      <c r="I93" s="38"/>
      <c r="J93" s="38"/>
      <c r="K93" s="6" t="str">
        <f t="shared" si="5"/>
        <v/>
      </c>
      <c r="L93" s="6" t="str">
        <f t="shared" si="6"/>
        <v/>
      </c>
      <c r="M93" s="7" t="str">
        <f t="shared" si="7"/>
        <v/>
      </c>
      <c r="N93" s="8" t="str">
        <f t="shared" si="8"/>
        <v/>
      </c>
      <c r="O93" s="2" t="e">
        <f>IF(J93="ー",O92+0,IF(N93&lt;1,N93+O92,L93+O92))</f>
        <v>#VALUE!</v>
      </c>
      <c r="P93" s="3" t="e">
        <f>(I93-F93)/(F93-G93)</f>
        <v>#DIV/0!</v>
      </c>
      <c r="Q93" s="10"/>
    </row>
    <row r="94" spans="1:19" x14ac:dyDescent="0.15">
      <c r="A94" s="38">
        <v>114</v>
      </c>
      <c r="B94" s="38"/>
      <c r="D94" s="43" t="str">
        <f t="shared" si="9"/>
        <v/>
      </c>
      <c r="F94" s="38"/>
      <c r="G94" s="38"/>
      <c r="I94" s="38"/>
      <c r="J94" s="38"/>
      <c r="K94" s="6" t="str">
        <f t="shared" si="5"/>
        <v/>
      </c>
      <c r="L94" s="6" t="str">
        <f t="shared" si="6"/>
        <v/>
      </c>
      <c r="M94" s="7" t="str">
        <f t="shared" si="7"/>
        <v/>
      </c>
      <c r="N94" s="8" t="str">
        <f t="shared" si="8"/>
        <v/>
      </c>
      <c r="O94" s="2" t="e">
        <f>IF(J94="ー",O93+0,IF(N94&lt;1,N94+O93,L94+O93))</f>
        <v>#VALUE!</v>
      </c>
      <c r="P94" s="3" t="e">
        <f>(I94-F94)/(F94-G94)</f>
        <v>#DIV/0!</v>
      </c>
      <c r="Q94" s="10"/>
    </row>
    <row r="95" spans="1:19" x14ac:dyDescent="0.15">
      <c r="A95" s="38">
        <v>115</v>
      </c>
      <c r="B95" s="38"/>
      <c r="D95" s="43" t="str">
        <f t="shared" si="9"/>
        <v/>
      </c>
      <c r="F95" s="38"/>
      <c r="G95" s="38"/>
      <c r="I95" s="38"/>
      <c r="J95" s="38"/>
      <c r="K95" s="6" t="str">
        <f t="shared" si="5"/>
        <v/>
      </c>
      <c r="L95" s="6" t="str">
        <f t="shared" si="6"/>
        <v/>
      </c>
      <c r="M95" s="7" t="str">
        <f t="shared" si="7"/>
        <v/>
      </c>
      <c r="N95" s="8" t="str">
        <f t="shared" si="8"/>
        <v/>
      </c>
      <c r="O95" s="2" t="e">
        <f>IF(J95="ー",O94+0,IF(N95&lt;1,N95+O94,L95+O94))</f>
        <v>#VALUE!</v>
      </c>
      <c r="P95" s="3" t="e">
        <f>(I95-F95)/(F95-G95)</f>
        <v>#DIV/0!</v>
      </c>
      <c r="Q95" s="10"/>
    </row>
    <row r="96" spans="1:19" x14ac:dyDescent="0.15">
      <c r="A96" s="38">
        <v>116</v>
      </c>
      <c r="B96" s="38"/>
      <c r="D96" s="43" t="str">
        <f t="shared" si="9"/>
        <v/>
      </c>
      <c r="F96" s="38"/>
      <c r="G96" s="38"/>
      <c r="I96" s="38"/>
      <c r="J96" s="38"/>
      <c r="K96" s="6" t="str">
        <f t="shared" si="5"/>
        <v/>
      </c>
      <c r="L96" s="6" t="str">
        <f t="shared" si="6"/>
        <v/>
      </c>
      <c r="M96" s="7" t="str">
        <f t="shared" si="7"/>
        <v/>
      </c>
      <c r="N96" s="8" t="str">
        <f t="shared" si="8"/>
        <v/>
      </c>
      <c r="O96" s="2" t="e">
        <f>IF(J96="ー",O95+0,IF(N96&lt;1,N96+O95,L96+O95))</f>
        <v>#VALUE!</v>
      </c>
      <c r="P96" s="3" t="e">
        <f>(I96-F96)/(F96-G96)</f>
        <v>#DIV/0!</v>
      </c>
      <c r="Q96" t="s">
        <v>28</v>
      </c>
      <c r="R96" s="9" t="e">
        <f>AVERAGE(P91:P99)</f>
        <v>#DIV/0!</v>
      </c>
    </row>
    <row r="97" spans="1:19" x14ac:dyDescent="0.15">
      <c r="A97" s="38">
        <v>117</v>
      </c>
      <c r="B97" s="38"/>
      <c r="D97" s="43" t="str">
        <f t="shared" si="9"/>
        <v/>
      </c>
      <c r="F97" s="38"/>
      <c r="G97" s="38"/>
      <c r="I97" s="38"/>
      <c r="J97" s="38"/>
      <c r="K97" s="6" t="str">
        <f t="shared" si="5"/>
        <v/>
      </c>
      <c r="L97" s="6" t="str">
        <f t="shared" si="6"/>
        <v/>
      </c>
      <c r="M97" s="7" t="str">
        <f t="shared" si="7"/>
        <v/>
      </c>
      <c r="N97" s="8" t="str">
        <f t="shared" si="8"/>
        <v/>
      </c>
      <c r="O97" s="2" t="e">
        <f>IF(J97="ー",O96+0,IF(N97&lt;1,N97+O96,L97+O96))</f>
        <v>#VALUE!</v>
      </c>
      <c r="P97" s="3" t="e">
        <f>(I97-F97)/(F97-G97)</f>
        <v>#DIV/0!</v>
      </c>
      <c r="Q97" t="s">
        <v>15</v>
      </c>
      <c r="R97" s="33" t="e">
        <f>COUNTIF(L91:L99,"&gt;0")/COUNTIF(O91:O99,"&gt;0")</f>
        <v>#DIV/0!</v>
      </c>
    </row>
    <row r="98" spans="1:19" x14ac:dyDescent="0.15">
      <c r="A98" s="38">
        <v>118</v>
      </c>
      <c r="B98" s="38"/>
      <c r="D98" s="43" t="str">
        <f t="shared" si="9"/>
        <v/>
      </c>
      <c r="F98" s="38"/>
      <c r="G98" s="38"/>
      <c r="I98" s="38"/>
      <c r="J98" s="38"/>
      <c r="K98" s="6" t="str">
        <f t="shared" si="5"/>
        <v/>
      </c>
      <c r="L98" s="6" t="str">
        <f t="shared" si="6"/>
        <v/>
      </c>
      <c r="M98" s="7" t="str">
        <f t="shared" si="7"/>
        <v/>
      </c>
      <c r="N98" s="8" t="str">
        <f t="shared" si="8"/>
        <v/>
      </c>
      <c r="O98" s="2" t="e">
        <f>IF(J98="ー",O97+0,IF(N98&lt;1,N98+O97,L98+O97))</f>
        <v>#VALUE!</v>
      </c>
      <c r="P98" s="3" t="e">
        <f>(I98-F98)/(F98-G98)</f>
        <v>#DIV/0!</v>
      </c>
      <c r="Q98" t="s">
        <v>25</v>
      </c>
      <c r="R98" s="33" t="e">
        <f>R99/O90</f>
        <v>#VALUE!</v>
      </c>
    </row>
    <row r="99" spans="1:19" x14ac:dyDescent="0.15">
      <c r="A99" s="38">
        <v>119</v>
      </c>
      <c r="B99" s="38"/>
      <c r="D99" s="43" t="str">
        <f t="shared" si="9"/>
        <v/>
      </c>
      <c r="F99" s="38"/>
      <c r="G99" s="38"/>
      <c r="I99" s="38"/>
      <c r="J99" s="38"/>
      <c r="K99" s="6" t="str">
        <f t="shared" si="5"/>
        <v/>
      </c>
      <c r="L99" s="6" t="str">
        <f t="shared" si="6"/>
        <v/>
      </c>
      <c r="M99" s="7" t="str">
        <f t="shared" si="7"/>
        <v/>
      </c>
      <c r="N99" s="8" t="str">
        <f t="shared" si="8"/>
        <v/>
      </c>
      <c r="O99" s="2" t="e">
        <f>IF(J99="ー",O98+0,IF(N99&lt;1,N99+O98,L99+O98))</f>
        <v>#VALUE!</v>
      </c>
      <c r="P99" s="3" t="e">
        <f>(I99-F99)/(F99-G99)</f>
        <v>#DIV/0!</v>
      </c>
      <c r="Q99" t="s">
        <v>24</v>
      </c>
      <c r="R99" s="29" t="e">
        <f>O99-O90</f>
        <v>#VALUE!</v>
      </c>
    </row>
    <row r="100" spans="1:19" x14ac:dyDescent="0.15">
      <c r="A100" s="38">
        <v>126</v>
      </c>
      <c r="B100" s="38"/>
      <c r="D100" s="43" t="str">
        <f t="shared" si="9"/>
        <v/>
      </c>
      <c r="F100" s="38"/>
      <c r="G100" s="38"/>
      <c r="I100" s="38"/>
      <c r="J100" s="38"/>
      <c r="K100" s="6" t="str">
        <f t="shared" si="5"/>
        <v/>
      </c>
      <c r="L100" s="6" t="str">
        <f t="shared" si="6"/>
        <v/>
      </c>
      <c r="M100" s="7" t="str">
        <f t="shared" si="7"/>
        <v/>
      </c>
      <c r="N100" s="8" t="str">
        <f t="shared" si="8"/>
        <v/>
      </c>
      <c r="O100" s="2" t="e">
        <f>IF(J100="ー",O99+0,IF(N100&lt;1,N100+O99,L100+O99))</f>
        <v>#VALUE!</v>
      </c>
      <c r="P100" s="3" t="e">
        <f>(I100-F100)/(F100-G100)</f>
        <v>#DIV/0!</v>
      </c>
      <c r="Q100" s="10"/>
    </row>
    <row r="101" spans="1:19" x14ac:dyDescent="0.15">
      <c r="A101" s="38">
        <v>127</v>
      </c>
      <c r="B101" s="38"/>
      <c r="D101" s="43" t="str">
        <f t="shared" si="9"/>
        <v/>
      </c>
      <c r="F101" s="38"/>
      <c r="G101" s="38"/>
      <c r="I101" s="38"/>
      <c r="J101" s="38"/>
      <c r="K101" s="6" t="str">
        <f t="shared" si="5"/>
        <v/>
      </c>
      <c r="L101" s="6" t="str">
        <f t="shared" si="6"/>
        <v/>
      </c>
      <c r="M101" s="7" t="str">
        <f t="shared" si="7"/>
        <v/>
      </c>
      <c r="N101" s="8" t="str">
        <f t="shared" si="8"/>
        <v/>
      </c>
      <c r="O101" s="2" t="e">
        <f>IF(J101="ー",O100+0,IF(N101&lt;1,N101+O100,L101+O100))</f>
        <v>#VALUE!</v>
      </c>
      <c r="P101" s="3" t="e">
        <f>(I101-F101)/(F101-G101)</f>
        <v>#DIV/0!</v>
      </c>
      <c r="Q101" s="10"/>
    </row>
    <row r="102" spans="1:19" x14ac:dyDescent="0.15">
      <c r="A102" s="38">
        <v>128</v>
      </c>
      <c r="B102" s="38"/>
      <c r="D102" s="43" t="str">
        <f t="shared" si="9"/>
        <v/>
      </c>
      <c r="F102" s="38"/>
      <c r="G102" s="38"/>
      <c r="I102" s="38"/>
      <c r="J102" s="38"/>
      <c r="K102" s="6" t="str">
        <f t="shared" si="5"/>
        <v/>
      </c>
      <c r="L102" s="6" t="str">
        <f t="shared" si="6"/>
        <v/>
      </c>
      <c r="M102" s="7" t="str">
        <f t="shared" si="7"/>
        <v/>
      </c>
      <c r="N102" s="8" t="str">
        <f t="shared" si="8"/>
        <v/>
      </c>
      <c r="O102" s="2" t="e">
        <f>IF(J102="ー",O101+0,IF(N102&lt;1,N102+O101,L102+O101))</f>
        <v>#VALUE!</v>
      </c>
      <c r="P102" s="3" t="e">
        <f>(I102-F102)/(F102-G102)</f>
        <v>#DIV/0!</v>
      </c>
      <c r="Q102" s="10"/>
    </row>
    <row r="103" spans="1:19" x14ac:dyDescent="0.15">
      <c r="A103" s="38">
        <v>129</v>
      </c>
      <c r="B103" s="38"/>
      <c r="D103" s="43" t="str">
        <f t="shared" si="9"/>
        <v/>
      </c>
      <c r="F103" s="38"/>
      <c r="G103" s="38"/>
      <c r="I103" s="38"/>
      <c r="J103" s="38"/>
      <c r="K103" s="6" t="str">
        <f t="shared" si="5"/>
        <v/>
      </c>
      <c r="L103" s="6" t="str">
        <f t="shared" si="6"/>
        <v/>
      </c>
      <c r="M103" s="7" t="str">
        <f t="shared" si="7"/>
        <v/>
      </c>
      <c r="N103" s="8" t="str">
        <f t="shared" si="8"/>
        <v/>
      </c>
      <c r="O103" s="2" t="e">
        <f>IF(J103="ー",O102+0,IF(N103&lt;1,N103+O102,L103+O102))</f>
        <v>#VALUE!</v>
      </c>
      <c r="P103" s="3" t="e">
        <f>(I103-F103)/(F103-G103)</f>
        <v>#DIV/0!</v>
      </c>
      <c r="Q103" s="10"/>
    </row>
    <row r="104" spans="1:19" x14ac:dyDescent="0.15">
      <c r="A104" s="38">
        <v>130</v>
      </c>
      <c r="B104" s="38"/>
      <c r="D104" s="43" t="str">
        <f t="shared" si="9"/>
        <v/>
      </c>
      <c r="F104" s="38"/>
      <c r="G104" s="38"/>
      <c r="I104" s="38"/>
      <c r="J104" s="38"/>
      <c r="K104" s="6" t="str">
        <f t="shared" si="5"/>
        <v/>
      </c>
      <c r="L104" s="6" t="str">
        <f t="shared" si="6"/>
        <v/>
      </c>
      <c r="M104" s="7" t="str">
        <f t="shared" si="7"/>
        <v/>
      </c>
      <c r="N104" s="8" t="str">
        <f t="shared" si="8"/>
        <v/>
      </c>
      <c r="O104" s="2" t="e">
        <f>IF(J104="ー",O103+0,IF(N104&lt;1,N104+O103,L104+O103))</f>
        <v>#VALUE!</v>
      </c>
      <c r="P104" s="3" t="e">
        <f>(I104-F104)/(F104-G104)</f>
        <v>#DIV/0!</v>
      </c>
      <c r="Q104" s="10"/>
    </row>
    <row r="105" spans="1:19" x14ac:dyDescent="0.15">
      <c r="A105" s="38">
        <v>131</v>
      </c>
      <c r="B105" s="38"/>
      <c r="D105" s="43" t="str">
        <f t="shared" si="9"/>
        <v/>
      </c>
      <c r="F105" s="38"/>
      <c r="G105" s="38"/>
      <c r="I105" s="38"/>
      <c r="J105" s="38"/>
      <c r="K105" s="6" t="str">
        <f t="shared" si="5"/>
        <v/>
      </c>
      <c r="L105" s="6" t="str">
        <f t="shared" si="6"/>
        <v/>
      </c>
      <c r="M105" s="7" t="str">
        <f t="shared" si="7"/>
        <v/>
      </c>
      <c r="N105" s="8" t="str">
        <f t="shared" si="8"/>
        <v/>
      </c>
      <c r="O105" s="2" t="e">
        <f>IF(J105="ー",O104+0,IF(N105&lt;1,N105+O104,L105+O104))</f>
        <v>#VALUE!</v>
      </c>
      <c r="P105" s="3" t="e">
        <f>(I105-F105)/(F105-G105)</f>
        <v>#DIV/0!</v>
      </c>
      <c r="Q105" s="10"/>
    </row>
    <row r="106" spans="1:19" x14ac:dyDescent="0.15">
      <c r="A106" s="38">
        <v>132</v>
      </c>
      <c r="B106" s="38"/>
      <c r="D106" s="43" t="str">
        <f t="shared" si="9"/>
        <v/>
      </c>
      <c r="F106" s="38"/>
      <c r="G106" s="38"/>
      <c r="I106" s="38"/>
      <c r="J106" s="38"/>
      <c r="K106" s="6" t="str">
        <f t="shared" si="5"/>
        <v/>
      </c>
      <c r="L106" s="6" t="str">
        <f t="shared" si="6"/>
        <v/>
      </c>
      <c r="M106" s="7" t="str">
        <f t="shared" si="7"/>
        <v/>
      </c>
      <c r="N106" s="8" t="str">
        <f t="shared" si="8"/>
        <v/>
      </c>
      <c r="O106" s="2" t="e">
        <f>IF(J106="ー",O105+0,IF(N106&lt;1,N106+O105,L106+O105))</f>
        <v>#VALUE!</v>
      </c>
      <c r="P106" s="3" t="e">
        <f>(I106-F106)/(F106-G106)</f>
        <v>#DIV/0!</v>
      </c>
      <c r="Q106" s="10"/>
    </row>
    <row r="107" spans="1:19" x14ac:dyDescent="0.15">
      <c r="A107" s="38">
        <v>133</v>
      </c>
      <c r="B107" s="38"/>
      <c r="D107" s="43" t="str">
        <f t="shared" si="9"/>
        <v/>
      </c>
      <c r="F107" s="38"/>
      <c r="G107" s="38"/>
      <c r="I107" s="38"/>
      <c r="J107" s="38"/>
      <c r="K107" s="6" t="str">
        <f t="shared" si="5"/>
        <v/>
      </c>
      <c r="L107" s="6" t="str">
        <f t="shared" si="6"/>
        <v/>
      </c>
      <c r="M107" s="7" t="str">
        <f t="shared" si="7"/>
        <v/>
      </c>
      <c r="N107" s="8" t="str">
        <f t="shared" si="8"/>
        <v/>
      </c>
      <c r="O107" s="2" t="e">
        <f>IF(J107="ー",O106+0,IF(N107&lt;1,N107+O106,L107+O106))</f>
        <v>#VALUE!</v>
      </c>
      <c r="P107" s="3" t="e">
        <f>(I107-F107)/(F107-G107)</f>
        <v>#DIV/0!</v>
      </c>
      <c r="Q107" s="10"/>
      <c r="S107" s="35" t="e">
        <f>SUM(N105:N107)/O104</f>
        <v>#VALUE!</v>
      </c>
    </row>
    <row r="108" spans="1:19" x14ac:dyDescent="0.15">
      <c r="A108" s="38">
        <v>134</v>
      </c>
      <c r="B108" s="38"/>
      <c r="D108" s="43" t="str">
        <f t="shared" si="9"/>
        <v/>
      </c>
      <c r="F108" s="38"/>
      <c r="G108" s="38"/>
      <c r="I108" s="38"/>
      <c r="J108" s="38"/>
      <c r="K108" s="6" t="str">
        <f t="shared" si="5"/>
        <v/>
      </c>
      <c r="L108" s="6" t="str">
        <f t="shared" si="6"/>
        <v/>
      </c>
      <c r="M108" s="7" t="str">
        <f t="shared" si="7"/>
        <v/>
      </c>
      <c r="N108" s="8" t="str">
        <f t="shared" si="8"/>
        <v/>
      </c>
      <c r="O108" s="2" t="e">
        <f>IF(J108="ー",O107+0,IF(N108&lt;1,N108+O107,L108+O107))</f>
        <v>#VALUE!</v>
      </c>
      <c r="P108" s="3" t="e">
        <f>(I108-F108)/(F108-G108)</f>
        <v>#DIV/0!</v>
      </c>
      <c r="Q108" s="10"/>
    </row>
    <row r="109" spans="1:19" x14ac:dyDescent="0.15">
      <c r="A109" s="38">
        <v>135</v>
      </c>
      <c r="B109" s="38"/>
      <c r="D109" s="43" t="str">
        <f t="shared" si="9"/>
        <v/>
      </c>
      <c r="F109" s="38"/>
      <c r="G109" s="38"/>
      <c r="I109" s="38"/>
      <c r="J109" s="38"/>
      <c r="K109" s="6" t="str">
        <f t="shared" si="5"/>
        <v/>
      </c>
      <c r="L109" s="6" t="str">
        <f t="shared" si="6"/>
        <v/>
      </c>
      <c r="M109" s="7" t="str">
        <f t="shared" si="7"/>
        <v/>
      </c>
      <c r="N109" s="8" t="str">
        <f t="shared" si="8"/>
        <v/>
      </c>
      <c r="O109" s="2" t="e">
        <f>IF(J109="ー",O108+0,IF(N109&lt;1,N109+O108,L109+O108))</f>
        <v>#VALUE!</v>
      </c>
      <c r="P109" s="3" t="e">
        <f>(I109-F109)/(F109-G109)</f>
        <v>#DIV/0!</v>
      </c>
      <c r="Q109" s="10"/>
    </row>
    <row r="110" spans="1:19" x14ac:dyDescent="0.15">
      <c r="A110" s="38">
        <v>136</v>
      </c>
      <c r="B110" s="38"/>
      <c r="D110" s="43" t="str">
        <f t="shared" si="9"/>
        <v/>
      </c>
      <c r="F110" s="38"/>
      <c r="G110" s="38"/>
      <c r="I110" s="38"/>
      <c r="J110" s="38"/>
      <c r="K110" s="6" t="str">
        <f t="shared" si="5"/>
        <v/>
      </c>
      <c r="L110" s="6" t="str">
        <f t="shared" si="6"/>
        <v/>
      </c>
      <c r="M110" s="7" t="str">
        <f t="shared" si="7"/>
        <v/>
      </c>
      <c r="N110" s="8" t="str">
        <f t="shared" si="8"/>
        <v/>
      </c>
      <c r="O110" s="2" t="e">
        <f>IF(J110="ー",O109+0,IF(N110&lt;1,N110+O109,L110+O109))</f>
        <v>#VALUE!</v>
      </c>
      <c r="P110" s="3" t="e">
        <f>(I110-F110)/(F110-G110)</f>
        <v>#DIV/0!</v>
      </c>
      <c r="Q110" s="10"/>
    </row>
    <row r="111" spans="1:19" x14ac:dyDescent="0.15">
      <c r="A111" s="38">
        <v>137</v>
      </c>
      <c r="B111" s="38"/>
      <c r="D111" s="43" t="str">
        <f t="shared" si="9"/>
        <v/>
      </c>
      <c r="F111" s="38"/>
      <c r="G111" s="38"/>
      <c r="I111" s="38"/>
      <c r="J111" s="38"/>
      <c r="K111" s="6" t="str">
        <f t="shared" si="5"/>
        <v/>
      </c>
      <c r="L111" s="6" t="str">
        <f t="shared" si="6"/>
        <v/>
      </c>
      <c r="M111" s="7" t="str">
        <f t="shared" si="7"/>
        <v/>
      </c>
      <c r="N111" s="8" t="str">
        <f t="shared" si="8"/>
        <v/>
      </c>
      <c r="O111" s="2" t="e">
        <f>IF(J111="ー",O110+0,IF(N111&lt;1,N111+O110,L111+O110))</f>
        <v>#VALUE!</v>
      </c>
      <c r="P111" s="3" t="e">
        <f>(I111-F111)/(F111-G111)</f>
        <v>#DIV/0!</v>
      </c>
      <c r="Q111" s="10"/>
    </row>
    <row r="112" spans="1:19" x14ac:dyDescent="0.15">
      <c r="A112" s="38">
        <v>138</v>
      </c>
      <c r="B112" s="38"/>
      <c r="D112" s="43" t="str">
        <f t="shared" si="9"/>
        <v/>
      </c>
      <c r="F112" s="38"/>
      <c r="G112" s="38"/>
      <c r="I112" s="38"/>
      <c r="J112" s="38"/>
      <c r="K112" s="6" t="str">
        <f t="shared" si="5"/>
        <v/>
      </c>
      <c r="L112" s="6" t="str">
        <f t="shared" si="6"/>
        <v/>
      </c>
      <c r="M112" s="7" t="str">
        <f t="shared" si="7"/>
        <v/>
      </c>
      <c r="N112" s="8" t="str">
        <f t="shared" si="8"/>
        <v/>
      </c>
      <c r="O112" s="2" t="e">
        <f>IF(J112="ー",O111+0,IF(N112&lt;1,N112+O111,L112+O111))</f>
        <v>#VALUE!</v>
      </c>
      <c r="P112" s="3" t="e">
        <f>(I112-F112)/(F112-G112)</f>
        <v>#DIV/0!</v>
      </c>
      <c r="Q112" s="10"/>
    </row>
    <row r="113" spans="1:19" x14ac:dyDescent="0.15">
      <c r="A113" s="38">
        <v>139</v>
      </c>
      <c r="B113" s="38"/>
      <c r="D113" s="43" t="str">
        <f t="shared" si="9"/>
        <v/>
      </c>
      <c r="F113" s="38"/>
      <c r="G113" s="38"/>
      <c r="I113" s="38"/>
      <c r="J113" s="38"/>
      <c r="K113" s="6" t="str">
        <f t="shared" si="5"/>
        <v/>
      </c>
      <c r="L113" s="6" t="str">
        <f t="shared" si="6"/>
        <v/>
      </c>
      <c r="M113" s="7" t="str">
        <f t="shared" si="7"/>
        <v/>
      </c>
      <c r="N113" s="8" t="str">
        <f t="shared" si="8"/>
        <v/>
      </c>
      <c r="O113" s="2" t="e">
        <f>IF(J113="ー",O112+0,IF(N113&lt;1,N113+O112,L113+O112))</f>
        <v>#VALUE!</v>
      </c>
      <c r="P113" s="3" t="e">
        <f>(I113-F113)/(F113-G113)</f>
        <v>#DIV/0!</v>
      </c>
      <c r="Q113" t="s">
        <v>28</v>
      </c>
      <c r="R113" s="9" t="e">
        <f>AVERAGE(P100:P116)</f>
        <v>#DIV/0!</v>
      </c>
    </row>
    <row r="114" spans="1:19" x14ac:dyDescent="0.15">
      <c r="A114" s="38">
        <v>140</v>
      </c>
      <c r="B114" s="38"/>
      <c r="D114" s="43" t="str">
        <f t="shared" si="9"/>
        <v/>
      </c>
      <c r="F114" s="38"/>
      <c r="G114" s="38"/>
      <c r="I114" s="38"/>
      <c r="J114" s="38"/>
      <c r="K114" s="6" t="str">
        <f t="shared" si="5"/>
        <v/>
      </c>
      <c r="L114" s="6" t="str">
        <f t="shared" si="6"/>
        <v/>
      </c>
      <c r="M114" s="7" t="str">
        <f t="shared" si="7"/>
        <v/>
      </c>
      <c r="N114" s="8" t="str">
        <f t="shared" si="8"/>
        <v/>
      </c>
      <c r="O114" s="2" t="e">
        <f>IF(J114="ー",O113+0,IF(N114&lt;1,N114+O113,L114+O113))</f>
        <v>#VALUE!</v>
      </c>
      <c r="P114" s="3" t="e">
        <f>(I114-F114)/(F114-G114)</f>
        <v>#DIV/0!</v>
      </c>
      <c r="Q114" t="s">
        <v>15</v>
      </c>
      <c r="R114" s="33" t="e">
        <f>COUNTIF(L100:L116,"&gt;0")/COUNTIF(O100:O116,"&gt;0")</f>
        <v>#DIV/0!</v>
      </c>
      <c r="S114" s="35" t="e">
        <f>SUM(N111:N114)/O110</f>
        <v>#VALUE!</v>
      </c>
    </row>
    <row r="115" spans="1:19" x14ac:dyDescent="0.15">
      <c r="A115" s="38">
        <v>141</v>
      </c>
      <c r="B115" s="38"/>
      <c r="D115" s="43" t="str">
        <f t="shared" si="9"/>
        <v/>
      </c>
      <c r="F115" s="38"/>
      <c r="G115" s="38"/>
      <c r="I115" s="38"/>
      <c r="J115" s="38"/>
      <c r="K115" s="6" t="str">
        <f t="shared" si="5"/>
        <v/>
      </c>
      <c r="L115" s="6" t="str">
        <f t="shared" si="6"/>
        <v/>
      </c>
      <c r="M115" s="7" t="str">
        <f t="shared" si="7"/>
        <v/>
      </c>
      <c r="N115" s="8" t="str">
        <f t="shared" si="8"/>
        <v/>
      </c>
      <c r="O115" s="2" t="e">
        <f>IF(J115="ー",O114+0,IF(N115&lt;1,N115+O114,L115+O114))</f>
        <v>#VALUE!</v>
      </c>
      <c r="P115" s="3" t="e">
        <f>(I115-F115)/(F115-G115)</f>
        <v>#DIV/0!</v>
      </c>
      <c r="Q115" t="s">
        <v>25</v>
      </c>
      <c r="R115" s="33" t="e">
        <f>R116/O99</f>
        <v>#VALUE!</v>
      </c>
    </row>
    <row r="116" spans="1:19" x14ac:dyDescent="0.15">
      <c r="A116" s="38">
        <v>143</v>
      </c>
      <c r="B116" s="38"/>
      <c r="D116" s="43" t="str">
        <f t="shared" si="9"/>
        <v/>
      </c>
      <c r="F116" s="38"/>
      <c r="G116" s="38"/>
      <c r="I116" s="38"/>
      <c r="J116" s="38"/>
      <c r="K116" s="6" t="str">
        <f t="shared" si="5"/>
        <v/>
      </c>
      <c r="L116" s="6" t="str">
        <f t="shared" si="6"/>
        <v/>
      </c>
      <c r="M116" s="7" t="str">
        <f t="shared" si="7"/>
        <v/>
      </c>
      <c r="N116" s="8" t="str">
        <f t="shared" si="8"/>
        <v/>
      </c>
      <c r="O116" s="2" t="e">
        <f>IF(J116="ー",O115+0,IF(N116&lt;1,N116+O115,L116+O115))</f>
        <v>#VALUE!</v>
      </c>
      <c r="P116" s="3" t="e">
        <f>(I116-F116)/(F116-G116)</f>
        <v>#DIV/0!</v>
      </c>
      <c r="Q116" t="s">
        <v>24</v>
      </c>
      <c r="R116" s="29" t="e">
        <f>O116-O99</f>
        <v>#VALUE!</v>
      </c>
    </row>
    <row r="117" spans="1:19" x14ac:dyDescent="0.15">
      <c r="A117" s="38">
        <v>144</v>
      </c>
      <c r="B117" s="38"/>
      <c r="D117" s="43" t="str">
        <f t="shared" si="9"/>
        <v/>
      </c>
      <c r="F117" s="38"/>
      <c r="G117" s="38"/>
      <c r="I117" s="38"/>
      <c r="J117" s="38"/>
      <c r="K117" s="6" t="str">
        <f t="shared" si="5"/>
        <v/>
      </c>
      <c r="L117" s="6" t="str">
        <f t="shared" si="6"/>
        <v/>
      </c>
      <c r="M117" s="7" t="str">
        <f t="shared" si="7"/>
        <v/>
      </c>
      <c r="N117" s="8" t="str">
        <f t="shared" si="8"/>
        <v/>
      </c>
      <c r="O117" s="2" t="e">
        <f>IF(J117="ー",O116+0,IF(N117&lt;1,N117+O116,L117+O116))</f>
        <v>#VALUE!</v>
      </c>
      <c r="P117" s="3" t="e">
        <f>(I117-F117)/(F117-G117)</f>
        <v>#DIV/0!</v>
      </c>
      <c r="Q117" s="10"/>
      <c r="R117" s="25"/>
    </row>
    <row r="118" spans="1:19" x14ac:dyDescent="0.15">
      <c r="A118" s="38">
        <v>145</v>
      </c>
      <c r="B118" s="38"/>
      <c r="D118" s="43" t="str">
        <f t="shared" si="9"/>
        <v/>
      </c>
      <c r="F118" s="38"/>
      <c r="G118" s="38"/>
      <c r="I118" s="38"/>
      <c r="J118" s="38"/>
      <c r="K118" s="6" t="str">
        <f t="shared" si="5"/>
        <v/>
      </c>
      <c r="L118" s="6" t="str">
        <f t="shared" si="6"/>
        <v/>
      </c>
      <c r="M118" s="7" t="str">
        <f t="shared" si="7"/>
        <v/>
      </c>
      <c r="N118" s="8" t="str">
        <f t="shared" si="8"/>
        <v/>
      </c>
      <c r="O118" s="2" t="e">
        <f>IF(J118="ー",O117+0,IF(N118&lt;1,N118+O117,L118+O117))</f>
        <v>#VALUE!</v>
      </c>
      <c r="P118" s="3" t="e">
        <f>(I118-F118)/(F118-G118)</f>
        <v>#DIV/0!</v>
      </c>
    </row>
    <row r="119" spans="1:19" x14ac:dyDescent="0.15">
      <c r="A119" s="38">
        <v>147</v>
      </c>
      <c r="B119" s="38"/>
      <c r="D119" s="43" t="str">
        <f t="shared" si="9"/>
        <v/>
      </c>
      <c r="F119" s="38"/>
      <c r="G119" s="38"/>
      <c r="I119" s="38"/>
      <c r="J119" s="38"/>
      <c r="K119" s="6" t="str">
        <f t="shared" si="5"/>
        <v/>
      </c>
      <c r="L119" s="6" t="str">
        <f t="shared" si="6"/>
        <v/>
      </c>
      <c r="M119" s="7" t="str">
        <f t="shared" si="7"/>
        <v/>
      </c>
      <c r="N119" s="8" t="str">
        <f t="shared" si="8"/>
        <v/>
      </c>
      <c r="O119" s="2" t="e">
        <f>IF(J119="ー",O118+0,IF(N119&lt;1,N119+O118,L119+O118))</f>
        <v>#VALUE!</v>
      </c>
      <c r="P119" s="3" t="e">
        <f>(I119-F119)/(F119-G119)</f>
        <v>#DIV/0!</v>
      </c>
    </row>
    <row r="120" spans="1:19" x14ac:dyDescent="0.15">
      <c r="A120" s="38">
        <v>151</v>
      </c>
      <c r="B120" s="38"/>
      <c r="D120" s="43" t="str">
        <f t="shared" si="9"/>
        <v/>
      </c>
      <c r="F120" s="38"/>
      <c r="G120" s="38"/>
      <c r="I120" s="38"/>
      <c r="J120" s="38"/>
      <c r="K120" s="6" t="str">
        <f t="shared" si="5"/>
        <v/>
      </c>
      <c r="L120" s="6"/>
      <c r="M120" s="7" t="str">
        <f t="shared" si="7"/>
        <v/>
      </c>
      <c r="N120" s="8"/>
      <c r="O120" s="2"/>
      <c r="P120" s="3" t="e">
        <f>(I120-F120)/(F120-G120)</f>
        <v>#DIV/0!</v>
      </c>
    </row>
    <row r="121" spans="1:19" x14ac:dyDescent="0.15">
      <c r="A121" s="38"/>
      <c r="B121" s="38"/>
      <c r="F121" s="38"/>
      <c r="G121" s="38"/>
      <c r="I121" s="38"/>
      <c r="J121" s="38"/>
      <c r="K121" s="6"/>
      <c r="L121" s="6"/>
      <c r="M121" s="7"/>
      <c r="N121" s="8"/>
      <c r="O121" s="2"/>
      <c r="P121" s="3"/>
    </row>
    <row r="122" spans="1:19" x14ac:dyDescent="0.15">
      <c r="A122" s="38"/>
      <c r="B122" s="38"/>
      <c r="F122" s="38"/>
      <c r="G122" s="38"/>
      <c r="I122" s="38"/>
      <c r="J122" s="38"/>
      <c r="K122" s="6"/>
      <c r="L122" s="6"/>
      <c r="M122" s="7"/>
      <c r="N122" s="8"/>
      <c r="O122" s="2"/>
      <c r="P122" s="3"/>
    </row>
    <row r="123" spans="1:19" x14ac:dyDescent="0.15">
      <c r="A123" s="38"/>
      <c r="B123" s="38"/>
      <c r="F123" s="38"/>
      <c r="G123" s="38"/>
      <c r="I123" s="38"/>
      <c r="J123" s="38"/>
      <c r="K123" s="6"/>
      <c r="L123" s="6"/>
      <c r="M123" s="7"/>
      <c r="N123" s="8"/>
      <c r="O123" s="2"/>
      <c r="P123" s="3"/>
    </row>
    <row r="124" spans="1:19" x14ac:dyDescent="0.15">
      <c r="A124" s="38"/>
      <c r="B124" s="38"/>
      <c r="F124" s="38"/>
      <c r="G124" s="38"/>
      <c r="I124" s="38"/>
      <c r="J124" s="38"/>
      <c r="K124" s="6"/>
      <c r="L124" s="6"/>
      <c r="M124" s="7"/>
      <c r="N124" s="8"/>
      <c r="O124" s="2"/>
      <c r="P124" s="3"/>
    </row>
    <row r="125" spans="1:19" x14ac:dyDescent="0.15">
      <c r="A125" s="38"/>
      <c r="B125" s="38"/>
      <c r="F125" s="38"/>
      <c r="G125" s="38"/>
      <c r="I125" s="38"/>
      <c r="J125" s="38"/>
      <c r="K125" s="6"/>
      <c r="L125" s="6"/>
      <c r="M125" s="7"/>
      <c r="N125" s="8"/>
      <c r="O125" s="2"/>
      <c r="P125" s="3"/>
    </row>
    <row r="126" spans="1:19" x14ac:dyDescent="0.15">
      <c r="A126" s="38"/>
      <c r="B126" s="38"/>
      <c r="F126" s="38"/>
      <c r="G126" s="38"/>
      <c r="I126" s="38"/>
      <c r="J126" s="38"/>
      <c r="K126" s="6"/>
      <c r="L126" s="6"/>
      <c r="M126" s="7"/>
      <c r="N126" s="8"/>
      <c r="O126" s="2"/>
      <c r="P126" s="3"/>
    </row>
    <row r="127" spans="1:19" x14ac:dyDescent="0.15">
      <c r="A127" s="38"/>
      <c r="B127" s="38"/>
      <c r="F127" s="38"/>
      <c r="G127" s="38"/>
      <c r="I127" s="38"/>
      <c r="J127" s="38"/>
      <c r="K127" s="6"/>
      <c r="L127" s="6"/>
      <c r="M127" s="7"/>
      <c r="N127" s="8"/>
      <c r="O127" s="2"/>
      <c r="P127" s="3"/>
    </row>
    <row r="128" spans="1:19" x14ac:dyDescent="0.15">
      <c r="A128" s="38"/>
      <c r="B128" s="38"/>
      <c r="F128" s="38"/>
      <c r="G128" s="38"/>
      <c r="I128" s="38"/>
      <c r="J128" s="38"/>
      <c r="K128" s="6"/>
      <c r="L128" s="6"/>
      <c r="M128" s="7"/>
      <c r="N128" s="8"/>
      <c r="O128" s="2"/>
      <c r="P128" s="3"/>
    </row>
    <row r="129" spans="1:16" x14ac:dyDescent="0.15">
      <c r="A129" s="38"/>
      <c r="B129" s="38"/>
      <c r="F129" s="38"/>
      <c r="G129" s="38"/>
      <c r="I129" s="38"/>
      <c r="J129" s="38"/>
      <c r="K129" s="6"/>
      <c r="L129" s="6"/>
      <c r="M129" s="7"/>
      <c r="N129" s="8"/>
      <c r="O129" s="2"/>
      <c r="P129" s="3"/>
    </row>
    <row r="130" spans="1:16" x14ac:dyDescent="0.15">
      <c r="A130" s="38"/>
      <c r="B130" s="38"/>
      <c r="F130" s="38"/>
      <c r="G130" s="38"/>
      <c r="I130" s="38"/>
      <c r="J130" s="38"/>
      <c r="K130" s="6"/>
      <c r="L130" s="6"/>
      <c r="M130" s="7"/>
      <c r="N130" s="8"/>
      <c r="O130" s="2"/>
      <c r="P130" s="3"/>
    </row>
    <row r="131" spans="1:16" x14ac:dyDescent="0.15">
      <c r="A131" s="38"/>
      <c r="B131" s="38"/>
      <c r="F131" s="38"/>
      <c r="G131" s="38"/>
      <c r="I131" s="38"/>
      <c r="J131" s="38"/>
      <c r="K131" s="6"/>
      <c r="L131" s="6"/>
      <c r="M131" s="7"/>
      <c r="N131" s="8"/>
      <c r="O131" s="2"/>
      <c r="P131" s="3"/>
    </row>
    <row r="132" spans="1:16" x14ac:dyDescent="0.15">
      <c r="A132" s="38"/>
      <c r="B132" s="38"/>
      <c r="F132" s="38"/>
      <c r="G132" s="38"/>
      <c r="I132" s="38"/>
      <c r="J132" s="38"/>
      <c r="K132" s="6"/>
      <c r="L132" s="6"/>
      <c r="M132" s="7"/>
      <c r="N132" s="8"/>
      <c r="O132" s="2"/>
      <c r="P132" s="3"/>
    </row>
    <row r="133" spans="1:16" x14ac:dyDescent="0.15">
      <c r="A133" s="38"/>
      <c r="B133" s="38"/>
      <c r="F133" s="38"/>
      <c r="G133" s="38"/>
      <c r="I133" s="38"/>
      <c r="J133" s="38"/>
      <c r="K133" s="6"/>
      <c r="L133" s="6"/>
      <c r="M133" s="7"/>
      <c r="N133" s="8"/>
      <c r="O133" s="2"/>
      <c r="P133" s="3"/>
    </row>
    <row r="134" spans="1:16" x14ac:dyDescent="0.15">
      <c r="A134" s="38"/>
      <c r="B134" s="38"/>
      <c r="F134" s="38"/>
      <c r="G134" s="38"/>
      <c r="I134" s="38"/>
      <c r="J134" s="38"/>
      <c r="K134" s="6"/>
      <c r="L134" s="6"/>
      <c r="M134" s="7"/>
      <c r="N134" s="8"/>
      <c r="O134" s="2"/>
      <c r="P134" s="3"/>
    </row>
    <row r="135" spans="1:16" x14ac:dyDescent="0.15">
      <c r="A135" s="38"/>
      <c r="B135" s="38"/>
      <c r="F135" s="38"/>
      <c r="G135" s="38"/>
      <c r="I135" s="38"/>
      <c r="J135" s="38"/>
      <c r="K135" s="6"/>
      <c r="L135" s="6"/>
      <c r="M135" s="7"/>
      <c r="N135" s="8"/>
      <c r="O135" s="2"/>
      <c r="P135" s="3"/>
    </row>
    <row r="136" spans="1:16" x14ac:dyDescent="0.15">
      <c r="A136" s="38"/>
      <c r="B136" s="38"/>
      <c r="F136" s="38"/>
      <c r="G136" s="38"/>
      <c r="I136" s="38"/>
      <c r="J136" s="38"/>
      <c r="K136" s="6"/>
      <c r="L136" s="6"/>
      <c r="M136" s="7"/>
      <c r="N136" s="8"/>
      <c r="O136" s="2"/>
      <c r="P136" s="3"/>
    </row>
    <row r="137" spans="1:16" x14ac:dyDescent="0.15">
      <c r="A137" s="38"/>
      <c r="B137" s="38"/>
      <c r="F137" s="38"/>
      <c r="G137" s="38"/>
      <c r="I137" s="38"/>
      <c r="J137" s="38"/>
      <c r="K137" s="6"/>
      <c r="L137" s="6"/>
      <c r="M137" s="7"/>
      <c r="N137" s="8"/>
      <c r="O137" s="2"/>
      <c r="P137" s="3"/>
    </row>
    <row r="138" spans="1:16" x14ac:dyDescent="0.15">
      <c r="A138" s="38"/>
      <c r="B138" s="38"/>
      <c r="F138" s="38"/>
      <c r="G138" s="38"/>
      <c r="I138" s="38"/>
      <c r="J138" s="38"/>
      <c r="K138" s="6"/>
      <c r="L138" s="6"/>
      <c r="M138" s="7"/>
      <c r="N138" s="8"/>
      <c r="O138" s="2"/>
      <c r="P138" s="3"/>
    </row>
    <row r="139" spans="1:16" x14ac:dyDescent="0.15">
      <c r="A139" s="38"/>
      <c r="B139" s="38"/>
      <c r="F139" s="38"/>
      <c r="G139" s="38"/>
      <c r="I139" s="38"/>
      <c r="J139" s="38"/>
      <c r="K139" s="6"/>
      <c r="L139" s="6"/>
      <c r="M139" s="7"/>
      <c r="N139" s="8"/>
      <c r="O139" s="2"/>
      <c r="P139" s="3"/>
    </row>
    <row r="140" spans="1:16" x14ac:dyDescent="0.15">
      <c r="A140" s="38"/>
      <c r="B140" s="38"/>
      <c r="F140" s="38"/>
      <c r="G140" s="38"/>
      <c r="I140" s="38"/>
      <c r="J140" s="38"/>
      <c r="K140" s="6"/>
      <c r="L140" s="6"/>
      <c r="M140" s="7"/>
      <c r="N140" s="8"/>
      <c r="O140" s="2"/>
      <c r="P140" s="3"/>
    </row>
    <row r="141" spans="1:16" x14ac:dyDescent="0.15">
      <c r="A141" s="38"/>
      <c r="B141" s="38"/>
      <c r="F141" s="38"/>
      <c r="G141" s="38"/>
      <c r="I141" s="38"/>
      <c r="J141" s="38"/>
      <c r="K141" s="6"/>
      <c r="L141" s="6"/>
      <c r="M141" s="7"/>
      <c r="N141" s="8"/>
      <c r="O141" s="2"/>
      <c r="P141" s="3"/>
    </row>
    <row r="142" spans="1:16" x14ac:dyDescent="0.15">
      <c r="A142" s="38"/>
      <c r="B142" s="38"/>
      <c r="F142" s="38"/>
      <c r="G142" s="38"/>
      <c r="I142" s="38"/>
      <c r="J142" s="38"/>
      <c r="K142" s="6"/>
      <c r="L142" s="6"/>
      <c r="M142" s="7"/>
      <c r="N142" s="8"/>
      <c r="O142" s="2"/>
      <c r="P142" s="3"/>
    </row>
    <row r="143" spans="1:16" x14ac:dyDescent="0.15">
      <c r="A143" s="38"/>
      <c r="B143" s="38"/>
      <c r="F143" s="38"/>
      <c r="G143" s="38"/>
      <c r="I143" s="38"/>
      <c r="J143" s="38"/>
      <c r="K143" s="6"/>
      <c r="L143" s="6"/>
      <c r="M143" s="7"/>
      <c r="N143" s="8"/>
      <c r="O143" s="2"/>
      <c r="P143" s="3"/>
    </row>
    <row r="144" spans="1:16" x14ac:dyDescent="0.15">
      <c r="A144" s="38"/>
      <c r="B144" s="38"/>
      <c r="F144" s="38"/>
      <c r="G144" s="38"/>
      <c r="I144" s="38"/>
      <c r="J144" s="38"/>
      <c r="K144" s="6"/>
      <c r="L144" s="6"/>
      <c r="M144" s="7"/>
      <c r="N144" s="8"/>
      <c r="O144" s="2"/>
      <c r="P144" s="3"/>
    </row>
    <row r="145" spans="1:16" x14ac:dyDescent="0.15">
      <c r="A145" s="38"/>
      <c r="B145" s="38"/>
      <c r="F145" s="38"/>
      <c r="G145" s="38"/>
      <c r="I145" s="38"/>
      <c r="J145" s="38"/>
      <c r="K145" s="6"/>
      <c r="L145" s="6"/>
      <c r="M145" s="7"/>
      <c r="N145" s="8"/>
      <c r="O145" s="2"/>
      <c r="P145" s="3"/>
    </row>
    <row r="146" spans="1:16" x14ac:dyDescent="0.15">
      <c r="A146" s="38"/>
      <c r="B146" s="38"/>
      <c r="F146" s="38"/>
      <c r="G146" s="38"/>
      <c r="I146" s="38"/>
      <c r="J146" s="38"/>
      <c r="K146" s="6"/>
      <c r="L146" s="6"/>
      <c r="M146" s="7"/>
      <c r="N146" s="8"/>
      <c r="O146" s="2"/>
      <c r="P146" s="3"/>
    </row>
    <row r="147" spans="1:16" x14ac:dyDescent="0.15">
      <c r="A147" s="38"/>
      <c r="B147" s="38"/>
      <c r="E147" s="42"/>
      <c r="F147" s="38"/>
      <c r="G147" s="38"/>
      <c r="I147" s="38"/>
      <c r="J147" s="38"/>
      <c r="K147" s="6"/>
      <c r="L147" s="6"/>
      <c r="M147" s="7"/>
      <c r="N147" s="8"/>
      <c r="O147" s="2"/>
      <c r="P147" s="3"/>
    </row>
    <row r="148" spans="1:16" x14ac:dyDescent="0.15">
      <c r="A148" s="38"/>
      <c r="B148" s="38"/>
      <c r="F148" s="38"/>
      <c r="G148" s="38"/>
      <c r="I148" s="38"/>
      <c r="J148" s="38"/>
      <c r="K148" s="6"/>
      <c r="L148" s="6"/>
      <c r="M148" s="7"/>
      <c r="N148" s="8"/>
      <c r="O148" s="2"/>
      <c r="P148" s="3"/>
    </row>
    <row r="149" spans="1:16" x14ac:dyDescent="0.15">
      <c r="A149" s="38"/>
      <c r="B149" s="38"/>
      <c r="F149" s="38"/>
      <c r="G149" s="38"/>
      <c r="I149" s="38"/>
      <c r="J149" s="38"/>
      <c r="K149" s="6"/>
      <c r="L149" s="6"/>
      <c r="M149" s="7"/>
      <c r="N149" s="8"/>
      <c r="O149" s="2"/>
      <c r="P149" s="3"/>
    </row>
    <row r="150" spans="1:16" x14ac:dyDescent="0.15">
      <c r="A150" s="38"/>
      <c r="B150" s="38"/>
      <c r="F150" s="38"/>
      <c r="G150" s="38"/>
      <c r="I150" s="38"/>
      <c r="J150" s="38"/>
      <c r="K150" s="6"/>
      <c r="L150" s="6"/>
      <c r="M150" s="7"/>
      <c r="N150" s="8"/>
      <c r="O150" s="2"/>
      <c r="P150" s="3"/>
    </row>
    <row r="151" spans="1:16" x14ac:dyDescent="0.15">
      <c r="A151" s="38"/>
      <c r="B151" s="38"/>
      <c r="F151" s="38"/>
      <c r="G151" s="38"/>
      <c r="I151" s="38"/>
      <c r="J151" s="38"/>
      <c r="K151" s="6"/>
      <c r="L151" s="6"/>
      <c r="M151" s="7"/>
      <c r="N151" s="8"/>
      <c r="O151" s="2"/>
      <c r="P151" s="3"/>
    </row>
    <row r="152" spans="1:16" x14ac:dyDescent="0.15">
      <c r="A152" s="38"/>
      <c r="B152" s="38"/>
      <c r="F152" s="38"/>
      <c r="G152" s="38"/>
      <c r="I152" s="38"/>
      <c r="J152" s="38"/>
      <c r="K152" s="6"/>
      <c r="L152" s="6"/>
      <c r="M152" s="7"/>
      <c r="N152" s="8"/>
      <c r="O152" s="2"/>
      <c r="P152" s="3"/>
    </row>
    <row r="153" spans="1:16" x14ac:dyDescent="0.15">
      <c r="A153" s="38"/>
      <c r="B153" s="38"/>
      <c r="F153" s="38"/>
      <c r="G153" s="38"/>
      <c r="I153" s="38"/>
      <c r="J153" s="38"/>
      <c r="K153" s="6"/>
      <c r="L153" s="6"/>
      <c r="M153" s="7"/>
      <c r="N153" s="8"/>
      <c r="O153" s="2"/>
      <c r="P153" s="3"/>
    </row>
    <row r="154" spans="1:16" x14ac:dyDescent="0.15">
      <c r="A154" s="38"/>
      <c r="B154" s="38"/>
      <c r="F154" s="38"/>
      <c r="G154" s="38"/>
      <c r="I154" s="38"/>
      <c r="J154" s="38"/>
      <c r="K154" s="6"/>
      <c r="L154" s="6"/>
      <c r="M154" s="7"/>
      <c r="N154" s="8"/>
      <c r="O154" s="2"/>
      <c r="P154" s="3"/>
    </row>
    <row r="155" spans="1:16" x14ac:dyDescent="0.15">
      <c r="A155" s="38"/>
      <c r="B155" s="38"/>
      <c r="F155" s="38"/>
      <c r="G155" s="38"/>
      <c r="I155" s="38"/>
      <c r="J155" s="38"/>
      <c r="K155" s="6"/>
      <c r="L155" s="6"/>
      <c r="M155" s="7"/>
      <c r="N155" s="8"/>
      <c r="O155" s="2"/>
      <c r="P155" s="3"/>
    </row>
    <row r="156" spans="1:16" x14ac:dyDescent="0.15">
      <c r="A156" s="38"/>
      <c r="B156" s="38"/>
      <c r="F156" s="38"/>
      <c r="G156" s="38"/>
      <c r="I156" s="38"/>
      <c r="J156" s="38"/>
      <c r="K156" s="6"/>
      <c r="L156" s="6"/>
      <c r="M156" s="7"/>
      <c r="N156" s="8"/>
      <c r="O156" s="2"/>
      <c r="P156" s="3"/>
    </row>
    <row r="157" spans="1:16" x14ac:dyDescent="0.15">
      <c r="A157" s="38"/>
      <c r="B157" s="38"/>
      <c r="F157" s="38"/>
      <c r="G157" s="38"/>
      <c r="I157" s="38"/>
      <c r="J157" s="38"/>
      <c r="K157" s="6"/>
      <c r="L157" s="6"/>
      <c r="M157" s="7"/>
      <c r="N157" s="8"/>
      <c r="O157" s="2"/>
      <c r="P157" s="3"/>
    </row>
    <row r="158" spans="1:16" x14ac:dyDescent="0.15">
      <c r="A158" s="38"/>
      <c r="B158" s="38"/>
      <c r="F158" s="38"/>
      <c r="G158" s="38"/>
      <c r="I158" s="38"/>
      <c r="J158" s="38"/>
      <c r="K158" s="6"/>
      <c r="L158" s="6"/>
      <c r="M158" s="7"/>
      <c r="N158" s="8"/>
      <c r="O158" s="2"/>
      <c r="P158" s="3"/>
    </row>
    <row r="159" spans="1:16" x14ac:dyDescent="0.15">
      <c r="A159" s="38"/>
      <c r="B159" s="38"/>
      <c r="F159" s="38"/>
      <c r="G159" s="38"/>
      <c r="I159" s="38"/>
      <c r="J159" s="38"/>
      <c r="K159" s="6"/>
      <c r="L159" s="6"/>
      <c r="M159" s="7"/>
      <c r="N159" s="8"/>
      <c r="O159" s="2"/>
      <c r="P159" s="3"/>
    </row>
    <row r="160" spans="1:16" x14ac:dyDescent="0.15">
      <c r="A160" s="38"/>
      <c r="B160" s="38"/>
      <c r="F160" s="38"/>
      <c r="G160" s="38"/>
      <c r="I160" s="38"/>
      <c r="J160" s="38"/>
      <c r="K160" s="6"/>
      <c r="L160" s="6"/>
      <c r="M160" s="7"/>
      <c r="N160" s="8"/>
      <c r="O160" s="2"/>
      <c r="P160" s="3"/>
    </row>
    <row r="161" spans="1:16" x14ac:dyDescent="0.15">
      <c r="A161" s="38"/>
      <c r="B161" s="38"/>
      <c r="F161" s="38"/>
      <c r="G161" s="38"/>
      <c r="I161" s="38"/>
      <c r="J161" s="38"/>
      <c r="K161" s="6"/>
      <c r="L161" s="6"/>
      <c r="M161" s="7"/>
      <c r="N161" s="8"/>
      <c r="O161" s="2"/>
      <c r="P161" s="3"/>
    </row>
    <row r="162" spans="1:16" x14ac:dyDescent="0.15">
      <c r="A162" s="38"/>
      <c r="B162" s="38"/>
      <c r="F162" s="38"/>
      <c r="G162" s="38"/>
      <c r="I162" s="38"/>
      <c r="J162" s="38"/>
      <c r="K162" s="6"/>
      <c r="L162" s="6"/>
      <c r="M162" s="7"/>
      <c r="N162" s="8"/>
      <c r="O162" s="2"/>
      <c r="P162" s="3"/>
    </row>
    <row r="163" spans="1:16" x14ac:dyDescent="0.15">
      <c r="A163" s="38"/>
      <c r="B163" s="38"/>
      <c r="F163" s="38"/>
      <c r="G163" s="38"/>
      <c r="I163" s="38"/>
      <c r="J163" s="38"/>
      <c r="K163" s="6"/>
      <c r="L163" s="6"/>
      <c r="M163" s="7"/>
      <c r="N163" s="8"/>
      <c r="O163" s="2"/>
      <c r="P163" s="3"/>
    </row>
    <row r="164" spans="1:16" x14ac:dyDescent="0.15">
      <c r="A164" s="38"/>
      <c r="B164" s="38"/>
      <c r="F164" s="38"/>
      <c r="G164" s="38"/>
      <c r="I164" s="38"/>
      <c r="J164" s="38"/>
      <c r="K164" s="6"/>
      <c r="L164" s="6"/>
      <c r="M164" s="7"/>
      <c r="N164" s="8"/>
      <c r="O164" s="2"/>
      <c r="P164" s="3"/>
    </row>
    <row r="165" spans="1:16" x14ac:dyDescent="0.15">
      <c r="A165" s="38"/>
      <c r="B165" s="38"/>
      <c r="F165" s="38"/>
      <c r="G165" s="38"/>
      <c r="I165" s="38"/>
      <c r="J165" s="38"/>
      <c r="K165" s="6"/>
      <c r="L165" s="6"/>
      <c r="M165" s="7"/>
      <c r="N165" s="8"/>
      <c r="O165" s="2"/>
      <c r="P165" s="3"/>
    </row>
    <row r="166" spans="1:16" x14ac:dyDescent="0.15">
      <c r="A166" s="38"/>
      <c r="B166" s="38"/>
      <c r="F166" s="38"/>
      <c r="G166" s="38"/>
      <c r="I166" s="38"/>
      <c r="J166" s="38"/>
      <c r="K166" s="6"/>
      <c r="L166" s="6"/>
      <c r="M166" s="7"/>
      <c r="N166" s="8"/>
      <c r="O166" s="2"/>
      <c r="P166" s="3"/>
    </row>
    <row r="167" spans="1:16" x14ac:dyDescent="0.15">
      <c r="A167" s="38"/>
      <c r="B167" s="38"/>
      <c r="F167" s="38"/>
      <c r="G167" s="38"/>
      <c r="I167" s="38"/>
      <c r="J167" s="38"/>
      <c r="K167" s="6"/>
      <c r="L167" s="6"/>
      <c r="M167" s="7"/>
      <c r="N167" s="8"/>
      <c r="O167" s="2"/>
      <c r="P167" s="3"/>
    </row>
    <row r="168" spans="1:16" x14ac:dyDescent="0.15">
      <c r="A168" s="38"/>
      <c r="B168" s="38"/>
      <c r="F168" s="38"/>
      <c r="G168" s="38"/>
      <c r="I168" s="38"/>
      <c r="J168" s="38"/>
      <c r="K168" s="6"/>
      <c r="L168" s="6"/>
      <c r="M168" s="7"/>
      <c r="N168" s="8"/>
      <c r="O168" s="2"/>
      <c r="P168" s="3"/>
    </row>
    <row r="169" spans="1:16" x14ac:dyDescent="0.15">
      <c r="A169" s="38"/>
      <c r="B169" s="38"/>
      <c r="F169" s="38"/>
      <c r="G169" s="38"/>
      <c r="I169" s="38"/>
      <c r="J169" s="38"/>
      <c r="K169" s="6"/>
      <c r="L169" s="6"/>
      <c r="M169" s="7"/>
      <c r="N169" s="8"/>
      <c r="O169" s="2"/>
      <c r="P169" s="3"/>
    </row>
    <row r="170" spans="1:16" x14ac:dyDescent="0.15">
      <c r="A170" s="38"/>
      <c r="B170" s="38"/>
      <c r="F170" s="38"/>
      <c r="G170" s="38"/>
      <c r="I170" s="38"/>
      <c r="J170" s="38"/>
      <c r="K170" s="6"/>
      <c r="L170" s="6"/>
      <c r="M170" s="7"/>
      <c r="N170" s="8"/>
      <c r="O170" s="2"/>
      <c r="P170" s="3"/>
    </row>
    <row r="171" spans="1:16" x14ac:dyDescent="0.15">
      <c r="A171" s="38"/>
      <c r="B171" s="38"/>
      <c r="F171" s="38"/>
      <c r="G171" s="38"/>
      <c r="I171" s="38"/>
      <c r="J171" s="38"/>
      <c r="K171" s="6"/>
      <c r="L171" s="6"/>
      <c r="M171" s="7"/>
      <c r="N171" s="8"/>
      <c r="O171" s="2"/>
      <c r="P171" s="3"/>
    </row>
    <row r="172" spans="1:16" x14ac:dyDescent="0.15">
      <c r="A172" s="38"/>
      <c r="B172" s="38"/>
      <c r="F172" s="38"/>
      <c r="G172" s="38"/>
      <c r="I172" s="38"/>
      <c r="J172" s="38"/>
      <c r="K172" s="6"/>
      <c r="L172" s="6"/>
      <c r="M172" s="7"/>
      <c r="N172" s="8"/>
      <c r="O172" s="2"/>
      <c r="P172" s="3"/>
    </row>
    <row r="173" spans="1:16" x14ac:dyDescent="0.15">
      <c r="A173" s="38"/>
      <c r="B173" s="38"/>
      <c r="E173" s="42"/>
      <c r="F173" s="38"/>
      <c r="G173" s="38"/>
      <c r="I173" s="38"/>
      <c r="J173" s="38"/>
      <c r="K173" s="6"/>
      <c r="L173" s="6"/>
      <c r="M173" s="7"/>
      <c r="N173" s="8"/>
      <c r="O173" s="2"/>
      <c r="P173" s="3"/>
    </row>
    <row r="174" spans="1:16" x14ac:dyDescent="0.15">
      <c r="A174" s="38"/>
      <c r="B174" s="38"/>
      <c r="F174" s="38"/>
      <c r="G174" s="38"/>
      <c r="I174" s="38"/>
      <c r="J174" s="38"/>
      <c r="K174" s="6"/>
      <c r="L174" s="6"/>
      <c r="M174" s="7"/>
      <c r="N174" s="8"/>
      <c r="O174" s="2"/>
      <c r="P174" s="3"/>
    </row>
    <row r="175" spans="1:16" x14ac:dyDescent="0.15">
      <c r="A175" s="38"/>
      <c r="B175" s="38"/>
      <c r="F175" s="38"/>
      <c r="G175" s="38"/>
      <c r="I175" s="38"/>
      <c r="J175" s="38"/>
      <c r="K175" s="6"/>
      <c r="L175" s="6"/>
      <c r="M175" s="7"/>
      <c r="N175" s="8"/>
      <c r="O175" s="2"/>
      <c r="P175" s="3"/>
    </row>
    <row r="176" spans="1:16" x14ac:dyDescent="0.15">
      <c r="A176" s="38"/>
      <c r="B176" s="38"/>
      <c r="F176" s="38"/>
      <c r="G176" s="38"/>
      <c r="I176" s="38"/>
      <c r="J176" s="38"/>
      <c r="K176" s="6"/>
      <c r="L176" s="6"/>
      <c r="M176" s="7"/>
      <c r="N176" s="8"/>
      <c r="O176" s="2"/>
      <c r="P176" s="3"/>
    </row>
    <row r="177" spans="1:16" x14ac:dyDescent="0.15">
      <c r="A177" s="38"/>
      <c r="B177" s="38"/>
      <c r="F177" s="38"/>
      <c r="G177" s="38"/>
      <c r="I177" s="38"/>
      <c r="J177" s="38"/>
      <c r="K177" s="6"/>
      <c r="L177" s="6"/>
      <c r="M177" s="7"/>
      <c r="N177" s="8"/>
      <c r="O177" s="2"/>
      <c r="P177" s="3"/>
    </row>
    <row r="178" spans="1:16" x14ac:dyDescent="0.15">
      <c r="A178" s="38"/>
      <c r="B178" s="38"/>
      <c r="F178" s="38"/>
      <c r="G178" s="38"/>
      <c r="I178" s="38"/>
      <c r="J178" s="38"/>
      <c r="K178" s="6"/>
      <c r="L178" s="6"/>
      <c r="M178" s="7"/>
      <c r="N178" s="8"/>
      <c r="O178" s="2"/>
      <c r="P178" s="3"/>
    </row>
    <row r="179" spans="1:16" x14ac:dyDescent="0.15">
      <c r="A179" s="38"/>
      <c r="B179" s="38"/>
      <c r="K179" s="6"/>
      <c r="L179" s="6"/>
      <c r="M179" s="7"/>
      <c r="N179" s="8"/>
      <c r="O179" s="2"/>
      <c r="P179" s="3"/>
    </row>
    <row r="180" spans="1:16" x14ac:dyDescent="0.15">
      <c r="A180" s="38"/>
      <c r="B180" s="38"/>
      <c r="K180" s="6"/>
      <c r="L180" s="6"/>
      <c r="M180" s="7"/>
      <c r="N180" s="8"/>
      <c r="O180" s="2"/>
      <c r="P180" s="3"/>
    </row>
    <row r="181" spans="1:16" x14ac:dyDescent="0.15">
      <c r="A181" s="38"/>
      <c r="B181" s="38"/>
      <c r="K181" s="6"/>
      <c r="L181" s="6"/>
      <c r="M181" s="7"/>
      <c r="N181" s="8"/>
      <c r="O181" s="2"/>
      <c r="P181" s="3"/>
    </row>
    <row r="182" spans="1:16" x14ac:dyDescent="0.15">
      <c r="A182" s="38"/>
      <c r="B182" s="38"/>
      <c r="K182" s="6"/>
      <c r="L182" s="6"/>
      <c r="M182" s="7"/>
      <c r="N182" s="8"/>
      <c r="O182" s="2"/>
      <c r="P182" s="3"/>
    </row>
    <row r="183" spans="1:16" x14ac:dyDescent="0.15">
      <c r="A183" s="38"/>
      <c r="B183" s="38"/>
      <c r="K183" s="6"/>
      <c r="L183" s="6"/>
      <c r="M183" s="7"/>
      <c r="N183" s="8"/>
      <c r="O183" s="2"/>
      <c r="P183" s="3"/>
    </row>
    <row r="184" spans="1:16" x14ac:dyDescent="0.15">
      <c r="A184" s="38"/>
      <c r="B184" s="38"/>
      <c r="K184" s="6"/>
      <c r="L184" s="6"/>
      <c r="M184" s="7"/>
      <c r="N184" s="8"/>
      <c r="O184" s="2"/>
      <c r="P184" s="3"/>
    </row>
    <row r="185" spans="1:16" x14ac:dyDescent="0.15">
      <c r="A185" s="38"/>
      <c r="B185" s="38"/>
      <c r="K185" s="6"/>
      <c r="L185" s="6"/>
      <c r="M185" s="7"/>
      <c r="N185" s="8"/>
      <c r="O185" s="2"/>
      <c r="P185" s="3"/>
    </row>
    <row r="186" spans="1:16" x14ac:dyDescent="0.15">
      <c r="A186" s="38"/>
      <c r="B186" s="38"/>
      <c r="K186" s="6"/>
      <c r="L186" s="6"/>
      <c r="M186" s="7"/>
      <c r="N186" s="8"/>
      <c r="O186" s="2"/>
      <c r="P186" s="3"/>
    </row>
    <row r="187" spans="1:16" x14ac:dyDescent="0.15">
      <c r="A187" s="38"/>
      <c r="B187" s="38"/>
      <c r="K187" s="6"/>
      <c r="L187" s="6"/>
      <c r="M187" s="7"/>
      <c r="N187" s="8"/>
      <c r="O187" s="2"/>
      <c r="P187" s="3"/>
    </row>
    <row r="188" spans="1:16" x14ac:dyDescent="0.15">
      <c r="A188" s="38"/>
      <c r="B188" s="38"/>
      <c r="K188" s="6"/>
      <c r="L188" s="6"/>
      <c r="M188" s="7"/>
      <c r="N188" s="8"/>
      <c r="O188" s="2"/>
      <c r="P188" s="3"/>
    </row>
    <row r="189" spans="1:16" x14ac:dyDescent="0.15">
      <c r="A189" s="38"/>
      <c r="B189" s="38"/>
      <c r="K189" s="6"/>
      <c r="L189" s="6"/>
      <c r="M189" s="7"/>
      <c r="N189" s="8"/>
      <c r="O189" s="2"/>
      <c r="P189" s="3"/>
    </row>
    <row r="190" spans="1:16" x14ac:dyDescent="0.15">
      <c r="A190" s="38"/>
      <c r="B190" s="38"/>
      <c r="K190" s="6"/>
      <c r="L190" s="6"/>
      <c r="M190" s="7"/>
      <c r="N190" s="8"/>
      <c r="O190" s="2"/>
      <c r="P190" s="3"/>
    </row>
    <row r="191" spans="1:16" x14ac:dyDescent="0.15">
      <c r="A191" s="38"/>
      <c r="B191" s="38"/>
      <c r="K191" s="6"/>
      <c r="L191" s="6"/>
      <c r="M191" s="7"/>
      <c r="N191" s="8"/>
      <c r="O191" s="2"/>
      <c r="P191" s="3"/>
    </row>
    <row r="192" spans="1:16" x14ac:dyDescent="0.15">
      <c r="A192" s="38"/>
      <c r="B192" s="38"/>
      <c r="K192" s="6"/>
      <c r="L192" s="6"/>
      <c r="M192" s="7"/>
      <c r="N192" s="8"/>
      <c r="O192" s="2"/>
      <c r="P192" s="3"/>
    </row>
    <row r="193" spans="1:16" x14ac:dyDescent="0.15">
      <c r="A193" s="38"/>
      <c r="B193" s="38"/>
      <c r="K193" s="6"/>
      <c r="L193" s="6"/>
      <c r="M193" s="7"/>
      <c r="N193" s="8"/>
      <c r="O193" s="2"/>
      <c r="P193" s="3"/>
    </row>
    <row r="194" spans="1:16" x14ac:dyDescent="0.15">
      <c r="A194" s="38"/>
      <c r="B194" s="38"/>
      <c r="K194" s="6"/>
      <c r="L194" s="6"/>
      <c r="M194" s="7"/>
      <c r="N194" s="8"/>
      <c r="O194" s="2"/>
      <c r="P194" s="3"/>
    </row>
    <row r="195" spans="1:16" x14ac:dyDescent="0.15">
      <c r="A195" s="38"/>
      <c r="B195" s="38"/>
      <c r="K195" s="6"/>
      <c r="L195" s="6"/>
      <c r="M195" s="7"/>
      <c r="N195" s="8"/>
      <c r="O195" s="2"/>
      <c r="P195" s="3"/>
    </row>
    <row r="196" spans="1:16" x14ac:dyDescent="0.15">
      <c r="A196" s="38"/>
      <c r="B196" s="38"/>
      <c r="K196" s="6"/>
      <c r="L196" s="6"/>
      <c r="M196" s="7"/>
      <c r="N196" s="8"/>
      <c r="O196" s="2"/>
      <c r="P196" s="3"/>
    </row>
    <row r="197" spans="1:16" x14ac:dyDescent="0.15">
      <c r="A197" s="38"/>
      <c r="B197" s="38"/>
      <c r="K197" s="6"/>
      <c r="L197" s="6"/>
      <c r="M197" s="7"/>
      <c r="N197" s="8"/>
      <c r="O197" s="2"/>
      <c r="P197" s="3"/>
    </row>
    <row r="198" spans="1:16" x14ac:dyDescent="0.15">
      <c r="A198" s="38"/>
      <c r="B198" s="38"/>
      <c r="K198" s="6"/>
      <c r="L198" s="6"/>
      <c r="M198" s="7"/>
      <c r="N198" s="8"/>
      <c r="O198" s="2"/>
      <c r="P198" s="3"/>
    </row>
    <row r="199" spans="1:16" x14ac:dyDescent="0.15">
      <c r="A199" s="38"/>
      <c r="B199" s="38"/>
      <c r="K199" s="6"/>
      <c r="L199" s="6"/>
      <c r="M199" s="7"/>
      <c r="N199" s="8"/>
      <c r="O199" s="2"/>
      <c r="P199" s="3"/>
    </row>
    <row r="200" spans="1:16" x14ac:dyDescent="0.15">
      <c r="A200" s="38"/>
      <c r="B200" s="38"/>
      <c r="K200" s="6"/>
      <c r="L200" s="6"/>
      <c r="M200" s="7"/>
      <c r="N200" s="8"/>
      <c r="O200" s="2"/>
      <c r="P200" s="3"/>
    </row>
    <row r="201" spans="1:16" x14ac:dyDescent="0.15">
      <c r="A201" s="38"/>
      <c r="B201" s="38"/>
      <c r="K201" s="6"/>
      <c r="L201" s="6"/>
      <c r="M201" s="7"/>
      <c r="N201" s="8"/>
      <c r="O201" s="2"/>
      <c r="P201" s="3"/>
    </row>
    <row r="202" spans="1:16" x14ac:dyDescent="0.15">
      <c r="A202" s="38"/>
      <c r="B202" s="38"/>
      <c r="K202" s="6"/>
      <c r="L202" s="6"/>
      <c r="M202" s="7"/>
      <c r="N202" s="8"/>
      <c r="O202" s="2"/>
      <c r="P202" s="3"/>
    </row>
    <row r="203" spans="1:16" x14ac:dyDescent="0.15">
      <c r="A203" s="38"/>
      <c r="B203" s="38"/>
      <c r="K203" s="6"/>
      <c r="L203" s="6"/>
      <c r="M203" s="7"/>
      <c r="N203" s="8"/>
      <c r="O203" s="2"/>
      <c r="P203" s="3"/>
    </row>
    <row r="204" spans="1:16" x14ac:dyDescent="0.15">
      <c r="A204" s="38"/>
      <c r="B204" s="38"/>
      <c r="K204" s="6"/>
      <c r="L204" s="6"/>
      <c r="M204" s="7"/>
      <c r="N204" s="8"/>
      <c r="O204" s="2"/>
      <c r="P204" s="3"/>
    </row>
    <row r="205" spans="1:16" x14ac:dyDescent="0.15">
      <c r="A205" s="38"/>
      <c r="B205" s="38"/>
      <c r="K205" s="6"/>
      <c r="L205" s="6"/>
      <c r="M205" s="7"/>
      <c r="N205" s="8"/>
      <c r="O205" s="2"/>
      <c r="P205" s="3"/>
    </row>
    <row r="206" spans="1:16" x14ac:dyDescent="0.15">
      <c r="A206" s="38"/>
      <c r="B206" s="38"/>
      <c r="K206" s="6"/>
      <c r="L206" s="6"/>
      <c r="M206" s="7"/>
      <c r="N206" s="8"/>
      <c r="O206" s="2"/>
      <c r="P206" s="3"/>
    </row>
    <row r="207" spans="1:16" x14ac:dyDescent="0.15">
      <c r="A207" s="38"/>
      <c r="B207" s="38"/>
      <c r="K207" s="6"/>
      <c r="L207" s="6"/>
      <c r="M207" s="7"/>
      <c r="N207" s="8"/>
      <c r="O207" s="2"/>
      <c r="P207" s="3"/>
    </row>
    <row r="208" spans="1:16" x14ac:dyDescent="0.15">
      <c r="A208" s="38"/>
      <c r="B208" s="38"/>
      <c r="K208" s="6"/>
      <c r="L208" s="6"/>
      <c r="M208" s="7"/>
      <c r="N208" s="8"/>
      <c r="O208" s="2"/>
      <c r="P208" s="3"/>
    </row>
    <row r="209" spans="1:16" x14ac:dyDescent="0.15">
      <c r="A209" s="38"/>
      <c r="B209" s="38"/>
      <c r="K209" s="6"/>
      <c r="L209" s="6"/>
      <c r="M209" s="7"/>
      <c r="N209" s="8"/>
      <c r="O209" s="2"/>
      <c r="P209" s="3"/>
    </row>
    <row r="210" spans="1:16" x14ac:dyDescent="0.15">
      <c r="A210" s="38"/>
      <c r="B210" s="38"/>
      <c r="K210" s="6"/>
      <c r="L210" s="6"/>
      <c r="M210" s="7"/>
      <c r="N210" s="8"/>
      <c r="O210" s="2"/>
      <c r="P210" s="3"/>
    </row>
    <row r="211" spans="1:16" x14ac:dyDescent="0.15">
      <c r="A211" s="38"/>
      <c r="B211" s="38"/>
      <c r="K211" s="6"/>
      <c r="L211" s="6"/>
      <c r="M211" s="7"/>
      <c r="N211" s="8"/>
      <c r="O211" s="2"/>
      <c r="P211" s="3"/>
    </row>
    <row r="212" spans="1:16" x14ac:dyDescent="0.15">
      <c r="A212" s="38"/>
      <c r="B212" s="38"/>
      <c r="K212" s="6"/>
      <c r="L212" s="6"/>
      <c r="M212" s="7"/>
      <c r="N212" s="8"/>
      <c r="O212" s="2"/>
      <c r="P212" s="3"/>
    </row>
    <row r="213" spans="1:16" x14ac:dyDescent="0.15">
      <c r="A213" s="38"/>
      <c r="B213" s="38"/>
      <c r="K213" s="6"/>
      <c r="L213" s="6"/>
      <c r="M213" s="7"/>
      <c r="N213" s="8"/>
      <c r="O213" s="2"/>
      <c r="P213" s="3"/>
    </row>
    <row r="214" spans="1:16" x14ac:dyDescent="0.15">
      <c r="A214" s="38"/>
      <c r="B214" s="38"/>
      <c r="K214" s="6"/>
      <c r="L214" s="6"/>
      <c r="M214" s="7"/>
      <c r="N214" s="8"/>
      <c r="O214" s="2"/>
      <c r="P214" s="3"/>
    </row>
    <row r="215" spans="1:16" x14ac:dyDescent="0.15">
      <c r="A215" s="38"/>
      <c r="B215" s="38"/>
      <c r="K215" s="6"/>
      <c r="L215" s="6"/>
      <c r="M215" s="7"/>
      <c r="N215" s="8"/>
      <c r="O215" s="2"/>
      <c r="P215" s="3"/>
    </row>
    <row r="216" spans="1:16" x14ac:dyDescent="0.15">
      <c r="A216" s="38"/>
      <c r="B216" s="38"/>
      <c r="K216" s="6"/>
      <c r="L216" s="6"/>
      <c r="M216" s="7"/>
      <c r="N216" s="8"/>
      <c r="O216" s="2"/>
      <c r="P216" s="3"/>
    </row>
    <row r="217" spans="1:16" x14ac:dyDescent="0.15">
      <c r="A217" s="38"/>
      <c r="B217" s="38"/>
      <c r="K217" s="6"/>
      <c r="L217" s="6"/>
      <c r="M217" s="7"/>
      <c r="N217" s="8"/>
      <c r="O217" s="2"/>
      <c r="P217" s="3"/>
    </row>
    <row r="218" spans="1:16" x14ac:dyDescent="0.15">
      <c r="A218" s="38"/>
      <c r="B218" s="38"/>
      <c r="K218" s="6"/>
      <c r="L218" s="6"/>
      <c r="M218" s="7"/>
      <c r="N218" s="8"/>
      <c r="O218" s="2"/>
      <c r="P218" s="3"/>
    </row>
    <row r="219" spans="1:16" x14ac:dyDescent="0.15">
      <c r="A219" s="38"/>
      <c r="B219" s="38"/>
      <c r="K219" s="6"/>
      <c r="L219" s="6"/>
      <c r="M219" s="7"/>
      <c r="N219" s="8"/>
      <c r="O219" s="2"/>
      <c r="P219" s="3"/>
    </row>
    <row r="220" spans="1:16" x14ac:dyDescent="0.15">
      <c r="A220" s="38"/>
      <c r="B220" s="38"/>
      <c r="K220" s="6"/>
      <c r="L220" s="6"/>
      <c r="M220" s="7"/>
      <c r="N220" s="8"/>
      <c r="O220" s="2"/>
      <c r="P220" s="3"/>
    </row>
    <row r="221" spans="1:16" x14ac:dyDescent="0.15">
      <c r="A221" s="38"/>
      <c r="B221" s="38"/>
      <c r="K221" s="6"/>
      <c r="L221" s="6"/>
      <c r="M221" s="7"/>
      <c r="N221" s="8"/>
      <c r="O221" s="2"/>
      <c r="P221" s="3"/>
    </row>
    <row r="222" spans="1:16" x14ac:dyDescent="0.15">
      <c r="A222" s="38"/>
      <c r="B222" s="38"/>
      <c r="K222" s="6"/>
      <c r="L222" s="6"/>
      <c r="M222" s="7"/>
      <c r="N222" s="8"/>
      <c r="O222" s="2"/>
      <c r="P222" s="3"/>
    </row>
    <row r="223" spans="1:16" x14ac:dyDescent="0.15">
      <c r="A223" s="38"/>
      <c r="B223" s="38"/>
      <c r="K223" s="6"/>
      <c r="L223" s="6"/>
      <c r="M223" s="7"/>
      <c r="N223" s="8"/>
      <c r="O223" s="2"/>
      <c r="P223" s="3"/>
    </row>
    <row r="224" spans="1:16" x14ac:dyDescent="0.15">
      <c r="A224" s="38"/>
      <c r="B224" s="38"/>
      <c r="K224" s="6"/>
      <c r="L224" s="6"/>
      <c r="M224" s="7"/>
      <c r="N224" s="8"/>
      <c r="O224" s="2"/>
      <c r="P224" s="3"/>
    </row>
    <row r="225" spans="1:16" x14ac:dyDescent="0.15">
      <c r="A225" s="38"/>
      <c r="B225" s="38"/>
      <c r="K225" s="6"/>
      <c r="L225" s="6"/>
      <c r="M225" s="7"/>
      <c r="N225" s="8"/>
      <c r="O225" s="2"/>
      <c r="P225" s="3"/>
    </row>
    <row r="226" spans="1:16" x14ac:dyDescent="0.15">
      <c r="A226" s="38"/>
      <c r="B226" s="38"/>
      <c r="K226" s="6"/>
      <c r="L226" s="6"/>
      <c r="M226" s="7"/>
      <c r="N226" s="8"/>
      <c r="O226" s="2"/>
      <c r="P226" s="3"/>
    </row>
    <row r="227" spans="1:16" x14ac:dyDescent="0.15">
      <c r="A227" s="38"/>
      <c r="B227" s="38"/>
      <c r="K227" s="6"/>
      <c r="L227" s="6"/>
      <c r="M227" s="7"/>
      <c r="N227" s="8"/>
      <c r="O227" s="2"/>
      <c r="P227" s="3"/>
    </row>
    <row r="228" spans="1:16" x14ac:dyDescent="0.15">
      <c r="A228" s="38"/>
      <c r="B228" s="38"/>
      <c r="K228" s="6"/>
      <c r="L228" s="6"/>
      <c r="M228" s="7"/>
      <c r="N228" s="8"/>
      <c r="O228" s="2"/>
      <c r="P228" s="3"/>
    </row>
    <row r="229" spans="1:16" x14ac:dyDescent="0.15">
      <c r="A229" s="38"/>
      <c r="B229" s="38"/>
      <c r="K229" s="6"/>
      <c r="L229" s="6"/>
      <c r="M229" s="7"/>
      <c r="N229" s="8"/>
      <c r="O229" s="2"/>
      <c r="P229" s="3"/>
    </row>
    <row r="230" spans="1:16" x14ac:dyDescent="0.15">
      <c r="A230" s="38"/>
      <c r="B230" s="38"/>
      <c r="K230" s="6"/>
      <c r="L230" s="6"/>
      <c r="M230" s="7"/>
      <c r="N230" s="8"/>
      <c r="O230" s="2"/>
      <c r="P230" s="3"/>
    </row>
    <row r="231" spans="1:16" x14ac:dyDescent="0.15">
      <c r="A231" s="38"/>
      <c r="B231" s="38"/>
      <c r="K231" s="6"/>
      <c r="L231" s="6"/>
      <c r="M231" s="7"/>
      <c r="N231" s="8"/>
      <c r="O231" s="2"/>
      <c r="P231" s="3"/>
    </row>
    <row r="232" spans="1:16" x14ac:dyDescent="0.15">
      <c r="A232" s="38"/>
      <c r="B232" s="38"/>
      <c r="K232" s="6"/>
      <c r="L232" s="6"/>
      <c r="M232" s="7"/>
      <c r="N232" s="8"/>
      <c r="O232" s="2"/>
      <c r="P232" s="3"/>
    </row>
    <row r="233" spans="1:16" x14ac:dyDescent="0.15">
      <c r="A233" s="38"/>
      <c r="B233" s="38"/>
      <c r="K233" s="6"/>
      <c r="L233" s="6"/>
      <c r="M233" s="7"/>
      <c r="N233" s="8"/>
      <c r="O233" s="2"/>
      <c r="P233" s="3"/>
    </row>
    <row r="234" spans="1:16" x14ac:dyDescent="0.15">
      <c r="A234" s="38"/>
      <c r="B234" s="38"/>
      <c r="K234" s="6"/>
      <c r="L234" s="6"/>
      <c r="M234" s="7"/>
      <c r="N234" s="8"/>
      <c r="O234" s="2"/>
      <c r="P234" s="3"/>
    </row>
    <row r="235" spans="1:16" x14ac:dyDescent="0.15">
      <c r="A235" s="38"/>
      <c r="B235" s="38"/>
      <c r="K235" s="6"/>
      <c r="L235" s="6"/>
      <c r="M235" s="7"/>
      <c r="N235" s="8"/>
      <c r="O235" s="2"/>
      <c r="P235" s="3"/>
    </row>
    <row r="236" spans="1:16" x14ac:dyDescent="0.15">
      <c r="A236" s="38"/>
      <c r="B236" s="38"/>
      <c r="K236" s="6"/>
      <c r="L236" s="6"/>
      <c r="M236" s="7"/>
      <c r="N236" s="8"/>
      <c r="O236" s="2"/>
      <c r="P236" s="3"/>
    </row>
    <row r="237" spans="1:16" x14ac:dyDescent="0.15">
      <c r="A237" s="38"/>
      <c r="B237" s="38"/>
      <c r="K237" s="6"/>
      <c r="L237" s="6"/>
      <c r="M237" s="7"/>
      <c r="N237" s="8"/>
      <c r="O237" s="2"/>
      <c r="P237" s="3"/>
    </row>
    <row r="238" spans="1:16" x14ac:dyDescent="0.15">
      <c r="A238" s="38"/>
      <c r="B238" s="38"/>
      <c r="K238" s="6"/>
      <c r="L238" s="6"/>
      <c r="M238" s="7"/>
      <c r="N238" s="8"/>
      <c r="O238" s="2"/>
      <c r="P238" s="3"/>
    </row>
    <row r="239" spans="1:16" x14ac:dyDescent="0.15">
      <c r="A239" s="38"/>
      <c r="B239" s="38"/>
      <c r="K239" s="6"/>
      <c r="L239" s="6"/>
      <c r="M239" s="7"/>
      <c r="N239" s="8"/>
      <c r="O239" s="2"/>
      <c r="P239" s="3"/>
    </row>
    <row r="240" spans="1:16" x14ac:dyDescent="0.15">
      <c r="A240" s="38"/>
      <c r="B240" s="38"/>
      <c r="K240" s="6"/>
      <c r="L240" s="6"/>
      <c r="M240" s="7"/>
      <c r="N240" s="8"/>
      <c r="O240" s="2"/>
      <c r="P240" s="3"/>
    </row>
    <row r="241" spans="1:16" x14ac:dyDescent="0.15">
      <c r="A241" s="38"/>
      <c r="B241" s="38"/>
      <c r="K241" s="6"/>
      <c r="L241" s="6"/>
      <c r="M241" s="7"/>
      <c r="N241" s="8"/>
      <c r="O241" s="2"/>
      <c r="P241" s="3"/>
    </row>
    <row r="242" spans="1:16" x14ac:dyDescent="0.15">
      <c r="A242" s="38"/>
      <c r="B242" s="38"/>
      <c r="K242" s="6"/>
      <c r="L242" s="6"/>
      <c r="M242" s="7"/>
      <c r="N242" s="8"/>
      <c r="O242" s="2"/>
      <c r="P242" s="3"/>
    </row>
    <row r="243" spans="1:16" x14ac:dyDescent="0.15">
      <c r="A243" s="38"/>
      <c r="B243" s="38"/>
      <c r="K243" s="6"/>
      <c r="L243" s="6"/>
      <c r="M243" s="7"/>
      <c r="N243" s="8"/>
      <c r="O243" s="2"/>
      <c r="P243" s="3"/>
    </row>
    <row r="244" spans="1:16" x14ac:dyDescent="0.15">
      <c r="A244" s="38"/>
      <c r="B244" s="38"/>
      <c r="K244" s="6"/>
      <c r="L244" s="6"/>
      <c r="M244" s="7"/>
      <c r="N244" s="8"/>
      <c r="O244" s="2"/>
      <c r="P244" s="3"/>
    </row>
    <row r="245" spans="1:16" x14ac:dyDescent="0.15">
      <c r="A245" s="38"/>
      <c r="B245" s="38"/>
      <c r="K245" s="6"/>
      <c r="L245" s="6"/>
      <c r="M245" s="7"/>
      <c r="N245" s="8"/>
      <c r="O245" s="2"/>
      <c r="P245" s="3"/>
    </row>
    <row r="246" spans="1:16" x14ac:dyDescent="0.15">
      <c r="A246" s="38"/>
      <c r="B246" s="38"/>
      <c r="K246" s="6"/>
      <c r="L246" s="6"/>
      <c r="M246" s="7"/>
      <c r="N246" s="8"/>
      <c r="O246" s="2"/>
      <c r="P246" s="3"/>
    </row>
    <row r="247" spans="1:16" x14ac:dyDescent="0.15">
      <c r="A247" s="38"/>
      <c r="B247" s="38"/>
      <c r="K247" s="6"/>
      <c r="L247" s="6"/>
      <c r="M247" s="7"/>
      <c r="N247" s="8"/>
      <c r="O247" s="2"/>
      <c r="P247" s="3"/>
    </row>
    <row r="248" spans="1:16" x14ac:dyDescent="0.15">
      <c r="A248" s="38"/>
      <c r="B248" s="38"/>
      <c r="K248" s="6"/>
      <c r="L248" s="6"/>
      <c r="M248" s="7"/>
      <c r="N248" s="8"/>
      <c r="O248" s="2"/>
      <c r="P248" s="3"/>
    </row>
    <row r="249" spans="1:16" x14ac:dyDescent="0.15">
      <c r="A249" s="38"/>
      <c r="B249" s="38"/>
      <c r="K249" s="6"/>
      <c r="L249" s="6"/>
      <c r="M249" s="7"/>
      <c r="N249" s="8"/>
      <c r="O249" s="2"/>
      <c r="P249" s="3"/>
    </row>
    <row r="250" spans="1:16" x14ac:dyDescent="0.15">
      <c r="A250" s="38"/>
      <c r="B250" s="38"/>
      <c r="K250" s="6"/>
      <c r="L250" s="6"/>
      <c r="M250" s="7"/>
      <c r="N250" s="8"/>
      <c r="O250" s="2"/>
      <c r="P250" s="3"/>
    </row>
    <row r="251" spans="1:16" x14ac:dyDescent="0.15">
      <c r="A251" s="38"/>
      <c r="B251" s="38"/>
      <c r="K251" s="6"/>
      <c r="L251" s="6"/>
      <c r="M251" s="7"/>
      <c r="N251" s="8"/>
      <c r="O251" s="2"/>
      <c r="P251" s="3"/>
    </row>
    <row r="252" spans="1:16" x14ac:dyDescent="0.15">
      <c r="A252" s="38"/>
      <c r="B252" s="38"/>
      <c r="K252" s="6"/>
      <c r="L252" s="6"/>
      <c r="M252" s="7"/>
      <c r="N252" s="8"/>
      <c r="O252" s="2"/>
      <c r="P252" s="3"/>
    </row>
    <row r="253" spans="1:16" x14ac:dyDescent="0.15">
      <c r="A253" s="38"/>
      <c r="B253" s="38"/>
      <c r="K253" s="6"/>
      <c r="L253" s="6"/>
      <c r="M253" s="7"/>
      <c r="N253" s="8"/>
      <c r="O253" s="2"/>
      <c r="P253" s="3"/>
    </row>
    <row r="254" spans="1:16" x14ac:dyDescent="0.15">
      <c r="A254" s="38"/>
      <c r="B254" s="38"/>
      <c r="K254" s="6"/>
      <c r="L254" s="6"/>
      <c r="M254" s="7"/>
      <c r="N254" s="8"/>
      <c r="O254" s="2"/>
      <c r="P254" s="3"/>
    </row>
    <row r="255" spans="1:16" x14ac:dyDescent="0.15">
      <c r="A255" s="38"/>
      <c r="B255" s="38"/>
      <c r="K255" s="6"/>
      <c r="L255" s="6"/>
      <c r="M255" s="7"/>
      <c r="N255" s="8"/>
      <c r="O255" s="2"/>
      <c r="P255" s="3"/>
    </row>
    <row r="256" spans="1:16" x14ac:dyDescent="0.15">
      <c r="A256" s="38"/>
      <c r="B256" s="38"/>
      <c r="K256" s="6"/>
      <c r="L256" s="6"/>
      <c r="M256" s="7"/>
      <c r="N256" s="8"/>
      <c r="O256" s="2"/>
      <c r="P256" s="3"/>
    </row>
    <row r="257" spans="1:16" x14ac:dyDescent="0.15">
      <c r="A257" s="38"/>
      <c r="B257" s="38"/>
      <c r="K257" s="6"/>
      <c r="L257" s="6"/>
      <c r="M257" s="7"/>
      <c r="N257" s="8"/>
      <c r="O257" s="2"/>
      <c r="P257" s="3"/>
    </row>
    <row r="258" spans="1:16" x14ac:dyDescent="0.15">
      <c r="A258" s="38"/>
      <c r="B258" s="38"/>
      <c r="K258" s="6"/>
      <c r="L258" s="6"/>
      <c r="M258" s="7"/>
      <c r="N258" s="8"/>
      <c r="O258" s="2"/>
      <c r="P258" s="3"/>
    </row>
    <row r="259" spans="1:16" x14ac:dyDescent="0.15">
      <c r="A259" s="38"/>
      <c r="B259" s="38"/>
      <c r="K259" s="6"/>
      <c r="L259" s="6"/>
      <c r="M259" s="7"/>
      <c r="N259" s="8"/>
      <c r="O259" s="2"/>
      <c r="P259" s="3"/>
    </row>
    <row r="260" spans="1:16" x14ac:dyDescent="0.15">
      <c r="A260" s="38"/>
      <c r="B260" s="38"/>
      <c r="K260" s="6"/>
      <c r="L260" s="6"/>
      <c r="M260" s="7"/>
      <c r="N260" s="8"/>
      <c r="O260" s="2"/>
      <c r="P260" s="3"/>
    </row>
    <row r="261" spans="1:16" x14ac:dyDescent="0.15">
      <c r="A261" s="38"/>
      <c r="B261" s="38"/>
      <c r="K261" s="6"/>
      <c r="L261" s="6"/>
      <c r="M261" s="7"/>
      <c r="N261" s="8"/>
      <c r="O261" s="2"/>
      <c r="P261" s="3"/>
    </row>
    <row r="262" spans="1:16" x14ac:dyDescent="0.15">
      <c r="A262" s="38"/>
      <c r="B262" s="38"/>
      <c r="K262" s="6"/>
      <c r="L262" s="6"/>
      <c r="M262" s="7"/>
      <c r="N262" s="8"/>
      <c r="O262" s="2"/>
      <c r="P262" s="3"/>
    </row>
    <row r="263" spans="1:16" x14ac:dyDescent="0.15">
      <c r="A263" s="38"/>
      <c r="B263" s="38"/>
      <c r="K263" s="6"/>
      <c r="L263" s="6"/>
      <c r="M263" s="7"/>
      <c r="N263" s="8"/>
      <c r="O263" s="2"/>
      <c r="P263" s="3"/>
    </row>
    <row r="264" spans="1:16" x14ac:dyDescent="0.15">
      <c r="A264" s="38"/>
      <c r="B264" s="38"/>
      <c r="K264" s="6"/>
      <c r="L264" s="6"/>
      <c r="M264" s="7"/>
      <c r="N264" s="8"/>
      <c r="O264" s="2"/>
      <c r="P264" s="3"/>
    </row>
    <row r="265" spans="1:16" x14ac:dyDescent="0.15">
      <c r="A265" s="38"/>
      <c r="B265" s="38"/>
      <c r="K265" s="6"/>
      <c r="L265" s="6"/>
      <c r="M265" s="7"/>
      <c r="N265" s="8"/>
      <c r="O265" s="2"/>
      <c r="P265" s="3"/>
    </row>
    <row r="266" spans="1:16" x14ac:dyDescent="0.15">
      <c r="A266" s="38"/>
      <c r="B266" s="38"/>
      <c r="K266" s="6"/>
      <c r="L266" s="6"/>
      <c r="M266" s="7"/>
      <c r="N266" s="8"/>
      <c r="O266" s="2"/>
      <c r="P266" s="3"/>
    </row>
    <row r="267" spans="1:16" x14ac:dyDescent="0.15">
      <c r="A267" s="38"/>
      <c r="B267" s="38"/>
      <c r="K267" s="6"/>
      <c r="L267" s="6"/>
      <c r="M267" s="7"/>
      <c r="N267" s="8"/>
      <c r="O267" s="2"/>
      <c r="P267" s="3"/>
    </row>
    <row r="268" spans="1:16" x14ac:dyDescent="0.15">
      <c r="A268" s="38"/>
      <c r="B268" s="38"/>
      <c r="K268" s="6"/>
      <c r="L268" s="6"/>
      <c r="M268" s="7"/>
      <c r="N268" s="8"/>
      <c r="O268" s="2"/>
      <c r="P268" s="3"/>
    </row>
    <row r="269" spans="1:16" x14ac:dyDescent="0.15">
      <c r="A269" s="38"/>
      <c r="B269" s="38"/>
      <c r="K269" s="6"/>
      <c r="L269" s="6"/>
      <c r="M269" s="7"/>
      <c r="N269" s="8"/>
      <c r="O269" s="2"/>
      <c r="P269" s="3"/>
    </row>
    <row r="270" spans="1:16" x14ac:dyDescent="0.15">
      <c r="A270" s="38"/>
      <c r="B270" s="38"/>
      <c r="K270" s="6"/>
      <c r="L270" s="6"/>
      <c r="M270" s="7"/>
      <c r="N270" s="8"/>
      <c r="O270" s="2"/>
      <c r="P270" s="3"/>
    </row>
    <row r="271" spans="1:16" x14ac:dyDescent="0.15">
      <c r="A271" s="38"/>
      <c r="B271" s="38"/>
      <c r="K271" s="6"/>
      <c r="L271" s="6"/>
      <c r="M271" s="7"/>
      <c r="N271" s="8"/>
      <c r="O271" s="2"/>
      <c r="P271" s="3"/>
    </row>
    <row r="272" spans="1:16" x14ac:dyDescent="0.15">
      <c r="A272" s="38"/>
      <c r="B272" s="38"/>
      <c r="K272" s="6"/>
      <c r="L272" s="6"/>
      <c r="M272" s="7"/>
      <c r="N272" s="8"/>
      <c r="O272" s="2"/>
      <c r="P272" s="3"/>
    </row>
    <row r="273" spans="1:16" x14ac:dyDescent="0.15">
      <c r="A273" s="38"/>
      <c r="B273" s="38"/>
      <c r="K273" s="6"/>
      <c r="L273" s="6"/>
      <c r="M273" s="7"/>
      <c r="N273" s="8"/>
      <c r="O273" s="2"/>
      <c r="P273" s="3"/>
    </row>
    <row r="274" spans="1:16" x14ac:dyDescent="0.15">
      <c r="A274" s="38"/>
      <c r="B274" s="38"/>
      <c r="K274" s="6"/>
      <c r="L274" s="6"/>
      <c r="M274" s="7"/>
      <c r="N274" s="8"/>
      <c r="O274" s="2"/>
      <c r="P274" s="3"/>
    </row>
    <row r="275" spans="1:16" x14ac:dyDescent="0.15">
      <c r="A275" s="38"/>
      <c r="B275" s="38"/>
      <c r="K275" s="6"/>
      <c r="L275" s="6"/>
      <c r="M275" s="7"/>
      <c r="N275" s="8"/>
      <c r="O275" s="2"/>
      <c r="P275" s="3"/>
    </row>
    <row r="276" spans="1:16" x14ac:dyDescent="0.15">
      <c r="A276" s="38"/>
      <c r="B276" s="38"/>
      <c r="K276" s="6"/>
      <c r="L276" s="6"/>
      <c r="M276" s="7"/>
      <c r="N276" s="8"/>
      <c r="O276" s="2"/>
      <c r="P276" s="3"/>
    </row>
    <row r="277" spans="1:16" x14ac:dyDescent="0.15">
      <c r="A277" s="38"/>
      <c r="B277" s="38"/>
      <c r="K277" s="6"/>
      <c r="L277" s="6"/>
      <c r="M277" s="7"/>
      <c r="N277" s="8"/>
      <c r="O277" s="2"/>
      <c r="P277" s="3"/>
    </row>
    <row r="278" spans="1:16" x14ac:dyDescent="0.15">
      <c r="A278" s="38"/>
      <c r="B278" s="38"/>
      <c r="K278" s="6"/>
      <c r="L278" s="6"/>
      <c r="M278" s="7"/>
      <c r="N278" s="8"/>
      <c r="O278" s="2"/>
      <c r="P278" s="3"/>
    </row>
  </sheetData>
  <mergeCells count="7">
    <mergeCell ref="K1:L1"/>
    <mergeCell ref="M1:N1"/>
    <mergeCell ref="R1:S1"/>
    <mergeCell ref="K2:L2"/>
    <mergeCell ref="M2:N2"/>
    <mergeCell ref="R2:S2"/>
    <mergeCell ref="A4:H7"/>
  </mergeCells>
  <phoneticPr fontId="1"/>
  <conditionalFormatting sqref="Q26:R27 Q100:Q112 Q28:Q33 Q38:Q42 Q47:Q48 Q53:Q56 Q61:Q65 Q70:Q77 Q82:Q86 Q91:Q95 Q117:Q1048576 Q1:Q3 K6:K7 Q20:R21 Q6:Q14 Q17:Q20">
    <cfRule type="cellIs" dxfId="35" priority="31" operator="equal">
      <formula>"？"</formula>
    </cfRule>
    <cfRule type="cellIs" dxfId="34" priority="32" operator="equal">
      <formula>"陽"</formula>
    </cfRule>
    <cfRule type="cellIs" dxfId="33" priority="33" operator="equal">
      <formula>"陰"</formula>
    </cfRule>
  </conditionalFormatting>
  <conditionalFormatting sqref="Q36:R37">
    <cfRule type="cellIs" dxfId="32" priority="28" operator="equal">
      <formula>"？"</formula>
    </cfRule>
    <cfRule type="cellIs" dxfId="31" priority="29" operator="equal">
      <formula>"陽"</formula>
    </cfRule>
    <cfRule type="cellIs" dxfId="30" priority="30" operator="equal">
      <formula>"陰"</formula>
    </cfRule>
  </conditionalFormatting>
  <conditionalFormatting sqref="Q59:R60">
    <cfRule type="cellIs" dxfId="29" priority="25" operator="equal">
      <formula>"？"</formula>
    </cfRule>
    <cfRule type="cellIs" dxfId="28" priority="26" operator="equal">
      <formula>"陽"</formula>
    </cfRule>
    <cfRule type="cellIs" dxfId="27" priority="27" operator="equal">
      <formula>"陰"</formula>
    </cfRule>
  </conditionalFormatting>
  <conditionalFormatting sqref="Q68:R69">
    <cfRule type="cellIs" dxfId="26" priority="22" operator="equal">
      <formula>"？"</formula>
    </cfRule>
    <cfRule type="cellIs" dxfId="25" priority="23" operator="equal">
      <formula>"陽"</formula>
    </cfRule>
    <cfRule type="cellIs" dxfId="24" priority="24" operator="equal">
      <formula>"陰"</formula>
    </cfRule>
  </conditionalFormatting>
  <conditionalFormatting sqref="Q80:R81">
    <cfRule type="cellIs" dxfId="23" priority="19" operator="equal">
      <formula>"？"</formula>
    </cfRule>
    <cfRule type="cellIs" dxfId="22" priority="20" operator="equal">
      <formula>"陽"</formula>
    </cfRule>
    <cfRule type="cellIs" dxfId="21" priority="21" operator="equal">
      <formula>"陰"</formula>
    </cfRule>
  </conditionalFormatting>
  <conditionalFormatting sqref="Q45:R46">
    <cfRule type="cellIs" dxfId="20" priority="16" operator="equal">
      <formula>"？"</formula>
    </cfRule>
    <cfRule type="cellIs" dxfId="19" priority="17" operator="equal">
      <formula>"陽"</formula>
    </cfRule>
    <cfRule type="cellIs" dxfId="18" priority="18" operator="equal">
      <formula>"陰"</formula>
    </cfRule>
  </conditionalFormatting>
  <conditionalFormatting sqref="Q51:R52">
    <cfRule type="cellIs" dxfId="17" priority="13" operator="equal">
      <formula>"？"</formula>
    </cfRule>
    <cfRule type="cellIs" dxfId="16" priority="14" operator="equal">
      <formula>"陽"</formula>
    </cfRule>
    <cfRule type="cellIs" dxfId="15" priority="15" operator="equal">
      <formula>"陰"</formula>
    </cfRule>
  </conditionalFormatting>
  <conditionalFormatting sqref="Q89:R90">
    <cfRule type="cellIs" dxfId="14" priority="10" operator="equal">
      <formula>"？"</formula>
    </cfRule>
    <cfRule type="cellIs" dxfId="13" priority="11" operator="equal">
      <formula>"陽"</formula>
    </cfRule>
    <cfRule type="cellIs" dxfId="12" priority="12" operator="equal">
      <formula>"陰"</formula>
    </cfRule>
  </conditionalFormatting>
  <conditionalFormatting sqref="Q98:R99">
    <cfRule type="cellIs" dxfId="11" priority="7" operator="equal">
      <formula>"？"</formula>
    </cfRule>
    <cfRule type="cellIs" dxfId="10" priority="8" operator="equal">
      <formula>"陽"</formula>
    </cfRule>
    <cfRule type="cellIs" dxfId="9" priority="9" operator="equal">
      <formula>"陰"</formula>
    </cfRule>
  </conditionalFormatting>
  <conditionalFormatting sqref="Q115:R116">
    <cfRule type="cellIs" dxfId="8" priority="4" operator="equal">
      <formula>"？"</formula>
    </cfRule>
    <cfRule type="cellIs" dxfId="7" priority="5" operator="equal">
      <formula>"陽"</formula>
    </cfRule>
    <cfRule type="cellIs" dxfId="6" priority="6" operator="equal">
      <formula>"陰"</formula>
    </cfRule>
  </conditionalFormatting>
  <conditionalFormatting sqref="Q15:Q16">
    <cfRule type="cellIs" dxfId="5" priority="1" operator="equal">
      <formula>"？"</formula>
    </cfRule>
    <cfRule type="cellIs" dxfId="4" priority="2" operator="equal">
      <formula>"陽"</formula>
    </cfRule>
    <cfRule type="cellIs" dxfId="3" priority="3" operator="equal">
      <formula>"陰"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Q138" sqref="Q138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①データ </vt:lpstr>
      <vt:lpstr>②データ</vt:lpstr>
      <vt:lpstr>③データ</vt:lpstr>
      <vt:lpstr>画像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 ??</dc:creator>
  <cp:lastModifiedBy>?? ??</cp:lastModifiedBy>
  <dcterms:created xsi:type="dcterms:W3CDTF">2015-07-09T17:02:26Z</dcterms:created>
  <dcterms:modified xsi:type="dcterms:W3CDTF">2015-08-22T13:13:29Z</dcterms:modified>
</cp:coreProperties>
</file>