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H" sheetId="1" r:id="rId1"/>
    <sheet name="4H" sheetId="2" r:id="rId2"/>
    <sheet name="org" sheetId="3" r:id="rId3"/>
  </sheets>
  <definedNames>
    <definedName name="_xlnm._FilterDatabase" localSheetId="0" hidden="1">'1H'!$A$4:$P$130</definedName>
    <definedName name="_xlnm._FilterDatabase" localSheetId="1" hidden="1">'4H'!$A$4:$H$104</definedName>
  </definedNames>
  <calcPr calcId="145621"/>
</workbook>
</file>

<file path=xl/calcChain.xml><?xml version="1.0" encoding="utf-8"?>
<calcChain xmlns="http://schemas.openxmlformats.org/spreadsheetml/2006/main">
  <c r="A114" i="2" l="1"/>
  <c r="A115" i="2"/>
  <c r="A116" i="2"/>
  <c r="A105" i="2"/>
  <c r="A106" i="2"/>
  <c r="A107" i="2"/>
  <c r="A108" i="2"/>
  <c r="A109" i="2"/>
  <c r="A110" i="2"/>
  <c r="A111" i="2"/>
  <c r="A112" i="2"/>
  <c r="A113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U129" i="1"/>
  <c r="U128" i="1"/>
  <c r="U127" i="1"/>
  <c r="U125" i="1"/>
  <c r="U123" i="1"/>
  <c r="U122" i="1"/>
  <c r="U121" i="1"/>
  <c r="U120" i="1"/>
  <c r="U118" i="1"/>
  <c r="U117" i="1"/>
  <c r="U116" i="1"/>
  <c r="U115" i="1"/>
  <c r="U114" i="1"/>
  <c r="U113" i="1"/>
  <c r="U111" i="1"/>
  <c r="U110" i="1"/>
  <c r="U109" i="1"/>
  <c r="U108" i="1"/>
  <c r="U107" i="1"/>
  <c r="U106" i="1"/>
  <c r="U105" i="1"/>
  <c r="U104" i="1"/>
  <c r="U103" i="1"/>
  <c r="U102" i="1"/>
  <c r="U100" i="1"/>
  <c r="U98" i="1"/>
  <c r="U97" i="1"/>
  <c r="U95" i="1"/>
  <c r="U94" i="1"/>
  <c r="U93" i="1"/>
  <c r="U92" i="1"/>
  <c r="U91" i="1"/>
  <c r="U90" i="1"/>
  <c r="U88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4" i="1"/>
  <c r="U52" i="1"/>
  <c r="U51" i="1"/>
  <c r="U49" i="1"/>
  <c r="U47" i="1"/>
  <c r="U46" i="1"/>
  <c r="U45" i="1"/>
  <c r="U43" i="1"/>
  <c r="U41" i="1"/>
  <c r="U40" i="1"/>
  <c r="U39" i="1"/>
  <c r="U38" i="1"/>
  <c r="U37" i="1"/>
  <c r="U34" i="1"/>
  <c r="U33" i="1"/>
  <c r="U31" i="1"/>
  <c r="U30" i="1"/>
  <c r="U28" i="1"/>
  <c r="U27" i="1"/>
  <c r="U26" i="1"/>
  <c r="U25" i="1"/>
  <c r="U24" i="1"/>
  <c r="U23" i="1"/>
  <c r="U19" i="1"/>
  <c r="U17" i="1"/>
  <c r="U15" i="1"/>
  <c r="U14" i="1"/>
  <c r="U13" i="1"/>
  <c r="U12" i="1"/>
  <c r="U10" i="1"/>
  <c r="U8" i="1"/>
  <c r="U7" i="1"/>
  <c r="U6" i="1"/>
  <c r="U5" i="1"/>
  <c r="T132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F137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U126" i="1"/>
  <c r="U124" i="1"/>
  <c r="U119" i="1"/>
  <c r="U112" i="1"/>
  <c r="U101" i="1"/>
  <c r="U99" i="1"/>
  <c r="U96" i="1"/>
  <c r="U89" i="1"/>
  <c r="U87" i="1"/>
  <c r="U71" i="1"/>
  <c r="U55" i="1"/>
  <c r="U53" i="1"/>
  <c r="U50" i="1"/>
  <c r="U48" i="1"/>
  <c r="U44" i="1"/>
  <c r="U42" i="1"/>
  <c r="U36" i="1"/>
  <c r="U35" i="1"/>
  <c r="U32" i="1"/>
  <c r="U29" i="1"/>
  <c r="U22" i="1"/>
  <c r="U21" i="1"/>
  <c r="U20" i="1"/>
  <c r="U18" i="1"/>
  <c r="U16" i="1"/>
  <c r="U11" i="1"/>
  <c r="U9" i="1"/>
  <c r="U132" i="1" l="1"/>
  <c r="F141" i="1" s="1"/>
  <c r="S132" i="1"/>
  <c r="F139" i="1" s="1"/>
  <c r="F140" i="1"/>
  <c r="B126" i="1"/>
  <c r="I130" i="1"/>
  <c r="D130" i="1" s="1"/>
  <c r="H130" i="1"/>
  <c r="C130" i="1" s="1"/>
  <c r="G130" i="1"/>
  <c r="B130" i="1" s="1"/>
  <c r="F130" i="1"/>
  <c r="E130" i="1"/>
  <c r="I129" i="1"/>
  <c r="B129" i="1"/>
  <c r="B128" i="1"/>
  <c r="I127" i="1"/>
  <c r="B127" i="1"/>
  <c r="I126" i="1"/>
  <c r="F126" i="1"/>
  <c r="E126" i="1"/>
  <c r="I125" i="1"/>
  <c r="B125" i="1"/>
  <c r="I124" i="1"/>
  <c r="F124" i="1"/>
  <c r="E124" i="1"/>
  <c r="B124" i="1"/>
  <c r="I123" i="1"/>
  <c r="B123" i="1"/>
  <c r="I122" i="1"/>
  <c r="B122" i="1"/>
  <c r="I121" i="1"/>
  <c r="B121" i="1"/>
  <c r="I120" i="1"/>
  <c r="B120" i="1"/>
  <c r="I119" i="1"/>
  <c r="F119" i="1"/>
  <c r="E119" i="1"/>
  <c r="B119" i="1"/>
  <c r="I118" i="1"/>
  <c r="B118" i="1"/>
  <c r="I117" i="1"/>
  <c r="I133" i="1" s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  <c r="B8" i="1"/>
  <c r="B7" i="1"/>
  <c r="B6" i="1"/>
  <c r="B5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F138" i="1" l="1"/>
  <c r="I132" i="1"/>
</calcChain>
</file>

<file path=xl/sharedStrings.xml><?xml version="1.0" encoding="utf-8"?>
<sst xmlns="http://schemas.openxmlformats.org/spreadsheetml/2006/main" count="209" uniqueCount="39">
  <si>
    <t>No.</t>
    <phoneticPr fontId="1"/>
  </si>
  <si>
    <t>売買</t>
    <rPh sb="0" eb="2">
      <t>バイバイ</t>
    </rPh>
    <phoneticPr fontId="1"/>
  </si>
  <si>
    <t>価格</t>
    <rPh sb="0" eb="2">
      <t>カカク</t>
    </rPh>
    <phoneticPr fontId="1"/>
  </si>
  <si>
    <t>損切</t>
    <rPh sb="0" eb="1">
      <t>ソン</t>
    </rPh>
    <rPh sb="1" eb="2">
      <t>キリ</t>
    </rPh>
    <phoneticPr fontId="1"/>
  </si>
  <si>
    <t>出現PB日</t>
    <rPh sb="0" eb="2">
      <t>シュツゲン</t>
    </rPh>
    <rPh sb="4" eb="5">
      <t>ニチ</t>
    </rPh>
    <phoneticPr fontId="1"/>
  </si>
  <si>
    <t>時間</t>
    <rPh sb="0" eb="2">
      <t>ジカン</t>
    </rPh>
    <phoneticPr fontId="1"/>
  </si>
  <si>
    <t>エントリー日</t>
    <rPh sb="5" eb="6">
      <t>ビ</t>
    </rPh>
    <phoneticPr fontId="1"/>
  </si>
  <si>
    <t>仕掛け①検証（MA線に触れるPB出現後エントリーポイントをひげでも実体でもブレイクすればエントリーする）</t>
    <rPh sb="0" eb="2">
      <t>シカ</t>
    </rPh>
    <rPh sb="4" eb="6">
      <t>ケンショウ</t>
    </rPh>
    <rPh sb="9" eb="10">
      <t>セン</t>
    </rPh>
    <rPh sb="11" eb="12">
      <t>フ</t>
    </rPh>
    <rPh sb="16" eb="18">
      <t>シュツゲン</t>
    </rPh>
    <rPh sb="18" eb="19">
      <t>ゴ</t>
    </rPh>
    <rPh sb="33" eb="35">
      <t>ジッタイ</t>
    </rPh>
    <phoneticPr fontId="1"/>
  </si>
  <si>
    <t>エントリー</t>
    <phoneticPr fontId="1"/>
  </si>
  <si>
    <t>決済パターン</t>
    <rPh sb="0" eb="2">
      <t>ケッサイ</t>
    </rPh>
    <phoneticPr fontId="1"/>
  </si>
  <si>
    <t>ターゲット2</t>
    <phoneticPr fontId="1"/>
  </si>
  <si>
    <t>ターゲット1</t>
    <phoneticPr fontId="1"/>
  </si>
  <si>
    <t>FIB</t>
    <phoneticPr fontId="1"/>
  </si>
  <si>
    <t>FIB50</t>
    <phoneticPr fontId="1"/>
  </si>
  <si>
    <t>決済価格</t>
    <rPh sb="0" eb="2">
      <t>ケッサイ</t>
    </rPh>
    <rPh sb="2" eb="4">
      <t>カカク</t>
    </rPh>
    <phoneticPr fontId="1"/>
  </si>
  <si>
    <t>※ターゲットライン（サポレジ/引けないときはﾛｽｶｯﾄの等倍位置、ライン2は2倍）</t>
    <rPh sb="15" eb="16">
      <t>ヒ</t>
    </rPh>
    <rPh sb="28" eb="30">
      <t>トウバイ</t>
    </rPh>
    <rPh sb="30" eb="32">
      <t>イチ</t>
    </rPh>
    <rPh sb="39" eb="40">
      <t>バイ</t>
    </rPh>
    <phoneticPr fontId="1"/>
  </si>
  <si>
    <t>トレーリング</t>
    <phoneticPr fontId="1"/>
  </si>
  <si>
    <t>売り</t>
    <rPh sb="0" eb="1">
      <t>ウ</t>
    </rPh>
    <phoneticPr fontId="1"/>
  </si>
  <si>
    <t>○</t>
    <phoneticPr fontId="1"/>
  </si>
  <si>
    <t>ﾛｽｶｯﾄ</t>
    <phoneticPr fontId="1"/>
  </si>
  <si>
    <t>同日昼3時すごい上がった。それまでMAに触るPBなし</t>
    <rPh sb="0" eb="2">
      <t>ドウジツ</t>
    </rPh>
    <rPh sb="2" eb="3">
      <t>ヒル</t>
    </rPh>
    <rPh sb="4" eb="5">
      <t>ジ</t>
    </rPh>
    <rPh sb="8" eb="9">
      <t>ア</t>
    </rPh>
    <rPh sb="20" eb="21">
      <t>サワ</t>
    </rPh>
    <phoneticPr fontId="1"/>
  </si>
  <si>
    <t>直前の続きになるなぁ</t>
    <rPh sb="0" eb="2">
      <t>チョクゼン</t>
    </rPh>
    <rPh sb="3" eb="4">
      <t>ツヅ</t>
    </rPh>
    <phoneticPr fontId="1"/>
  </si>
  <si>
    <t>？？どうなってるんだ？</t>
    <phoneticPr fontId="1"/>
  </si>
  <si>
    <t>ターゲットをストップにあげるほうがよさそうな気がする</t>
    <rPh sb="22" eb="23">
      <t>キ</t>
    </rPh>
    <phoneticPr fontId="1"/>
  </si>
  <si>
    <t>ターゲットストップだと123.271</t>
    <phoneticPr fontId="1"/>
  </si>
  <si>
    <t>損切pips</t>
    <rPh sb="0" eb="1">
      <t>ソン</t>
    </rPh>
    <rPh sb="1" eb="2">
      <t>キリ</t>
    </rPh>
    <phoneticPr fontId="1"/>
  </si>
  <si>
    <t>①利幅</t>
    <rPh sb="1" eb="3">
      <t>リハバ</t>
    </rPh>
    <phoneticPr fontId="1"/>
  </si>
  <si>
    <t>②利幅</t>
    <rPh sb="1" eb="3">
      <t>リハバ</t>
    </rPh>
    <phoneticPr fontId="1"/>
  </si>
  <si>
    <t>③利幅</t>
    <rPh sb="1" eb="3">
      <t>リハバ</t>
    </rPh>
    <phoneticPr fontId="1"/>
  </si>
  <si>
    <t>トレード数</t>
    <rPh sb="4" eb="5">
      <t>スウ</t>
    </rPh>
    <phoneticPr fontId="1"/>
  </si>
  <si>
    <t>ﾛｽｶｯﾄ（負け）</t>
    <rPh sb="6" eb="7">
      <t>マ</t>
    </rPh>
    <phoneticPr fontId="1"/>
  </si>
  <si>
    <t>利益（勝ち）</t>
    <rPh sb="0" eb="2">
      <t>リエキ</t>
    </rPh>
    <rPh sb="3" eb="4">
      <t>カ</t>
    </rPh>
    <phoneticPr fontId="1"/>
  </si>
  <si>
    <t>負けpips</t>
    <rPh sb="0" eb="1">
      <t>マ</t>
    </rPh>
    <phoneticPr fontId="1"/>
  </si>
  <si>
    <t>勝ちpips①</t>
    <rPh sb="0" eb="1">
      <t>カ</t>
    </rPh>
    <phoneticPr fontId="1"/>
  </si>
  <si>
    <t>勝ちpips②</t>
    <rPh sb="0" eb="1">
      <t>カ</t>
    </rPh>
    <phoneticPr fontId="1"/>
  </si>
  <si>
    <t>勝ちpips③</t>
    <rPh sb="0" eb="1">
      <t>カ</t>
    </rPh>
    <phoneticPr fontId="1"/>
  </si>
  <si>
    <t>買</t>
    <rPh sb="0" eb="1">
      <t>カ</t>
    </rPh>
    <phoneticPr fontId="1"/>
  </si>
  <si>
    <t>売</t>
    <rPh sb="0" eb="1">
      <t>ウ</t>
    </rPh>
    <phoneticPr fontId="1"/>
  </si>
  <si>
    <t>ﾛｽｶｯﾄ終了</t>
    <rPh sb="5" eb="7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</si>
</sst>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14" fontId="0" fillId="0" borderId="1" xfId="0" applyNumberFormat="1" applyBorder="1"/>
    <xf numFmtId="56" fontId="0" fillId="0" borderId="1" xfId="0" applyNumberFormat="1" applyBorder="1"/>
    <xf numFmtId="0" fontId="0" fillId="0" borderId="2" xfId="0" applyBorder="1"/>
    <xf numFmtId="0" fontId="0" fillId="2" borderId="0" xfId="0" applyFill="1" applyBorder="1"/>
    <xf numFmtId="0" fontId="0" fillId="0" borderId="0" xfId="0" applyBorder="1"/>
    <xf numFmtId="0" fontId="0" fillId="3" borderId="3" xfId="0" applyFill="1" applyBorder="1"/>
    <xf numFmtId="14" fontId="0" fillId="0" borderId="0" xfId="0" applyNumberFormat="1"/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41"/>
  <sheetViews>
    <sheetView tabSelected="1" zoomScale="90" zoomScaleNormal="90" workbookViewId="0">
      <selection activeCell="A5" sqref="A5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10.5" bestFit="1" customWidth="1"/>
    <col min="4" max="4" width="5.25" bestFit="1" customWidth="1"/>
    <col min="5" max="5" width="11.125" bestFit="1" customWidth="1"/>
    <col min="6" max="6" width="7.5" bestFit="1" customWidth="1"/>
    <col min="7" max="7" width="10.5" bestFit="1" customWidth="1"/>
    <col min="8" max="8" width="8.5" bestFit="1" customWidth="1"/>
    <col min="9" max="10" width="8.75" customWidth="1"/>
    <col min="11" max="11" width="2.5" customWidth="1"/>
    <col min="12" max="13" width="10" bestFit="1" customWidth="1"/>
    <col min="14" max="14" width="6.375" hidden="1" customWidth="1"/>
    <col min="15" max="16" width="4.25" hidden="1" customWidth="1"/>
  </cols>
  <sheetData>
    <row r="1" spans="1:21" x14ac:dyDescent="0.15">
      <c r="A1" t="s">
        <v>7</v>
      </c>
    </row>
    <row r="2" spans="1:21" x14ac:dyDescent="0.15">
      <c r="A2" t="s">
        <v>15</v>
      </c>
    </row>
    <row r="3" spans="1:21" x14ac:dyDescent="0.15">
      <c r="A3" t="s">
        <v>8</v>
      </c>
      <c r="L3" t="s">
        <v>14</v>
      </c>
    </row>
    <row r="4" spans="1:21" x14ac:dyDescent="0.15">
      <c r="A4" s="3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5</v>
      </c>
      <c r="G4" s="3" t="s">
        <v>2</v>
      </c>
      <c r="H4" s="3" t="s">
        <v>3</v>
      </c>
      <c r="I4" s="3" t="s">
        <v>38</v>
      </c>
      <c r="J4" s="8" t="s">
        <v>25</v>
      </c>
      <c r="L4" s="4" t="s">
        <v>11</v>
      </c>
      <c r="M4" s="4" t="s">
        <v>10</v>
      </c>
      <c r="N4" s="4" t="s">
        <v>12</v>
      </c>
      <c r="O4" s="4" t="s">
        <v>12</v>
      </c>
      <c r="P4" s="4" t="s">
        <v>12</v>
      </c>
      <c r="Q4" s="4" t="s">
        <v>16</v>
      </c>
      <c r="S4" s="10" t="s">
        <v>26</v>
      </c>
      <c r="T4" s="10" t="s">
        <v>27</v>
      </c>
      <c r="U4" s="10" t="s">
        <v>28</v>
      </c>
    </row>
    <row r="5" spans="1:21" x14ac:dyDescent="0.15">
      <c r="A5" s="1">
        <f>ROW()-4</f>
        <v>1</v>
      </c>
      <c r="B5" s="1" t="str">
        <f>IF(G5&lt;&gt;"",IF((G5-H5)&gt;0,"買","売"),"")</f>
        <v>買</v>
      </c>
      <c r="C5" s="5">
        <v>42040</v>
      </c>
      <c r="D5" s="1">
        <v>14</v>
      </c>
      <c r="E5" s="5">
        <v>42040</v>
      </c>
      <c r="F5" s="1">
        <v>15</v>
      </c>
      <c r="G5" s="1">
        <v>117.40900000000001</v>
      </c>
      <c r="H5" s="1">
        <v>117.392</v>
      </c>
      <c r="I5" s="1"/>
      <c r="J5" s="9">
        <f>ABS((G5-H5)/0.01)</f>
        <v>1.7000000000010118</v>
      </c>
      <c r="L5" s="1">
        <v>117.434</v>
      </c>
      <c r="M5" s="1">
        <v>0</v>
      </c>
      <c r="N5" s="1"/>
      <c r="O5" s="1"/>
      <c r="P5" s="1"/>
      <c r="Q5" s="1">
        <v>0</v>
      </c>
      <c r="S5">
        <f>IF(L5&lt;&gt;0,ABS(L5-$G5)/0.01,0)</f>
        <v>2.4999999999991473</v>
      </c>
      <c r="T5">
        <f t="shared" ref="T5:T68" si="0">IF(M5&lt;&gt;0,ABS(M5-$G5)/0.01,0)</f>
        <v>0</v>
      </c>
      <c r="U5">
        <f>IF(Q5&lt;&gt;0,ABS(Q5-G5)/0.01,0)</f>
        <v>0</v>
      </c>
    </row>
    <row r="6" spans="1:21" x14ac:dyDescent="0.15">
      <c r="A6" s="1">
        <f t="shared" ref="A6:A69" si="1">ROW()-4</f>
        <v>2</v>
      </c>
      <c r="B6" s="1" t="str">
        <f t="shared" ref="B6:B69" si="2">IF(G6&lt;&gt;"",IF((G6-H6)&gt;0,"買","売"),"")</f>
        <v>買</v>
      </c>
      <c r="C6" s="5">
        <v>42046</v>
      </c>
      <c r="D6" s="1">
        <v>8</v>
      </c>
      <c r="E6" s="5">
        <v>42046</v>
      </c>
      <c r="F6" s="1">
        <v>9</v>
      </c>
      <c r="G6" s="1">
        <v>119.62</v>
      </c>
      <c r="H6" s="1">
        <v>119.46</v>
      </c>
      <c r="I6" s="1"/>
      <c r="J6" s="9">
        <f t="shared" ref="J6:J69" si="3">ABS((G6-H6)/0.01)</f>
        <v>16.00000000000108</v>
      </c>
      <c r="L6" s="1">
        <v>119.925</v>
      </c>
      <c r="M6" s="1">
        <v>120.22499999999999</v>
      </c>
      <c r="N6" s="1"/>
      <c r="O6" s="1"/>
      <c r="P6" s="1"/>
      <c r="Q6" s="1">
        <v>0</v>
      </c>
      <c r="S6">
        <f t="shared" ref="S6:S69" si="4">IF(L6&lt;&gt;0,ABS(L6-$G6)/0.01,0)</f>
        <v>30.499999999999261</v>
      </c>
      <c r="T6">
        <f t="shared" si="0"/>
        <v>60.499999999998977</v>
      </c>
      <c r="U6">
        <f t="shared" ref="U6:U8" si="5">IF(Q6&lt;&gt;0,ABS(Q6-G6)/0.01,0)</f>
        <v>0</v>
      </c>
    </row>
    <row r="7" spans="1:21" x14ac:dyDescent="0.15">
      <c r="A7" s="1">
        <f t="shared" si="1"/>
        <v>3</v>
      </c>
      <c r="B7" s="1" t="str">
        <f t="shared" si="2"/>
        <v>買</v>
      </c>
      <c r="C7" s="5">
        <v>42046</v>
      </c>
      <c r="D7" s="1">
        <v>14</v>
      </c>
      <c r="E7" s="5">
        <v>42046</v>
      </c>
      <c r="F7" s="1">
        <v>16</v>
      </c>
      <c r="G7" s="1">
        <v>119.836</v>
      </c>
      <c r="H7" s="1">
        <v>119.63500000000001</v>
      </c>
      <c r="I7" s="1"/>
      <c r="J7" s="9">
        <f t="shared" si="3"/>
        <v>20.099999999999341</v>
      </c>
      <c r="L7" s="1">
        <v>119.925</v>
      </c>
      <c r="M7" s="1">
        <v>120.22499999999999</v>
      </c>
      <c r="N7" s="1"/>
      <c r="O7" s="1"/>
      <c r="P7" s="1"/>
      <c r="Q7" s="1">
        <v>0</v>
      </c>
      <c r="S7">
        <f t="shared" si="4"/>
        <v>8.8999999999998636</v>
      </c>
      <c r="T7">
        <f t="shared" si="0"/>
        <v>38.899999999999579</v>
      </c>
      <c r="U7">
        <f t="shared" si="5"/>
        <v>0</v>
      </c>
    </row>
    <row r="8" spans="1:21" x14ac:dyDescent="0.15">
      <c r="A8" s="1">
        <f t="shared" si="1"/>
        <v>4</v>
      </c>
      <c r="B8" s="1" t="str">
        <f t="shared" si="2"/>
        <v>買</v>
      </c>
      <c r="C8" s="5">
        <v>42047</v>
      </c>
      <c r="D8" s="1">
        <v>8</v>
      </c>
      <c r="E8" s="5">
        <v>42047</v>
      </c>
      <c r="F8" s="1">
        <v>9</v>
      </c>
      <c r="G8" s="1">
        <v>120.28</v>
      </c>
      <c r="H8" s="1">
        <v>120.13500000000001</v>
      </c>
      <c r="I8" s="1"/>
      <c r="J8" s="9">
        <f t="shared" si="3"/>
        <v>14.499999999999602</v>
      </c>
      <c r="L8" s="1">
        <v>120.34</v>
      </c>
      <c r="M8" s="1">
        <v>0</v>
      </c>
      <c r="N8" s="1"/>
      <c r="O8" s="1"/>
      <c r="P8" s="1"/>
      <c r="Q8" s="1">
        <v>0</v>
      </c>
      <c r="S8">
        <f t="shared" si="4"/>
        <v>6.0000000000002274</v>
      </c>
      <c r="T8">
        <f t="shared" si="0"/>
        <v>0</v>
      </c>
      <c r="U8">
        <f t="shared" si="5"/>
        <v>0</v>
      </c>
    </row>
    <row r="9" spans="1:21" hidden="1" x14ac:dyDescent="0.15">
      <c r="A9" s="1">
        <f t="shared" si="1"/>
        <v>5</v>
      </c>
      <c r="B9" s="1" t="str">
        <f t="shared" si="2"/>
        <v/>
      </c>
      <c r="C9" s="5">
        <v>42048</v>
      </c>
      <c r="D9" s="1">
        <v>12</v>
      </c>
      <c r="E9" s="1"/>
      <c r="F9" s="1"/>
      <c r="G9" s="1"/>
      <c r="H9" s="1"/>
      <c r="I9" s="1"/>
      <c r="J9" s="9">
        <f t="shared" si="3"/>
        <v>0</v>
      </c>
      <c r="L9" s="1"/>
      <c r="M9" s="1"/>
      <c r="N9" s="1"/>
      <c r="O9" s="1"/>
      <c r="P9" s="1"/>
      <c r="Q9" s="1"/>
      <c r="S9">
        <f t="shared" si="4"/>
        <v>0</v>
      </c>
      <c r="T9">
        <f t="shared" si="0"/>
        <v>0</v>
      </c>
      <c r="U9">
        <f t="shared" ref="U9:U55" si="6">IF(Q9&lt;&gt;0,Q9-G9,0)</f>
        <v>0</v>
      </c>
    </row>
    <row r="10" spans="1:21" x14ac:dyDescent="0.15">
      <c r="A10" s="1">
        <f t="shared" si="1"/>
        <v>6</v>
      </c>
      <c r="B10" s="1" t="str">
        <f t="shared" si="2"/>
        <v>買</v>
      </c>
      <c r="C10" s="5">
        <v>42048</v>
      </c>
      <c r="D10" s="1">
        <v>13</v>
      </c>
      <c r="E10" s="5">
        <v>42048</v>
      </c>
      <c r="F10" s="1">
        <v>14</v>
      </c>
      <c r="G10" s="1">
        <v>118.898</v>
      </c>
      <c r="H10" s="1">
        <v>118.786</v>
      </c>
      <c r="I10" s="1"/>
      <c r="J10" s="9">
        <f t="shared" si="3"/>
        <v>11.199999999999477</v>
      </c>
      <c r="L10" s="1">
        <v>118.986</v>
      </c>
      <c r="M10" s="1">
        <v>0</v>
      </c>
      <c r="N10" s="1"/>
      <c r="O10" s="1"/>
      <c r="P10" s="1"/>
      <c r="Q10" s="1">
        <v>0</v>
      </c>
      <c r="S10">
        <f t="shared" si="4"/>
        <v>8.8000000000008072</v>
      </c>
      <c r="T10">
        <f t="shared" si="0"/>
        <v>0</v>
      </c>
      <c r="U10">
        <f>IF(Q10&lt;&gt;0,ABS(Q10-G10)/0.01,0)</f>
        <v>0</v>
      </c>
    </row>
    <row r="11" spans="1:21" hidden="1" x14ac:dyDescent="0.15">
      <c r="A11" s="1">
        <f t="shared" si="1"/>
        <v>7</v>
      </c>
      <c r="B11" s="1" t="str">
        <f t="shared" si="2"/>
        <v/>
      </c>
      <c r="C11" s="5">
        <v>42048</v>
      </c>
      <c r="D11" s="1">
        <v>16</v>
      </c>
      <c r="E11" s="1"/>
      <c r="F11" s="1"/>
      <c r="G11" s="1"/>
      <c r="H11" s="1"/>
      <c r="I11" s="1"/>
      <c r="J11" s="9">
        <f t="shared" si="3"/>
        <v>0</v>
      </c>
      <c r="L11" s="1"/>
      <c r="M11" s="1"/>
      <c r="N11" s="1"/>
      <c r="O11" s="1"/>
      <c r="P11" s="1"/>
      <c r="Q11" s="1"/>
      <c r="S11">
        <f t="shared" si="4"/>
        <v>0</v>
      </c>
      <c r="T11">
        <f t="shared" si="0"/>
        <v>0</v>
      </c>
      <c r="U11">
        <f t="shared" si="6"/>
        <v>0</v>
      </c>
    </row>
    <row r="12" spans="1:21" x14ac:dyDescent="0.15">
      <c r="A12" s="1">
        <f t="shared" si="1"/>
        <v>8</v>
      </c>
      <c r="B12" s="1" t="str">
        <f t="shared" si="2"/>
        <v>売</v>
      </c>
      <c r="C12" s="5">
        <v>42051</v>
      </c>
      <c r="D12" s="1">
        <v>2</v>
      </c>
      <c r="E12" s="5">
        <v>42051</v>
      </c>
      <c r="F12" s="1">
        <v>3</v>
      </c>
      <c r="G12" s="1">
        <v>118.58199999999999</v>
      </c>
      <c r="H12" s="1">
        <v>118.77</v>
      </c>
      <c r="I12" s="1"/>
      <c r="J12" s="9">
        <f t="shared" si="3"/>
        <v>18.800000000000239</v>
      </c>
      <c r="L12" s="1">
        <v>118.49</v>
      </c>
      <c r="M12" s="1">
        <v>118.378</v>
      </c>
      <c r="N12" s="1"/>
      <c r="O12" s="1"/>
      <c r="P12" s="1"/>
      <c r="Q12" s="1">
        <v>0</v>
      </c>
      <c r="S12">
        <f t="shared" si="4"/>
        <v>9.1999999999998749</v>
      </c>
      <c r="T12">
        <f t="shared" si="0"/>
        <v>20.399999999999352</v>
      </c>
      <c r="U12">
        <f t="shared" ref="U12:U15" si="7">IF(Q12&lt;&gt;0,ABS(Q12-G12)/0.01,0)</f>
        <v>0</v>
      </c>
    </row>
    <row r="13" spans="1:21" x14ac:dyDescent="0.15">
      <c r="A13" s="1">
        <f t="shared" si="1"/>
        <v>9</v>
      </c>
      <c r="B13" s="1" t="str">
        <f t="shared" si="2"/>
        <v>売</v>
      </c>
      <c r="C13" s="5">
        <v>42052</v>
      </c>
      <c r="D13" s="1">
        <v>8</v>
      </c>
      <c r="E13" s="5">
        <v>42052</v>
      </c>
      <c r="F13" s="1">
        <v>9</v>
      </c>
      <c r="G13" s="1">
        <v>118.429</v>
      </c>
      <c r="H13" s="1">
        <v>118.429</v>
      </c>
      <c r="I13" s="1"/>
      <c r="J13" s="9">
        <f t="shared" si="3"/>
        <v>0</v>
      </c>
      <c r="L13" s="1">
        <v>118.67400000000001</v>
      </c>
      <c r="M13" s="1">
        <v>118.81399999999999</v>
      </c>
      <c r="N13" s="1"/>
      <c r="O13" s="1"/>
      <c r="P13" s="1"/>
      <c r="Q13" s="1">
        <v>118.964</v>
      </c>
      <c r="S13">
        <f t="shared" si="4"/>
        <v>24.500000000000455</v>
      </c>
      <c r="T13">
        <f t="shared" si="0"/>
        <v>38.499999999999091</v>
      </c>
      <c r="U13">
        <f t="shared" si="7"/>
        <v>53.499999999999659</v>
      </c>
    </row>
    <row r="14" spans="1:21" x14ac:dyDescent="0.15">
      <c r="A14" s="1">
        <f t="shared" si="1"/>
        <v>10</v>
      </c>
      <c r="B14" s="1" t="str">
        <f t="shared" si="2"/>
        <v>買</v>
      </c>
      <c r="C14" s="5">
        <v>42052</v>
      </c>
      <c r="D14" s="1">
        <v>15</v>
      </c>
      <c r="E14" s="5">
        <v>42052</v>
      </c>
      <c r="F14" s="1">
        <v>16</v>
      </c>
      <c r="G14" s="1">
        <v>118.8</v>
      </c>
      <c r="H14" s="1">
        <v>118.67</v>
      </c>
      <c r="I14" s="1"/>
      <c r="J14" s="9">
        <f t="shared" si="3"/>
        <v>12.999999999999545</v>
      </c>
      <c r="L14" s="1">
        <v>118.922</v>
      </c>
      <c r="M14" s="1">
        <v>119.13500000000001</v>
      </c>
      <c r="N14" s="1"/>
      <c r="O14" s="1"/>
      <c r="P14" s="1"/>
      <c r="Q14" s="1">
        <v>118.964</v>
      </c>
      <c r="S14">
        <f t="shared" si="4"/>
        <v>12.199999999999989</v>
      </c>
      <c r="T14">
        <f t="shared" si="0"/>
        <v>33.500000000000796</v>
      </c>
      <c r="U14">
        <f t="shared" si="7"/>
        <v>16.400000000000148</v>
      </c>
    </row>
    <row r="15" spans="1:21" x14ac:dyDescent="0.15">
      <c r="A15" s="1">
        <f t="shared" si="1"/>
        <v>11</v>
      </c>
      <c r="B15" s="1" t="str">
        <f t="shared" si="2"/>
        <v>買</v>
      </c>
      <c r="C15" s="5">
        <v>42053</v>
      </c>
      <c r="D15" s="1">
        <v>11</v>
      </c>
      <c r="E15" s="5">
        <v>42053</v>
      </c>
      <c r="F15" s="1">
        <v>12</v>
      </c>
      <c r="G15" s="1">
        <v>119.172</v>
      </c>
      <c r="H15" s="1">
        <v>119.078</v>
      </c>
      <c r="I15" s="1"/>
      <c r="J15" s="9">
        <f t="shared" si="3"/>
        <v>9.3999999999994088</v>
      </c>
      <c r="L15" s="1">
        <v>119.309</v>
      </c>
      <c r="M15" s="1">
        <v>0</v>
      </c>
      <c r="N15" s="1"/>
      <c r="O15" s="1"/>
      <c r="P15" s="1"/>
      <c r="Q15" s="1">
        <v>0</v>
      </c>
      <c r="S15">
        <f t="shared" si="4"/>
        <v>13.700000000000045</v>
      </c>
      <c r="T15">
        <f t="shared" si="0"/>
        <v>0</v>
      </c>
      <c r="U15">
        <f t="shared" si="7"/>
        <v>0</v>
      </c>
    </row>
    <row r="16" spans="1:21" hidden="1" x14ac:dyDescent="0.15">
      <c r="A16" s="1">
        <f t="shared" si="1"/>
        <v>12</v>
      </c>
      <c r="B16" s="1" t="str">
        <f t="shared" si="2"/>
        <v>買</v>
      </c>
      <c r="C16" s="5">
        <v>42053</v>
      </c>
      <c r="D16" s="1">
        <v>20</v>
      </c>
      <c r="E16" s="1"/>
      <c r="F16" s="1"/>
      <c r="G16" s="1">
        <v>119.29</v>
      </c>
      <c r="H16" s="1">
        <v>119.18600000000001</v>
      </c>
      <c r="I16" s="1"/>
      <c r="J16" s="9">
        <f t="shared" si="3"/>
        <v>10.39999999999992</v>
      </c>
      <c r="L16" s="1"/>
      <c r="M16" s="1"/>
      <c r="N16" s="1"/>
      <c r="O16" s="1"/>
      <c r="P16" s="1"/>
      <c r="Q16" s="1"/>
      <c r="S16">
        <f t="shared" si="4"/>
        <v>0</v>
      </c>
      <c r="T16">
        <f t="shared" si="0"/>
        <v>0</v>
      </c>
      <c r="U16">
        <f t="shared" si="6"/>
        <v>0</v>
      </c>
    </row>
    <row r="17" spans="1:21" x14ac:dyDescent="0.15">
      <c r="A17" s="1">
        <f t="shared" si="1"/>
        <v>13</v>
      </c>
      <c r="B17" s="1" t="s">
        <v>17</v>
      </c>
      <c r="C17" s="5">
        <v>42054</v>
      </c>
      <c r="D17" s="1">
        <v>7</v>
      </c>
      <c r="E17" s="5">
        <v>42054</v>
      </c>
      <c r="F17" s="1">
        <v>10</v>
      </c>
      <c r="G17" s="1">
        <v>118.625</v>
      </c>
      <c r="H17" s="1">
        <v>118.721</v>
      </c>
      <c r="I17" s="1" t="s">
        <v>18</v>
      </c>
      <c r="J17" s="9">
        <f t="shared" si="3"/>
        <v>9.6000000000003638</v>
      </c>
      <c r="L17" s="1">
        <v>0</v>
      </c>
      <c r="M17" s="1">
        <v>0</v>
      </c>
      <c r="N17" s="1"/>
      <c r="O17" s="1"/>
      <c r="P17" s="1"/>
      <c r="Q17" s="1"/>
      <c r="S17">
        <f t="shared" si="4"/>
        <v>0</v>
      </c>
      <c r="T17">
        <f t="shared" si="0"/>
        <v>0</v>
      </c>
      <c r="U17">
        <f>IF(Q17&lt;&gt;0,ABS(Q17-G17)/0.01,0)</f>
        <v>0</v>
      </c>
    </row>
    <row r="18" spans="1:21" hidden="1" x14ac:dyDescent="0.15">
      <c r="A18" s="1">
        <f t="shared" si="1"/>
        <v>14</v>
      </c>
      <c r="B18" s="1" t="str">
        <f t="shared" si="2"/>
        <v>買</v>
      </c>
      <c r="C18" s="5">
        <v>42054</v>
      </c>
      <c r="D18" s="1">
        <v>17</v>
      </c>
      <c r="E18" s="1"/>
      <c r="F18" s="1"/>
      <c r="G18" s="1">
        <v>119.033</v>
      </c>
      <c r="H18" s="1">
        <v>118.85899999999999</v>
      </c>
      <c r="I18" s="1"/>
      <c r="J18" s="9">
        <f t="shared" si="3"/>
        <v>17.400000000000659</v>
      </c>
      <c r="L18" s="1"/>
      <c r="M18" s="1"/>
      <c r="N18" s="1"/>
      <c r="O18" s="1"/>
      <c r="P18" s="1"/>
      <c r="Q18" s="1"/>
      <c r="S18">
        <f t="shared" si="4"/>
        <v>0</v>
      </c>
      <c r="T18">
        <f t="shared" si="0"/>
        <v>0</v>
      </c>
      <c r="U18">
        <f t="shared" si="6"/>
        <v>0</v>
      </c>
    </row>
    <row r="19" spans="1:21" x14ac:dyDescent="0.15">
      <c r="A19" s="1">
        <f t="shared" si="1"/>
        <v>15</v>
      </c>
      <c r="B19" s="1" t="str">
        <f t="shared" si="2"/>
        <v>買</v>
      </c>
      <c r="C19" s="5">
        <v>42054</v>
      </c>
      <c r="D19" s="1">
        <v>21</v>
      </c>
      <c r="E19" s="5">
        <v>42055</v>
      </c>
      <c r="F19" s="1">
        <v>0</v>
      </c>
      <c r="G19" s="1">
        <v>119.003</v>
      </c>
      <c r="H19" s="1">
        <v>118.943</v>
      </c>
      <c r="I19" s="1" t="s">
        <v>18</v>
      </c>
      <c r="J19" s="9">
        <f t="shared" si="3"/>
        <v>6.0000000000002274</v>
      </c>
      <c r="L19" s="1">
        <v>0</v>
      </c>
      <c r="M19" s="1">
        <v>0</v>
      </c>
      <c r="N19" s="1"/>
      <c r="O19" s="1"/>
      <c r="P19" s="1"/>
      <c r="Q19" s="1"/>
      <c r="S19">
        <f t="shared" si="4"/>
        <v>0</v>
      </c>
      <c r="T19">
        <f t="shared" si="0"/>
        <v>0</v>
      </c>
      <c r="U19">
        <f>IF(Q19&lt;&gt;0,ABS(Q19-G19)/0.01,0)</f>
        <v>0</v>
      </c>
    </row>
    <row r="20" spans="1:21" hidden="1" x14ac:dyDescent="0.15">
      <c r="A20" s="1">
        <f t="shared" si="1"/>
        <v>16</v>
      </c>
      <c r="B20" s="1" t="str">
        <f t="shared" si="2"/>
        <v>売</v>
      </c>
      <c r="C20" s="5">
        <v>42060</v>
      </c>
      <c r="D20" s="1">
        <v>8</v>
      </c>
      <c r="E20" s="1"/>
      <c r="F20" s="1"/>
      <c r="G20" s="1">
        <v>118.65600000000001</v>
      </c>
      <c r="H20" s="1">
        <v>118.849</v>
      </c>
      <c r="I20" s="1"/>
      <c r="J20" s="9">
        <f t="shared" si="3"/>
        <v>19.299999999999784</v>
      </c>
      <c r="L20" s="1"/>
      <c r="M20" s="1"/>
      <c r="N20" s="1"/>
      <c r="O20" s="1"/>
      <c r="P20" s="1"/>
      <c r="Q20" s="1"/>
      <c r="S20">
        <f t="shared" si="4"/>
        <v>0</v>
      </c>
      <c r="T20">
        <f t="shared" si="0"/>
        <v>0</v>
      </c>
      <c r="U20">
        <f t="shared" si="6"/>
        <v>0</v>
      </c>
    </row>
    <row r="21" spans="1:21" hidden="1" x14ac:dyDescent="0.15">
      <c r="A21" s="1">
        <f t="shared" si="1"/>
        <v>17</v>
      </c>
      <c r="B21" s="1" t="str">
        <f t="shared" si="2"/>
        <v>売</v>
      </c>
      <c r="C21" s="5">
        <v>42061</v>
      </c>
      <c r="D21" s="1">
        <v>0</v>
      </c>
      <c r="E21" s="1"/>
      <c r="F21" s="1"/>
      <c r="G21" s="1">
        <v>118.8</v>
      </c>
      <c r="H21" s="1">
        <v>118.87</v>
      </c>
      <c r="I21" s="1"/>
      <c r="J21" s="9">
        <f t="shared" si="3"/>
        <v>7.000000000000739</v>
      </c>
      <c r="L21" s="1"/>
      <c r="M21" s="1"/>
      <c r="N21" s="1"/>
      <c r="O21" s="1"/>
      <c r="P21" s="1"/>
      <c r="Q21" s="1"/>
      <c r="S21">
        <f t="shared" si="4"/>
        <v>0</v>
      </c>
      <c r="T21">
        <f t="shared" si="0"/>
        <v>0</v>
      </c>
      <c r="U21">
        <f t="shared" si="6"/>
        <v>0</v>
      </c>
    </row>
    <row r="22" spans="1:21" hidden="1" x14ac:dyDescent="0.15">
      <c r="A22" s="1">
        <f t="shared" si="1"/>
        <v>18</v>
      </c>
      <c r="B22" s="1" t="str">
        <f t="shared" si="2"/>
        <v>売</v>
      </c>
      <c r="C22" s="5">
        <v>42061</v>
      </c>
      <c r="D22" s="1">
        <v>1</v>
      </c>
      <c r="E22" s="1"/>
      <c r="F22" s="1"/>
      <c r="G22" s="1">
        <v>118.812</v>
      </c>
      <c r="H22" s="1">
        <v>118.82</v>
      </c>
      <c r="I22" s="1"/>
      <c r="J22" s="9">
        <f t="shared" si="3"/>
        <v>0.79999999999955662</v>
      </c>
      <c r="L22" s="1"/>
      <c r="M22" s="1"/>
      <c r="N22" s="1"/>
      <c r="O22" s="1"/>
      <c r="P22" s="1"/>
      <c r="Q22" s="1"/>
      <c r="S22">
        <f t="shared" si="4"/>
        <v>0</v>
      </c>
      <c r="T22">
        <f t="shared" si="0"/>
        <v>0</v>
      </c>
      <c r="U22">
        <f t="shared" si="6"/>
        <v>0</v>
      </c>
    </row>
    <row r="23" spans="1:21" x14ac:dyDescent="0.15">
      <c r="A23" s="1">
        <f t="shared" si="1"/>
        <v>19</v>
      </c>
      <c r="B23" s="1" t="str">
        <f t="shared" si="2"/>
        <v>買</v>
      </c>
      <c r="C23" s="5">
        <v>42065</v>
      </c>
      <c r="D23" s="1">
        <v>0</v>
      </c>
      <c r="E23" s="5">
        <v>42065</v>
      </c>
      <c r="F23" s="1">
        <v>1</v>
      </c>
      <c r="G23" s="1">
        <v>119.851</v>
      </c>
      <c r="H23" s="1">
        <v>119.678</v>
      </c>
      <c r="I23" s="1"/>
      <c r="J23" s="9">
        <f t="shared" si="3"/>
        <v>17.300000000000182</v>
      </c>
      <c r="L23" s="1">
        <v>119.79900000000001</v>
      </c>
      <c r="M23" s="1">
        <v>119.97499999999999</v>
      </c>
      <c r="N23" s="1"/>
      <c r="O23" s="1"/>
      <c r="P23" s="1"/>
      <c r="Q23" s="1">
        <v>119.77500000000001</v>
      </c>
      <c r="S23">
        <f t="shared" si="4"/>
        <v>5.1999999999992497</v>
      </c>
      <c r="T23">
        <f t="shared" si="0"/>
        <v>12.399999999999523</v>
      </c>
      <c r="U23">
        <f t="shared" ref="U23:U28" si="8">IF(Q23&lt;&gt;0,ABS(Q23-G23)/0.01,0)</f>
        <v>7.5999999999993406</v>
      </c>
    </row>
    <row r="24" spans="1:21" x14ac:dyDescent="0.15">
      <c r="A24" s="1">
        <f t="shared" si="1"/>
        <v>20</v>
      </c>
      <c r="B24" s="1" t="str">
        <f t="shared" si="2"/>
        <v>売</v>
      </c>
      <c r="C24" s="5">
        <v>42067</v>
      </c>
      <c r="D24" s="1">
        <v>13</v>
      </c>
      <c r="E24" s="5">
        <v>42067</v>
      </c>
      <c r="F24" s="1">
        <v>14</v>
      </c>
      <c r="G24" s="1">
        <v>119.53</v>
      </c>
      <c r="H24" s="1">
        <v>119.623</v>
      </c>
      <c r="I24" s="1"/>
      <c r="J24" s="9">
        <f t="shared" si="3"/>
        <v>9.3000000000003524</v>
      </c>
      <c r="L24" s="1">
        <v>119.48399999999999</v>
      </c>
      <c r="M24" s="1">
        <v>0</v>
      </c>
      <c r="N24" s="1"/>
      <c r="O24" s="1"/>
      <c r="P24" s="1"/>
      <c r="Q24" s="1">
        <v>0</v>
      </c>
      <c r="S24">
        <f t="shared" si="4"/>
        <v>4.600000000000648</v>
      </c>
      <c r="T24">
        <f t="shared" si="0"/>
        <v>0</v>
      </c>
      <c r="U24">
        <f t="shared" si="8"/>
        <v>0</v>
      </c>
    </row>
    <row r="25" spans="1:21" x14ac:dyDescent="0.15">
      <c r="A25" s="1">
        <f t="shared" si="1"/>
        <v>21</v>
      </c>
      <c r="B25" s="1" t="str">
        <f t="shared" si="2"/>
        <v>売</v>
      </c>
      <c r="C25" s="5">
        <v>74941</v>
      </c>
      <c r="D25" s="1">
        <v>1</v>
      </c>
      <c r="E25" s="5">
        <v>42069</v>
      </c>
      <c r="F25" s="1">
        <v>2</v>
      </c>
      <c r="G25" s="1">
        <v>120.045</v>
      </c>
      <c r="H25" s="1">
        <v>120.14100000000001</v>
      </c>
      <c r="I25" s="1" t="s">
        <v>18</v>
      </c>
      <c r="J25" s="9">
        <f t="shared" si="3"/>
        <v>9.6000000000003638</v>
      </c>
      <c r="L25" s="1"/>
      <c r="M25" s="1"/>
      <c r="N25" s="1"/>
      <c r="O25" s="1"/>
      <c r="P25" s="1"/>
      <c r="Q25" s="1"/>
      <c r="S25">
        <f t="shared" si="4"/>
        <v>0</v>
      </c>
      <c r="T25">
        <f t="shared" si="0"/>
        <v>0</v>
      </c>
      <c r="U25">
        <f t="shared" si="8"/>
        <v>0</v>
      </c>
    </row>
    <row r="26" spans="1:21" x14ac:dyDescent="0.15">
      <c r="A26" s="1">
        <f t="shared" si="1"/>
        <v>22</v>
      </c>
      <c r="B26" s="1" t="str">
        <f t="shared" si="2"/>
        <v>売</v>
      </c>
      <c r="C26" s="5">
        <v>42069</v>
      </c>
      <c r="D26" s="1">
        <v>2</v>
      </c>
      <c r="E26" s="5">
        <v>42069</v>
      </c>
      <c r="F26" s="1">
        <v>3</v>
      </c>
      <c r="G26" s="1">
        <v>120.045</v>
      </c>
      <c r="H26" s="1">
        <v>120.14100000000001</v>
      </c>
      <c r="I26" s="1"/>
      <c r="J26" s="9">
        <f t="shared" si="3"/>
        <v>9.6000000000003638</v>
      </c>
      <c r="L26" s="1">
        <v>119.905</v>
      </c>
      <c r="M26" s="1">
        <v>0</v>
      </c>
      <c r="N26" s="1"/>
      <c r="O26" s="1"/>
      <c r="P26" s="1"/>
      <c r="Q26" s="1">
        <v>0</v>
      </c>
      <c r="S26">
        <f t="shared" si="4"/>
        <v>14.000000000000057</v>
      </c>
      <c r="T26">
        <f t="shared" si="0"/>
        <v>0</v>
      </c>
      <c r="U26">
        <f t="shared" si="8"/>
        <v>0</v>
      </c>
    </row>
    <row r="27" spans="1:21" x14ac:dyDescent="0.15">
      <c r="A27" s="1">
        <f t="shared" si="1"/>
        <v>23</v>
      </c>
      <c r="B27" s="1" t="str">
        <f t="shared" si="2"/>
        <v>売</v>
      </c>
      <c r="C27" s="5">
        <v>42069</v>
      </c>
      <c r="D27" s="1">
        <v>5</v>
      </c>
      <c r="E27" s="5">
        <v>42069</v>
      </c>
      <c r="F27" s="1">
        <v>6</v>
      </c>
      <c r="G27" s="1">
        <v>119.98699999999999</v>
      </c>
      <c r="H27" s="1">
        <v>120.07899999999999</v>
      </c>
      <c r="I27" s="1" t="s">
        <v>18</v>
      </c>
      <c r="J27" s="9">
        <f t="shared" si="3"/>
        <v>9.1999999999998749</v>
      </c>
      <c r="L27" s="1"/>
      <c r="M27" s="1"/>
      <c r="N27" s="1"/>
      <c r="O27" s="1"/>
      <c r="P27" s="1"/>
      <c r="Q27" s="1"/>
      <c r="S27">
        <f t="shared" si="4"/>
        <v>0</v>
      </c>
      <c r="T27">
        <f t="shared" si="0"/>
        <v>0</v>
      </c>
      <c r="U27">
        <f t="shared" si="8"/>
        <v>0</v>
      </c>
    </row>
    <row r="28" spans="1:21" x14ac:dyDescent="0.15">
      <c r="A28" s="1">
        <f t="shared" si="1"/>
        <v>24</v>
      </c>
      <c r="B28" s="1" t="str">
        <f t="shared" si="2"/>
        <v>売</v>
      </c>
      <c r="C28" s="5">
        <v>42069</v>
      </c>
      <c r="D28" s="1">
        <v>7</v>
      </c>
      <c r="E28" s="5">
        <v>42069</v>
      </c>
      <c r="F28" s="1">
        <v>14</v>
      </c>
      <c r="G28" s="1">
        <v>119.986</v>
      </c>
      <c r="H28" s="1">
        <v>120.059</v>
      </c>
      <c r="I28" s="1"/>
      <c r="J28" s="9">
        <f t="shared" si="3"/>
        <v>7.2999999999993292</v>
      </c>
      <c r="L28" s="1">
        <v>119.911</v>
      </c>
      <c r="M28" s="1">
        <v>0</v>
      </c>
      <c r="N28" s="1"/>
      <c r="O28" s="1"/>
      <c r="P28" s="1"/>
      <c r="Q28" s="1">
        <v>0</v>
      </c>
      <c r="S28">
        <f t="shared" si="4"/>
        <v>7.5000000000002842</v>
      </c>
      <c r="T28">
        <f t="shared" si="0"/>
        <v>0</v>
      </c>
      <c r="U28">
        <f t="shared" si="8"/>
        <v>0</v>
      </c>
    </row>
    <row r="29" spans="1:21" hidden="1" x14ac:dyDescent="0.15">
      <c r="A29" s="1">
        <f t="shared" si="1"/>
        <v>25</v>
      </c>
      <c r="B29" s="1" t="str">
        <f t="shared" si="2"/>
        <v>売</v>
      </c>
      <c r="C29" s="5">
        <v>42072</v>
      </c>
      <c r="D29" s="1">
        <v>12</v>
      </c>
      <c r="E29" s="1"/>
      <c r="F29" s="1"/>
      <c r="G29" s="1">
        <v>120.652</v>
      </c>
      <c r="H29" s="1">
        <v>120.872</v>
      </c>
      <c r="I29" s="1"/>
      <c r="J29" s="9">
        <f t="shared" si="3"/>
        <v>21.999999999999886</v>
      </c>
      <c r="L29" s="1"/>
      <c r="M29" s="1"/>
      <c r="N29" s="1"/>
      <c r="O29" s="1"/>
      <c r="P29" s="1"/>
      <c r="Q29" s="1"/>
      <c r="S29">
        <f t="shared" si="4"/>
        <v>0</v>
      </c>
      <c r="T29">
        <f t="shared" si="0"/>
        <v>0</v>
      </c>
      <c r="U29">
        <f t="shared" si="6"/>
        <v>0</v>
      </c>
    </row>
    <row r="30" spans="1:21" x14ac:dyDescent="0.15">
      <c r="A30" s="1">
        <f t="shared" si="1"/>
        <v>26</v>
      </c>
      <c r="B30" s="1" t="str">
        <f t="shared" si="2"/>
        <v>買</v>
      </c>
      <c r="C30" s="5">
        <v>42072</v>
      </c>
      <c r="D30" s="1">
        <v>16</v>
      </c>
      <c r="E30" s="5">
        <v>42072</v>
      </c>
      <c r="F30" s="1">
        <v>17</v>
      </c>
      <c r="G30" s="1">
        <v>120.95</v>
      </c>
      <c r="H30" s="1">
        <v>120.854</v>
      </c>
      <c r="I30" s="1"/>
      <c r="J30" s="9">
        <f t="shared" si="3"/>
        <v>9.6000000000003638</v>
      </c>
      <c r="L30" s="1">
        <v>121.081</v>
      </c>
      <c r="M30" s="1">
        <v>121.27500000000001</v>
      </c>
      <c r="N30" s="1"/>
      <c r="O30" s="1"/>
      <c r="P30" s="1"/>
      <c r="Q30" s="1">
        <v>121.631</v>
      </c>
      <c r="S30">
        <f t="shared" si="4"/>
        <v>13.100000000000023</v>
      </c>
      <c r="T30">
        <f t="shared" si="0"/>
        <v>32.500000000000284</v>
      </c>
      <c r="U30">
        <f t="shared" ref="U30:U31" si="9">IF(Q30&lt;&gt;0,ABS(Q30-G30)/0.01,0)</f>
        <v>68.099999999999739</v>
      </c>
    </row>
    <row r="31" spans="1:21" x14ac:dyDescent="0.15">
      <c r="A31" s="1">
        <f t="shared" si="1"/>
        <v>27</v>
      </c>
      <c r="B31" s="1" t="str">
        <f t="shared" si="2"/>
        <v>買</v>
      </c>
      <c r="C31" s="5">
        <v>42074</v>
      </c>
      <c r="D31" s="1">
        <v>12</v>
      </c>
      <c r="E31" s="5">
        <v>42074</v>
      </c>
      <c r="F31" s="1">
        <v>13</v>
      </c>
      <c r="G31" s="1">
        <v>121.55500000000001</v>
      </c>
      <c r="H31" s="1">
        <v>121.291</v>
      </c>
      <c r="I31" s="1" t="s">
        <v>18</v>
      </c>
      <c r="J31" s="9">
        <f t="shared" si="3"/>
        <v>26.400000000001</v>
      </c>
      <c r="L31" s="1"/>
      <c r="M31" s="1"/>
      <c r="N31" s="1"/>
      <c r="O31" s="1"/>
      <c r="P31" s="1"/>
      <c r="Q31" s="1"/>
      <c r="S31">
        <f t="shared" si="4"/>
        <v>0</v>
      </c>
      <c r="T31">
        <f t="shared" si="0"/>
        <v>0</v>
      </c>
      <c r="U31">
        <f t="shared" si="9"/>
        <v>0</v>
      </c>
    </row>
    <row r="32" spans="1:21" hidden="1" x14ac:dyDescent="0.15">
      <c r="A32" s="1">
        <f t="shared" si="1"/>
        <v>28</v>
      </c>
      <c r="B32" s="1" t="str">
        <f t="shared" si="2"/>
        <v>売</v>
      </c>
      <c r="C32" s="5">
        <v>42075</v>
      </c>
      <c r="D32" s="1">
        <v>2</v>
      </c>
      <c r="E32" s="1"/>
      <c r="F32" s="1"/>
      <c r="G32" s="1">
        <v>121.408</v>
      </c>
      <c r="H32" s="1">
        <v>121.41200000000001</v>
      </c>
      <c r="I32" s="1"/>
      <c r="J32" s="9">
        <f t="shared" si="3"/>
        <v>0.40000000000048885</v>
      </c>
      <c r="L32" s="1"/>
      <c r="M32" s="1"/>
      <c r="N32" s="1"/>
      <c r="O32" s="1"/>
      <c r="P32" s="1"/>
      <c r="Q32" s="1"/>
      <c r="S32">
        <f t="shared" si="4"/>
        <v>0</v>
      </c>
      <c r="T32">
        <f t="shared" si="0"/>
        <v>0</v>
      </c>
      <c r="U32">
        <f t="shared" si="6"/>
        <v>0</v>
      </c>
    </row>
    <row r="33" spans="1:21" x14ac:dyDescent="0.15">
      <c r="A33" s="1">
        <f t="shared" si="1"/>
        <v>29</v>
      </c>
      <c r="B33" s="1" t="str">
        <f t="shared" si="2"/>
        <v>買</v>
      </c>
      <c r="C33" s="5">
        <v>42075</v>
      </c>
      <c r="D33" s="1">
        <v>21</v>
      </c>
      <c r="E33" s="5">
        <v>42075</v>
      </c>
      <c r="F33" s="1">
        <v>22</v>
      </c>
      <c r="G33" s="1">
        <v>121.384</v>
      </c>
      <c r="H33" s="1">
        <v>121.277</v>
      </c>
      <c r="I33" s="1" t="s">
        <v>18</v>
      </c>
      <c r="J33" s="9">
        <f t="shared" si="3"/>
        <v>10.699999999999932</v>
      </c>
      <c r="L33" s="1"/>
      <c r="M33" s="1"/>
      <c r="N33" s="1"/>
      <c r="O33" s="1"/>
      <c r="P33" s="1"/>
      <c r="Q33" s="1"/>
      <c r="S33">
        <f t="shared" si="4"/>
        <v>0</v>
      </c>
      <c r="T33">
        <f t="shared" si="0"/>
        <v>0</v>
      </c>
      <c r="U33">
        <f t="shared" ref="U33:U34" si="10">IF(Q33&lt;&gt;0,ABS(Q33-G33)/0.01,0)</f>
        <v>0</v>
      </c>
    </row>
    <row r="34" spans="1:21" x14ac:dyDescent="0.15">
      <c r="A34" s="1">
        <f t="shared" si="1"/>
        <v>30</v>
      </c>
      <c r="B34" s="1" t="str">
        <f t="shared" si="2"/>
        <v>買</v>
      </c>
      <c r="C34" s="5">
        <v>42079</v>
      </c>
      <c r="D34" s="1">
        <v>18</v>
      </c>
      <c r="E34" s="5">
        <v>42079</v>
      </c>
      <c r="F34" s="1">
        <v>20</v>
      </c>
      <c r="G34" s="1">
        <v>121.32299999999999</v>
      </c>
      <c r="H34" s="1">
        <v>121.203</v>
      </c>
      <c r="I34" s="1"/>
      <c r="J34" s="9">
        <f t="shared" si="3"/>
        <v>11.999999999999034</v>
      </c>
      <c r="L34" s="1">
        <v>121.43300000000001</v>
      </c>
      <c r="M34" s="1">
        <v>0</v>
      </c>
      <c r="N34" s="1"/>
      <c r="O34" s="1"/>
      <c r="P34" s="1"/>
      <c r="Q34" s="1">
        <v>121.32299999999999</v>
      </c>
      <c r="S34">
        <f t="shared" si="4"/>
        <v>11.000000000001364</v>
      </c>
      <c r="T34">
        <f t="shared" si="0"/>
        <v>0</v>
      </c>
      <c r="U34">
        <f t="shared" si="10"/>
        <v>0</v>
      </c>
    </row>
    <row r="35" spans="1:21" hidden="1" x14ac:dyDescent="0.15">
      <c r="A35" s="1">
        <f t="shared" si="1"/>
        <v>31</v>
      </c>
      <c r="B35" s="1" t="str">
        <f t="shared" si="2"/>
        <v>買</v>
      </c>
      <c r="C35" s="5">
        <v>42080</v>
      </c>
      <c r="D35" s="1">
        <v>21</v>
      </c>
      <c r="E35" s="1"/>
      <c r="F35" s="1"/>
      <c r="G35" s="1">
        <v>121.399</v>
      </c>
      <c r="H35" s="1">
        <v>121.318</v>
      </c>
      <c r="I35" s="1"/>
      <c r="J35" s="9">
        <f t="shared" si="3"/>
        <v>8.100000000000307</v>
      </c>
      <c r="L35" s="1"/>
      <c r="M35" s="1"/>
      <c r="N35" s="1"/>
      <c r="O35" s="1"/>
      <c r="P35" s="1"/>
      <c r="Q35" s="1"/>
      <c r="S35">
        <f t="shared" si="4"/>
        <v>0</v>
      </c>
      <c r="T35">
        <f t="shared" si="0"/>
        <v>0</v>
      </c>
      <c r="U35">
        <f t="shared" si="6"/>
        <v>0</v>
      </c>
    </row>
    <row r="36" spans="1:21" hidden="1" x14ac:dyDescent="0.15">
      <c r="A36" s="1">
        <f t="shared" si="1"/>
        <v>32</v>
      </c>
      <c r="B36" s="1" t="str">
        <f t="shared" si="2"/>
        <v>買</v>
      </c>
      <c r="C36" s="5">
        <v>42081</v>
      </c>
      <c r="D36" s="1">
        <v>10</v>
      </c>
      <c r="E36" s="1"/>
      <c r="F36" s="1"/>
      <c r="G36" s="1">
        <v>121.363</v>
      </c>
      <c r="H36" s="1">
        <v>121.261</v>
      </c>
      <c r="I36" s="1"/>
      <c r="J36" s="9">
        <f t="shared" si="3"/>
        <v>10.200000000000387</v>
      </c>
      <c r="L36" s="1"/>
      <c r="M36" s="1"/>
      <c r="N36" s="1"/>
      <c r="O36" s="1"/>
      <c r="P36" s="1"/>
      <c r="Q36" s="1"/>
      <c r="S36">
        <f t="shared" si="4"/>
        <v>0</v>
      </c>
      <c r="T36">
        <f t="shared" si="0"/>
        <v>0</v>
      </c>
      <c r="U36">
        <f t="shared" si="6"/>
        <v>0</v>
      </c>
    </row>
    <row r="37" spans="1:21" x14ac:dyDescent="0.15">
      <c r="A37" s="1">
        <f t="shared" si="1"/>
        <v>33</v>
      </c>
      <c r="B37" s="1" t="str">
        <f t="shared" si="2"/>
        <v>売</v>
      </c>
      <c r="C37" s="5">
        <v>42083</v>
      </c>
      <c r="D37" s="1">
        <v>8</v>
      </c>
      <c r="E37" s="5">
        <v>42083</v>
      </c>
      <c r="F37" s="1">
        <v>9</v>
      </c>
      <c r="G37" s="1">
        <v>120.68600000000001</v>
      </c>
      <c r="H37" s="1">
        <v>120.744</v>
      </c>
      <c r="I37" s="1" t="s">
        <v>18</v>
      </c>
      <c r="J37" s="9">
        <f t="shared" si="3"/>
        <v>5.7999999999992724</v>
      </c>
      <c r="L37" s="1"/>
      <c r="M37" s="1"/>
      <c r="N37" s="1"/>
      <c r="O37" s="1"/>
      <c r="P37" s="1"/>
      <c r="Q37" s="1"/>
      <c r="S37">
        <f t="shared" si="4"/>
        <v>0</v>
      </c>
      <c r="T37">
        <f t="shared" si="0"/>
        <v>0</v>
      </c>
      <c r="U37">
        <f t="shared" ref="U37:U41" si="11">IF(Q37&lt;&gt;0,ABS(Q37-G37)/0.01,0)</f>
        <v>0</v>
      </c>
    </row>
    <row r="38" spans="1:21" x14ac:dyDescent="0.15">
      <c r="A38" s="1">
        <f t="shared" si="1"/>
        <v>34</v>
      </c>
      <c r="B38" s="1" t="str">
        <f t="shared" si="2"/>
        <v>買</v>
      </c>
      <c r="C38" s="5">
        <v>42083</v>
      </c>
      <c r="D38" s="1">
        <v>10</v>
      </c>
      <c r="E38" s="5">
        <v>42083</v>
      </c>
      <c r="F38" s="1">
        <v>11</v>
      </c>
      <c r="G38" s="1">
        <v>120.86799999999999</v>
      </c>
      <c r="H38" s="1">
        <v>120.721</v>
      </c>
      <c r="I38" s="1"/>
      <c r="J38" s="9">
        <f t="shared" si="3"/>
        <v>14.699999999999136</v>
      </c>
      <c r="L38" s="1">
        <v>120.97799999999999</v>
      </c>
      <c r="M38" s="1">
        <v>121.20099999999999</v>
      </c>
      <c r="N38" s="1"/>
      <c r="O38" s="1"/>
      <c r="P38" s="1"/>
      <c r="Q38" s="1">
        <v>0</v>
      </c>
      <c r="S38">
        <f t="shared" si="4"/>
        <v>10.999999999999943</v>
      </c>
      <c r="T38">
        <f t="shared" si="0"/>
        <v>33.299999999999841</v>
      </c>
      <c r="U38">
        <f t="shared" si="11"/>
        <v>0</v>
      </c>
    </row>
    <row r="39" spans="1:21" x14ac:dyDescent="0.15">
      <c r="A39" s="1">
        <f t="shared" si="1"/>
        <v>35</v>
      </c>
      <c r="B39" s="1" t="str">
        <f t="shared" si="2"/>
        <v>売</v>
      </c>
      <c r="C39" s="5">
        <v>42086</v>
      </c>
      <c r="D39" s="1">
        <v>2</v>
      </c>
      <c r="E39" s="5">
        <v>42086</v>
      </c>
      <c r="F39" s="1">
        <v>3</v>
      </c>
      <c r="G39" s="1">
        <v>119.971</v>
      </c>
      <c r="H39" s="1">
        <v>120.105</v>
      </c>
      <c r="I39" s="1"/>
      <c r="J39" s="9">
        <f t="shared" si="3"/>
        <v>13.400000000000034</v>
      </c>
      <c r="L39" s="1">
        <v>119.931</v>
      </c>
      <c r="M39" s="1">
        <v>0</v>
      </c>
      <c r="N39" s="1"/>
      <c r="O39" s="1"/>
      <c r="P39" s="1"/>
      <c r="Q39" s="1">
        <v>0</v>
      </c>
      <c r="S39">
        <f t="shared" si="4"/>
        <v>4.0000000000006253</v>
      </c>
      <c r="T39">
        <f t="shared" si="0"/>
        <v>0</v>
      </c>
      <c r="U39">
        <f t="shared" si="11"/>
        <v>0</v>
      </c>
    </row>
    <row r="40" spans="1:21" x14ac:dyDescent="0.15">
      <c r="A40" s="1">
        <f t="shared" si="1"/>
        <v>36</v>
      </c>
      <c r="B40" s="1" t="str">
        <f t="shared" si="2"/>
        <v>売</v>
      </c>
      <c r="C40" s="5">
        <v>42086</v>
      </c>
      <c r="D40" s="1">
        <v>23</v>
      </c>
      <c r="E40" s="5">
        <v>42087</v>
      </c>
      <c r="F40" s="1">
        <v>0</v>
      </c>
      <c r="G40" s="1">
        <v>119.645</v>
      </c>
      <c r="H40" s="1">
        <v>119.75</v>
      </c>
      <c r="I40" s="1"/>
      <c r="J40" s="9">
        <f t="shared" si="3"/>
        <v>10.500000000000398</v>
      </c>
      <c r="L40" s="1">
        <v>119.66</v>
      </c>
      <c r="M40" s="1">
        <v>119.607</v>
      </c>
      <c r="N40" s="1"/>
      <c r="O40" s="1"/>
      <c r="P40" s="1"/>
      <c r="Q40" s="1">
        <v>0</v>
      </c>
      <c r="S40">
        <f t="shared" si="4"/>
        <v>1.5000000000000568</v>
      </c>
      <c r="T40">
        <f t="shared" si="0"/>
        <v>3.7999999999996703</v>
      </c>
      <c r="U40">
        <f t="shared" si="11"/>
        <v>0</v>
      </c>
    </row>
    <row r="41" spans="1:21" x14ac:dyDescent="0.15">
      <c r="A41" s="1">
        <f t="shared" si="1"/>
        <v>37</v>
      </c>
      <c r="B41" s="1" t="str">
        <f t="shared" si="2"/>
        <v>売</v>
      </c>
      <c r="C41" s="5">
        <v>42087</v>
      </c>
      <c r="D41" s="1">
        <v>0</v>
      </c>
      <c r="E41" s="5">
        <v>42087</v>
      </c>
      <c r="F41" s="1">
        <v>1</v>
      </c>
      <c r="G41" s="1">
        <v>119.645</v>
      </c>
      <c r="H41" s="1">
        <v>119.751</v>
      </c>
      <c r="I41" s="1"/>
      <c r="J41" s="9">
        <f t="shared" si="3"/>
        <v>10.600000000000875</v>
      </c>
      <c r="L41" s="1">
        <v>119.601</v>
      </c>
      <c r="M41" s="1">
        <v>0</v>
      </c>
      <c r="N41" s="1"/>
      <c r="O41" s="1"/>
      <c r="P41" s="1"/>
      <c r="Q41" s="1">
        <v>0</v>
      </c>
      <c r="S41">
        <f t="shared" si="4"/>
        <v>4.399999999999693</v>
      </c>
      <c r="T41">
        <f t="shared" si="0"/>
        <v>0</v>
      </c>
      <c r="U41">
        <f t="shared" si="11"/>
        <v>0</v>
      </c>
    </row>
    <row r="42" spans="1:21" hidden="1" x14ac:dyDescent="0.15">
      <c r="A42" s="1">
        <f t="shared" si="1"/>
        <v>38</v>
      </c>
      <c r="B42" s="1" t="str">
        <f t="shared" si="2"/>
        <v>買</v>
      </c>
      <c r="C42" s="5">
        <v>42087</v>
      </c>
      <c r="D42" s="1">
        <v>6</v>
      </c>
      <c r="E42" s="1"/>
      <c r="F42" s="1"/>
      <c r="G42" s="1">
        <v>119.81</v>
      </c>
      <c r="H42" s="1">
        <v>119.72</v>
      </c>
      <c r="I42" s="1"/>
      <c r="J42" s="9">
        <f t="shared" si="3"/>
        <v>9.0000000000003411</v>
      </c>
      <c r="L42" s="1"/>
      <c r="M42" s="1"/>
      <c r="N42" s="1"/>
      <c r="O42" s="1"/>
      <c r="P42" s="1"/>
      <c r="Q42" s="1"/>
      <c r="S42">
        <f t="shared" si="4"/>
        <v>0</v>
      </c>
      <c r="T42">
        <f t="shared" si="0"/>
        <v>0</v>
      </c>
      <c r="U42">
        <f t="shared" si="6"/>
        <v>0</v>
      </c>
    </row>
    <row r="43" spans="1:21" x14ac:dyDescent="0.15">
      <c r="A43" s="1">
        <f t="shared" si="1"/>
        <v>39</v>
      </c>
      <c r="B43" s="1" t="str">
        <f t="shared" si="2"/>
        <v>買</v>
      </c>
      <c r="C43" s="5">
        <v>42087</v>
      </c>
      <c r="D43" s="1">
        <v>21</v>
      </c>
      <c r="E43" s="5">
        <v>42087</v>
      </c>
      <c r="F43" s="1">
        <v>22</v>
      </c>
      <c r="G43" s="1">
        <v>119.68300000000001</v>
      </c>
      <c r="H43" s="1">
        <v>119.56100000000001</v>
      </c>
      <c r="I43" s="1"/>
      <c r="J43" s="9">
        <f t="shared" si="3"/>
        <v>12.199999999999989</v>
      </c>
      <c r="L43" s="1">
        <v>119.81</v>
      </c>
      <c r="M43" s="1">
        <v>0</v>
      </c>
      <c r="N43" s="1"/>
      <c r="O43" s="1"/>
      <c r="P43" s="1"/>
      <c r="Q43" s="1">
        <v>0</v>
      </c>
      <c r="S43">
        <f t="shared" si="4"/>
        <v>12.699999999999534</v>
      </c>
      <c r="T43">
        <f t="shared" si="0"/>
        <v>0</v>
      </c>
      <c r="U43">
        <f>IF(Q43&lt;&gt;0,ABS(Q43-G43)/0.01,0)</f>
        <v>0</v>
      </c>
    </row>
    <row r="44" spans="1:21" hidden="1" x14ac:dyDescent="0.15">
      <c r="A44" s="1">
        <f t="shared" si="1"/>
        <v>40</v>
      </c>
      <c r="B44" s="1" t="str">
        <f t="shared" si="2"/>
        <v>買</v>
      </c>
      <c r="C44" s="5">
        <v>42088</v>
      </c>
      <c r="D44" s="1">
        <v>3</v>
      </c>
      <c r="E44" s="1"/>
      <c r="F44" s="1"/>
      <c r="G44" s="1">
        <v>119.824</v>
      </c>
      <c r="H44" s="1">
        <v>119.714</v>
      </c>
      <c r="I44" s="1"/>
      <c r="J44" s="9">
        <f t="shared" si="3"/>
        <v>10.999999999999943</v>
      </c>
      <c r="L44" s="1"/>
      <c r="M44" s="1"/>
      <c r="N44" s="1"/>
      <c r="O44" s="1"/>
      <c r="P44" s="1"/>
      <c r="Q44" s="1"/>
      <c r="S44">
        <f t="shared" si="4"/>
        <v>0</v>
      </c>
      <c r="T44">
        <f t="shared" si="0"/>
        <v>0</v>
      </c>
      <c r="U44">
        <f t="shared" si="6"/>
        <v>0</v>
      </c>
    </row>
    <row r="45" spans="1:21" x14ac:dyDescent="0.15">
      <c r="A45" s="1">
        <f t="shared" si="1"/>
        <v>41</v>
      </c>
      <c r="B45" s="1" t="str">
        <f t="shared" si="2"/>
        <v>売</v>
      </c>
      <c r="C45" s="5">
        <v>42088</v>
      </c>
      <c r="D45" s="1">
        <v>11</v>
      </c>
      <c r="E45" s="5">
        <v>42088</v>
      </c>
      <c r="F45" s="1">
        <v>13</v>
      </c>
      <c r="G45" s="1">
        <v>119.584</v>
      </c>
      <c r="H45" s="1">
        <v>119.682</v>
      </c>
      <c r="I45" s="1"/>
      <c r="J45" s="9">
        <f t="shared" si="3"/>
        <v>9.7999999999998977</v>
      </c>
      <c r="L45" s="1">
        <v>119.553</v>
      </c>
      <c r="M45" s="1">
        <v>119.23</v>
      </c>
      <c r="N45" s="1"/>
      <c r="O45" s="1"/>
      <c r="P45" s="1"/>
      <c r="Q45" s="1">
        <v>0</v>
      </c>
      <c r="S45">
        <f t="shared" si="4"/>
        <v>3.1000000000005912</v>
      </c>
      <c r="T45">
        <f t="shared" si="0"/>
        <v>35.39999999999992</v>
      </c>
      <c r="U45">
        <f t="shared" ref="U45:U47" si="12">IF(Q45&lt;&gt;0,ABS(Q45-G45)/0.01,0)</f>
        <v>0</v>
      </c>
    </row>
    <row r="46" spans="1:21" x14ac:dyDescent="0.15">
      <c r="A46" s="1">
        <f t="shared" si="1"/>
        <v>42</v>
      </c>
      <c r="B46" s="1" t="str">
        <f t="shared" si="2"/>
        <v>売</v>
      </c>
      <c r="C46" s="5">
        <v>42089</v>
      </c>
      <c r="D46" s="1">
        <v>1</v>
      </c>
      <c r="E46" s="5">
        <v>42089</v>
      </c>
      <c r="F46" s="1">
        <v>3</v>
      </c>
      <c r="G46" s="1">
        <v>119.45</v>
      </c>
      <c r="H46" s="1">
        <v>119.489</v>
      </c>
      <c r="I46" s="1"/>
      <c r="J46" s="9">
        <f t="shared" si="3"/>
        <v>3.9000000000001478</v>
      </c>
      <c r="L46" s="1">
        <v>119.232</v>
      </c>
      <c r="M46" s="1">
        <v>119.102</v>
      </c>
      <c r="N46" s="1"/>
      <c r="O46" s="1"/>
      <c r="P46" s="1"/>
      <c r="Q46" s="1">
        <v>0</v>
      </c>
      <c r="S46">
        <f t="shared" si="4"/>
        <v>21.800000000000352</v>
      </c>
      <c r="T46">
        <f t="shared" si="0"/>
        <v>34.799999999999898</v>
      </c>
      <c r="U46">
        <f t="shared" si="12"/>
        <v>0</v>
      </c>
    </row>
    <row r="47" spans="1:21" x14ac:dyDescent="0.15">
      <c r="A47" s="1">
        <f t="shared" si="1"/>
        <v>43</v>
      </c>
      <c r="B47" s="1" t="str">
        <f t="shared" si="2"/>
        <v>買</v>
      </c>
      <c r="C47" s="5">
        <v>42090</v>
      </c>
      <c r="D47" s="1">
        <v>2</v>
      </c>
      <c r="E47" s="5">
        <v>42090</v>
      </c>
      <c r="F47" s="1">
        <v>3</v>
      </c>
      <c r="G47" s="1">
        <v>119.22799999999999</v>
      </c>
      <c r="H47" s="1">
        <v>119.13500000000001</v>
      </c>
      <c r="I47" s="1" t="s">
        <v>18</v>
      </c>
      <c r="J47" s="9">
        <f t="shared" si="3"/>
        <v>9.2999999999989313</v>
      </c>
      <c r="L47" s="1"/>
      <c r="M47" s="1"/>
      <c r="N47" s="1"/>
      <c r="O47" s="1"/>
      <c r="P47" s="1"/>
      <c r="Q47" s="1"/>
      <c r="S47">
        <f t="shared" si="4"/>
        <v>0</v>
      </c>
      <c r="T47">
        <f t="shared" si="0"/>
        <v>0</v>
      </c>
      <c r="U47">
        <f t="shared" si="12"/>
        <v>0</v>
      </c>
    </row>
    <row r="48" spans="1:21" hidden="1" x14ac:dyDescent="0.15">
      <c r="A48" s="1">
        <f t="shared" si="1"/>
        <v>44</v>
      </c>
      <c r="B48" s="1" t="str">
        <f t="shared" si="2"/>
        <v>買</v>
      </c>
      <c r="C48" s="5">
        <v>42090</v>
      </c>
      <c r="D48" s="1">
        <v>13</v>
      </c>
      <c r="E48" s="1"/>
      <c r="F48" s="1"/>
      <c r="G48" s="1">
        <v>119.408</v>
      </c>
      <c r="H48" s="1">
        <v>119.292</v>
      </c>
      <c r="I48" s="1"/>
      <c r="J48" s="9">
        <f t="shared" si="3"/>
        <v>11.599999999999966</v>
      </c>
      <c r="L48" s="7"/>
      <c r="M48" s="7"/>
      <c r="N48" s="7"/>
      <c r="O48" s="1"/>
      <c r="P48" s="1"/>
      <c r="Q48" s="1"/>
      <c r="S48">
        <f t="shared" si="4"/>
        <v>0</v>
      </c>
      <c r="T48">
        <f t="shared" si="0"/>
        <v>0</v>
      </c>
      <c r="U48">
        <f t="shared" si="6"/>
        <v>0</v>
      </c>
    </row>
    <row r="49" spans="1:21" x14ac:dyDescent="0.15">
      <c r="A49" s="1">
        <f t="shared" si="1"/>
        <v>45</v>
      </c>
      <c r="B49" s="1" t="str">
        <f t="shared" si="2"/>
        <v>売</v>
      </c>
      <c r="C49" s="5">
        <v>42090</v>
      </c>
      <c r="D49" s="1">
        <v>19</v>
      </c>
      <c r="E49" s="5">
        <v>42090</v>
      </c>
      <c r="F49" s="1">
        <v>22</v>
      </c>
      <c r="G49" s="1">
        <v>119.072</v>
      </c>
      <c r="H49" s="1">
        <v>119.274</v>
      </c>
      <c r="I49" s="1"/>
      <c r="J49" s="9">
        <f t="shared" si="3"/>
        <v>20.199999999999818</v>
      </c>
      <c r="L49" s="1">
        <v>119.074</v>
      </c>
      <c r="M49" s="1">
        <v>119.001</v>
      </c>
      <c r="N49" s="1"/>
      <c r="O49" s="1"/>
      <c r="P49" s="1"/>
      <c r="Q49" s="1">
        <v>0</v>
      </c>
      <c r="S49">
        <f t="shared" si="4"/>
        <v>0.19999999999953388</v>
      </c>
      <c r="T49">
        <f t="shared" si="0"/>
        <v>7.0999999999997954</v>
      </c>
      <c r="U49">
        <f>IF(Q49&lt;&gt;0,ABS(Q49-G49)/0.01,0)</f>
        <v>0</v>
      </c>
    </row>
    <row r="50" spans="1:21" hidden="1" x14ac:dyDescent="0.15">
      <c r="A50" s="1">
        <f t="shared" si="1"/>
        <v>46</v>
      </c>
      <c r="B50" s="1" t="str">
        <f t="shared" si="2"/>
        <v>売</v>
      </c>
      <c r="C50" s="5">
        <v>42090</v>
      </c>
      <c r="D50" s="1">
        <v>23</v>
      </c>
      <c r="E50" s="1"/>
      <c r="F50" s="1"/>
      <c r="G50" s="1">
        <v>119.017</v>
      </c>
      <c r="H50" s="1">
        <v>119.258</v>
      </c>
      <c r="I50" s="1"/>
      <c r="J50" s="9">
        <f t="shared" si="3"/>
        <v>24.099999999999966</v>
      </c>
      <c r="L50" s="7"/>
      <c r="M50" s="7"/>
      <c r="N50" s="7"/>
      <c r="O50" s="1"/>
      <c r="P50" s="1"/>
      <c r="Q50" s="1"/>
      <c r="S50">
        <f t="shared" si="4"/>
        <v>0</v>
      </c>
      <c r="T50">
        <f t="shared" si="0"/>
        <v>0</v>
      </c>
      <c r="U50">
        <f t="shared" si="6"/>
        <v>0</v>
      </c>
    </row>
    <row r="51" spans="1:21" x14ac:dyDescent="0.15">
      <c r="A51" s="1">
        <f t="shared" si="1"/>
        <v>47</v>
      </c>
      <c r="B51" s="1" t="str">
        <f t="shared" si="2"/>
        <v>買</v>
      </c>
      <c r="C51" s="5">
        <v>42093</v>
      </c>
      <c r="D51" s="1">
        <v>5</v>
      </c>
      <c r="E51" s="5">
        <v>42093</v>
      </c>
      <c r="F51" s="1">
        <v>9</v>
      </c>
      <c r="G51" s="1">
        <v>119.291</v>
      </c>
      <c r="H51" s="1">
        <v>119.205</v>
      </c>
      <c r="I51" s="1"/>
      <c r="J51" s="9">
        <f t="shared" si="3"/>
        <v>8.5999999999998522</v>
      </c>
      <c r="L51" s="1">
        <v>119.48399999999999</v>
      </c>
      <c r="M51" s="1">
        <v>119.67400000000001</v>
      </c>
      <c r="N51" s="1"/>
      <c r="O51" s="1"/>
      <c r="P51" s="1"/>
      <c r="Q51" s="1">
        <v>120.02200000000001</v>
      </c>
      <c r="S51">
        <f t="shared" si="4"/>
        <v>19.299999999999784</v>
      </c>
      <c r="T51">
        <f t="shared" si="0"/>
        <v>38.300000000000978</v>
      </c>
      <c r="U51">
        <f t="shared" ref="U51:U52" si="13">IF(Q51&lt;&gt;0,ABS(Q51-G51)/0.01,0)</f>
        <v>73.100000000000875</v>
      </c>
    </row>
    <row r="52" spans="1:21" x14ac:dyDescent="0.15">
      <c r="A52" s="1">
        <f t="shared" si="1"/>
        <v>48</v>
      </c>
      <c r="B52" s="1" t="str">
        <f t="shared" si="2"/>
        <v>売</v>
      </c>
      <c r="C52" s="5">
        <v>42094</v>
      </c>
      <c r="D52" s="1">
        <v>20</v>
      </c>
      <c r="E52" s="5">
        <v>42094</v>
      </c>
      <c r="F52" s="1">
        <v>21</v>
      </c>
      <c r="G52" s="1">
        <v>119.922</v>
      </c>
      <c r="H52" s="1">
        <v>120.039</v>
      </c>
      <c r="I52" s="1"/>
      <c r="J52" s="9">
        <f t="shared" si="3"/>
        <v>11.700000000000443</v>
      </c>
      <c r="L52" s="1"/>
      <c r="M52" s="1"/>
      <c r="N52" s="1"/>
      <c r="O52" s="1"/>
      <c r="P52" s="1"/>
      <c r="Q52" s="1"/>
      <c r="S52">
        <f t="shared" si="4"/>
        <v>0</v>
      </c>
      <c r="T52">
        <f t="shared" si="0"/>
        <v>0</v>
      </c>
      <c r="U52">
        <f t="shared" si="13"/>
        <v>0</v>
      </c>
    </row>
    <row r="53" spans="1:21" hidden="1" x14ac:dyDescent="0.15">
      <c r="A53" s="1">
        <f t="shared" si="1"/>
        <v>49</v>
      </c>
      <c r="B53" s="1" t="str">
        <f t="shared" si="2"/>
        <v>売</v>
      </c>
      <c r="C53" s="5">
        <v>42095</v>
      </c>
      <c r="D53" s="1">
        <v>8</v>
      </c>
      <c r="E53" s="1"/>
      <c r="F53" s="1"/>
      <c r="G53" s="1">
        <v>119.807</v>
      </c>
      <c r="H53" s="1">
        <v>120.015</v>
      </c>
      <c r="I53" s="1"/>
      <c r="J53" s="9">
        <f t="shared" si="3"/>
        <v>20.799999999999841</v>
      </c>
      <c r="L53" s="7"/>
      <c r="M53" s="7"/>
      <c r="N53" s="7"/>
      <c r="O53" s="1"/>
      <c r="P53" s="1"/>
      <c r="Q53" s="1"/>
      <c r="S53">
        <f t="shared" si="4"/>
        <v>0</v>
      </c>
      <c r="T53">
        <f t="shared" si="0"/>
        <v>0</v>
      </c>
      <c r="U53">
        <f t="shared" si="6"/>
        <v>0</v>
      </c>
    </row>
    <row r="54" spans="1:21" x14ac:dyDescent="0.15">
      <c r="A54" s="1">
        <f t="shared" si="1"/>
        <v>50</v>
      </c>
      <c r="B54" s="1" t="str">
        <f t="shared" si="2"/>
        <v>売</v>
      </c>
      <c r="C54" s="5">
        <v>42096</v>
      </c>
      <c r="D54" s="1">
        <v>3</v>
      </c>
      <c r="E54" s="5">
        <v>42096</v>
      </c>
      <c r="F54" s="1">
        <v>5</v>
      </c>
      <c r="G54" s="1">
        <v>119.527</v>
      </c>
      <c r="H54" s="1">
        <v>119.749</v>
      </c>
      <c r="I54" s="1"/>
      <c r="J54" s="9">
        <f t="shared" si="3"/>
        <v>22.19999999999942</v>
      </c>
      <c r="L54" s="1">
        <v>119.465</v>
      </c>
      <c r="M54" s="1">
        <v>0</v>
      </c>
      <c r="N54" s="1"/>
      <c r="O54" s="1"/>
      <c r="P54" s="1"/>
      <c r="Q54" s="1">
        <v>0</v>
      </c>
      <c r="S54">
        <f t="shared" si="4"/>
        <v>6.1999999999997613</v>
      </c>
      <c r="T54">
        <f t="shared" si="0"/>
        <v>0</v>
      </c>
      <c r="U54">
        <f>IF(Q54&lt;&gt;0,ABS(Q54-G54)/0.01,0)</f>
        <v>0</v>
      </c>
    </row>
    <row r="55" spans="1:21" hidden="1" x14ac:dyDescent="0.15">
      <c r="A55" s="1">
        <f t="shared" si="1"/>
        <v>51</v>
      </c>
      <c r="B55" s="1" t="str">
        <f t="shared" si="2"/>
        <v>売</v>
      </c>
      <c r="C55" s="5">
        <v>42096</v>
      </c>
      <c r="D55" s="1">
        <v>12</v>
      </c>
      <c r="E55" s="1"/>
      <c r="F55" s="1"/>
      <c r="G55" s="1">
        <v>119.514</v>
      </c>
      <c r="H55" s="1">
        <v>119.678</v>
      </c>
      <c r="I55" s="1"/>
      <c r="J55" s="9">
        <f t="shared" si="3"/>
        <v>16.400000000000148</v>
      </c>
      <c r="L55" s="7"/>
      <c r="M55" s="7"/>
      <c r="N55" s="7"/>
      <c r="O55" s="1"/>
      <c r="P55" s="1"/>
      <c r="Q55" s="1"/>
      <c r="S55">
        <f t="shared" si="4"/>
        <v>0</v>
      </c>
      <c r="T55">
        <f t="shared" si="0"/>
        <v>0</v>
      </c>
      <c r="U55">
        <f t="shared" si="6"/>
        <v>0</v>
      </c>
    </row>
    <row r="56" spans="1:21" x14ac:dyDescent="0.15">
      <c r="A56" s="1">
        <f t="shared" si="1"/>
        <v>52</v>
      </c>
      <c r="B56" s="1" t="str">
        <f t="shared" si="2"/>
        <v>買</v>
      </c>
      <c r="C56" s="5">
        <v>42100</v>
      </c>
      <c r="D56" s="1">
        <v>8</v>
      </c>
      <c r="E56" s="5">
        <v>42100</v>
      </c>
      <c r="F56" s="1">
        <v>12</v>
      </c>
      <c r="G56" s="1">
        <v>119.065</v>
      </c>
      <c r="H56" s="1">
        <v>118.977</v>
      </c>
      <c r="I56" s="1" t="s">
        <v>18</v>
      </c>
      <c r="J56" s="9">
        <f t="shared" si="3"/>
        <v>8.7999999999993861</v>
      </c>
      <c r="L56" s="1"/>
      <c r="M56" s="1"/>
      <c r="N56" s="1"/>
      <c r="O56" s="1"/>
      <c r="P56" s="1"/>
      <c r="Q56" s="1"/>
      <c r="S56">
        <f t="shared" si="4"/>
        <v>0</v>
      </c>
      <c r="T56">
        <f t="shared" si="0"/>
        <v>0</v>
      </c>
      <c r="U56">
        <f t="shared" ref="U56:U70" si="14">IF(Q56&lt;&gt;0,ABS(Q56-G56)/0.01,0)</f>
        <v>0</v>
      </c>
    </row>
    <row r="57" spans="1:21" x14ac:dyDescent="0.15">
      <c r="A57" s="1">
        <f t="shared" si="1"/>
        <v>53</v>
      </c>
      <c r="B57" s="1" t="str">
        <f t="shared" si="2"/>
        <v>買</v>
      </c>
      <c r="C57" s="5">
        <v>42100</v>
      </c>
      <c r="D57" s="1">
        <v>14</v>
      </c>
      <c r="E57" s="5">
        <v>42100</v>
      </c>
      <c r="F57" s="1">
        <v>15</v>
      </c>
      <c r="G57" s="1">
        <v>119.089</v>
      </c>
      <c r="H57" s="1">
        <v>118.982</v>
      </c>
      <c r="I57" s="1" t="s">
        <v>18</v>
      </c>
      <c r="J57" s="9">
        <f t="shared" si="3"/>
        <v>10.699999999999932</v>
      </c>
      <c r="L57" s="1"/>
      <c r="M57" s="1"/>
      <c r="N57" s="1"/>
      <c r="O57" s="1"/>
      <c r="P57" s="1"/>
      <c r="Q57" s="1"/>
      <c r="S57">
        <f t="shared" si="4"/>
        <v>0</v>
      </c>
      <c r="T57">
        <f t="shared" si="0"/>
        <v>0</v>
      </c>
      <c r="U57">
        <f t="shared" si="14"/>
        <v>0</v>
      </c>
    </row>
    <row r="58" spans="1:21" x14ac:dyDescent="0.15">
      <c r="A58" s="1">
        <f t="shared" si="1"/>
        <v>54</v>
      </c>
      <c r="B58" s="1" t="str">
        <f t="shared" si="2"/>
        <v>売</v>
      </c>
      <c r="C58" s="5">
        <v>42100</v>
      </c>
      <c r="D58" s="1">
        <v>17</v>
      </c>
      <c r="E58" s="5">
        <v>42100</v>
      </c>
      <c r="F58" s="1">
        <v>18</v>
      </c>
      <c r="G58" s="1">
        <v>118.93899999999999</v>
      </c>
      <c r="H58" s="1">
        <v>119.089</v>
      </c>
      <c r="I58" s="1" t="s">
        <v>18</v>
      </c>
      <c r="J58" s="9">
        <f t="shared" si="3"/>
        <v>15.000000000000568</v>
      </c>
      <c r="L58" s="1"/>
      <c r="M58" s="1"/>
      <c r="N58" s="1"/>
      <c r="O58" s="1"/>
      <c r="P58" s="1"/>
      <c r="Q58" s="1"/>
      <c r="S58">
        <f t="shared" si="4"/>
        <v>0</v>
      </c>
      <c r="T58">
        <f t="shared" si="0"/>
        <v>0</v>
      </c>
      <c r="U58">
        <f t="shared" si="14"/>
        <v>0</v>
      </c>
    </row>
    <row r="59" spans="1:21" x14ac:dyDescent="0.15">
      <c r="A59" s="1">
        <f t="shared" si="1"/>
        <v>55</v>
      </c>
      <c r="B59" s="1" t="str">
        <f t="shared" si="2"/>
        <v>売</v>
      </c>
      <c r="C59" s="5">
        <v>42102</v>
      </c>
      <c r="D59" s="1">
        <v>11</v>
      </c>
      <c r="E59" s="5">
        <v>42102</v>
      </c>
      <c r="F59" s="1">
        <v>12</v>
      </c>
      <c r="G59" s="1">
        <v>119.849</v>
      </c>
      <c r="H59" s="1">
        <v>119.994</v>
      </c>
      <c r="I59" s="1"/>
      <c r="J59" s="9">
        <f t="shared" si="3"/>
        <v>14.499999999999602</v>
      </c>
      <c r="L59" s="1">
        <v>119.69199999999999</v>
      </c>
      <c r="M59" s="1">
        <v>0</v>
      </c>
      <c r="N59" s="1"/>
      <c r="O59" s="1"/>
      <c r="P59" s="1"/>
      <c r="Q59" s="1">
        <v>0</v>
      </c>
      <c r="S59">
        <f t="shared" si="4"/>
        <v>15.700000000001069</v>
      </c>
      <c r="T59">
        <f t="shared" si="0"/>
        <v>0</v>
      </c>
      <c r="U59">
        <f t="shared" si="14"/>
        <v>0</v>
      </c>
    </row>
    <row r="60" spans="1:21" x14ac:dyDescent="0.15">
      <c r="A60" s="1">
        <f t="shared" si="1"/>
        <v>56</v>
      </c>
      <c r="B60" s="1" t="str">
        <f t="shared" si="2"/>
        <v>売</v>
      </c>
      <c r="C60" s="5">
        <v>42107</v>
      </c>
      <c r="D60" s="1">
        <v>18</v>
      </c>
      <c r="E60" s="5">
        <v>41742</v>
      </c>
      <c r="F60" s="1">
        <v>19</v>
      </c>
      <c r="G60" s="1">
        <v>120.29300000000001</v>
      </c>
      <c r="H60" s="1">
        <v>120.426</v>
      </c>
      <c r="I60" s="1"/>
      <c r="J60" s="9">
        <f t="shared" si="3"/>
        <v>13.299999999999557</v>
      </c>
      <c r="L60" s="1">
        <v>120.092</v>
      </c>
      <c r="M60" s="1">
        <v>119.878</v>
      </c>
      <c r="N60" s="1"/>
      <c r="O60" s="1"/>
      <c r="P60" s="1"/>
      <c r="Q60" s="1">
        <v>119.904</v>
      </c>
      <c r="S60">
        <f t="shared" si="4"/>
        <v>20.100000000000762</v>
      </c>
      <c r="T60">
        <f t="shared" si="0"/>
        <v>41.500000000000625</v>
      </c>
      <c r="U60">
        <f t="shared" si="14"/>
        <v>38.900000000001</v>
      </c>
    </row>
    <row r="61" spans="1:21" x14ac:dyDescent="0.15">
      <c r="A61" s="1">
        <f t="shared" si="1"/>
        <v>57</v>
      </c>
      <c r="B61" s="1" t="str">
        <f t="shared" si="2"/>
        <v>売</v>
      </c>
      <c r="C61" s="5">
        <v>42109</v>
      </c>
      <c r="D61" s="1">
        <v>23</v>
      </c>
      <c r="E61" s="5">
        <v>42110</v>
      </c>
      <c r="F61" s="1">
        <v>0</v>
      </c>
      <c r="G61" s="1">
        <v>119.122</v>
      </c>
      <c r="H61" s="1">
        <v>119.226</v>
      </c>
      <c r="I61" s="1"/>
      <c r="J61" s="9">
        <f t="shared" si="3"/>
        <v>10.39999999999992</v>
      </c>
      <c r="L61" s="1">
        <v>119.059</v>
      </c>
      <c r="M61" s="1">
        <v>119.952</v>
      </c>
      <c r="N61" s="1"/>
      <c r="O61" s="1"/>
      <c r="P61" s="1"/>
      <c r="Q61" s="1">
        <v>0</v>
      </c>
      <c r="S61">
        <f t="shared" si="4"/>
        <v>6.3000000000002387</v>
      </c>
      <c r="T61">
        <f t="shared" si="0"/>
        <v>82.999999999999829</v>
      </c>
      <c r="U61">
        <f t="shared" si="14"/>
        <v>0</v>
      </c>
    </row>
    <row r="62" spans="1:21" x14ac:dyDescent="0.15">
      <c r="A62" s="1">
        <f t="shared" si="1"/>
        <v>58</v>
      </c>
      <c r="B62" s="1" t="str">
        <f t="shared" si="2"/>
        <v>買</v>
      </c>
      <c r="C62" s="5">
        <v>42114</v>
      </c>
      <c r="D62" s="1">
        <v>1</v>
      </c>
      <c r="E62" s="5">
        <v>42114</v>
      </c>
      <c r="F62" s="1">
        <v>2</v>
      </c>
      <c r="G62" s="1">
        <v>118.95</v>
      </c>
      <c r="H62" s="1">
        <v>118.834</v>
      </c>
      <c r="I62" s="1" t="s">
        <v>18</v>
      </c>
      <c r="J62" s="9">
        <f t="shared" si="3"/>
        <v>11.599999999999966</v>
      </c>
      <c r="L62" s="1"/>
      <c r="M62" s="1"/>
      <c r="N62" s="1"/>
      <c r="O62" s="1"/>
      <c r="P62" s="1"/>
      <c r="Q62" s="1"/>
      <c r="S62">
        <f t="shared" si="4"/>
        <v>0</v>
      </c>
      <c r="T62">
        <f t="shared" si="0"/>
        <v>0</v>
      </c>
      <c r="U62">
        <f t="shared" si="14"/>
        <v>0</v>
      </c>
    </row>
    <row r="63" spans="1:21" x14ac:dyDescent="0.15">
      <c r="A63" s="1">
        <f t="shared" si="1"/>
        <v>59</v>
      </c>
      <c r="B63" s="1" t="str">
        <f t="shared" si="2"/>
        <v>買</v>
      </c>
      <c r="C63" s="5">
        <v>42114</v>
      </c>
      <c r="D63" s="1">
        <v>4</v>
      </c>
      <c r="E63" s="5">
        <v>42114</v>
      </c>
      <c r="F63" s="1">
        <v>5</v>
      </c>
      <c r="G63" s="1">
        <v>119.977</v>
      </c>
      <c r="H63" s="1">
        <v>118.889</v>
      </c>
      <c r="I63" s="1" t="s">
        <v>18</v>
      </c>
      <c r="J63" s="9">
        <f t="shared" si="3"/>
        <v>108.80000000000081</v>
      </c>
      <c r="L63" s="1"/>
      <c r="M63" s="1"/>
      <c r="N63" s="1"/>
      <c r="O63" s="1"/>
      <c r="P63" s="1"/>
      <c r="Q63" s="1"/>
      <c r="S63">
        <f t="shared" si="4"/>
        <v>0</v>
      </c>
      <c r="T63">
        <f t="shared" si="0"/>
        <v>0</v>
      </c>
      <c r="U63">
        <f t="shared" si="14"/>
        <v>0</v>
      </c>
    </row>
    <row r="64" spans="1:21" x14ac:dyDescent="0.15">
      <c r="A64" s="1">
        <f t="shared" si="1"/>
        <v>60</v>
      </c>
      <c r="B64" s="1" t="str">
        <f t="shared" si="2"/>
        <v>売</v>
      </c>
      <c r="C64" s="5">
        <v>42117</v>
      </c>
      <c r="D64" s="1">
        <v>9</v>
      </c>
      <c r="E64" s="6">
        <v>42117</v>
      </c>
      <c r="F64" s="1">
        <v>17</v>
      </c>
      <c r="G64" s="1">
        <v>119.776</v>
      </c>
      <c r="H64" s="1">
        <v>119.911</v>
      </c>
      <c r="I64" s="1"/>
      <c r="J64" s="9">
        <f t="shared" si="3"/>
        <v>13.500000000000512</v>
      </c>
      <c r="L64" s="1">
        <v>119.669</v>
      </c>
      <c r="M64" s="1">
        <v>119.33199999999999</v>
      </c>
      <c r="N64" s="1"/>
      <c r="O64" s="1"/>
      <c r="P64" s="1"/>
      <c r="Q64" s="1">
        <v>0</v>
      </c>
      <c r="S64">
        <f t="shared" si="4"/>
        <v>10.699999999999932</v>
      </c>
      <c r="T64">
        <f t="shared" si="0"/>
        <v>44.400000000000261</v>
      </c>
      <c r="U64">
        <f t="shared" si="14"/>
        <v>0</v>
      </c>
    </row>
    <row r="65" spans="1:21" x14ac:dyDescent="0.15">
      <c r="A65" s="1">
        <f t="shared" si="1"/>
        <v>61</v>
      </c>
      <c r="B65" s="1" t="str">
        <f t="shared" si="2"/>
        <v>売</v>
      </c>
      <c r="C65" s="5">
        <v>42118</v>
      </c>
      <c r="D65" s="1">
        <v>6</v>
      </c>
      <c r="E65" s="5">
        <v>42118</v>
      </c>
      <c r="F65" s="1">
        <v>7</v>
      </c>
      <c r="G65" s="1">
        <v>119.518</v>
      </c>
      <c r="H65" s="1">
        <v>119.631</v>
      </c>
      <c r="I65" s="1"/>
      <c r="J65" s="9">
        <f t="shared" si="3"/>
        <v>11.299999999999955</v>
      </c>
      <c r="L65" s="1">
        <v>119.429</v>
      </c>
      <c r="M65" s="1">
        <v>119.334</v>
      </c>
      <c r="N65" s="1"/>
      <c r="O65" s="1"/>
      <c r="P65" s="1"/>
      <c r="Q65" s="1">
        <v>0</v>
      </c>
      <c r="S65">
        <f t="shared" si="4"/>
        <v>8.8999999999998636</v>
      </c>
      <c r="T65">
        <f t="shared" si="0"/>
        <v>18.39999999999975</v>
      </c>
      <c r="U65">
        <f t="shared" si="14"/>
        <v>0</v>
      </c>
    </row>
    <row r="66" spans="1:21" x14ac:dyDescent="0.15">
      <c r="A66" s="1">
        <f t="shared" si="1"/>
        <v>62</v>
      </c>
      <c r="B66" s="1" t="str">
        <f t="shared" si="2"/>
        <v>売</v>
      </c>
      <c r="C66" s="5">
        <v>42118</v>
      </c>
      <c r="D66" s="1">
        <v>8</v>
      </c>
      <c r="E66" s="5">
        <v>42118</v>
      </c>
      <c r="F66" s="1">
        <v>9</v>
      </c>
      <c r="G66" s="1">
        <v>119.489</v>
      </c>
      <c r="H66" s="1">
        <v>119.60599999999999</v>
      </c>
      <c r="I66" s="1"/>
      <c r="J66" s="9">
        <f t="shared" si="3"/>
        <v>11.699999999999022</v>
      </c>
      <c r="L66" s="1">
        <v>119.42700000000001</v>
      </c>
      <c r="M66" s="1">
        <v>119.339</v>
      </c>
      <c r="N66" s="1"/>
      <c r="O66" s="1"/>
      <c r="P66" s="1"/>
      <c r="Q66" s="1">
        <v>0</v>
      </c>
      <c r="S66">
        <f t="shared" si="4"/>
        <v>6.1999999999997613</v>
      </c>
      <c r="T66">
        <f t="shared" si="0"/>
        <v>15.000000000000568</v>
      </c>
      <c r="U66">
        <f t="shared" si="14"/>
        <v>0</v>
      </c>
    </row>
    <row r="67" spans="1:21" x14ac:dyDescent="0.15">
      <c r="A67" s="1">
        <f t="shared" si="1"/>
        <v>63</v>
      </c>
      <c r="B67" s="1" t="str">
        <f t="shared" si="2"/>
        <v>売</v>
      </c>
      <c r="C67" s="5">
        <v>42122</v>
      </c>
      <c r="D67" s="1">
        <v>1</v>
      </c>
      <c r="E67" s="5">
        <v>42122</v>
      </c>
      <c r="F67" s="1">
        <v>3</v>
      </c>
      <c r="G67" s="1">
        <v>119.07</v>
      </c>
      <c r="H67" s="1">
        <v>119.15600000000001</v>
      </c>
      <c r="I67" s="1" t="s">
        <v>18</v>
      </c>
      <c r="J67" s="9">
        <f t="shared" si="3"/>
        <v>8.6000000000012733</v>
      </c>
      <c r="L67" s="1"/>
      <c r="M67" s="1"/>
      <c r="N67" s="1"/>
      <c r="O67" s="1"/>
      <c r="P67" s="1"/>
      <c r="Q67" s="1"/>
      <c r="S67">
        <f t="shared" si="4"/>
        <v>0</v>
      </c>
      <c r="T67">
        <f t="shared" si="0"/>
        <v>0</v>
      </c>
      <c r="U67">
        <f t="shared" si="14"/>
        <v>0</v>
      </c>
    </row>
    <row r="68" spans="1:21" x14ac:dyDescent="0.15">
      <c r="A68" s="1">
        <f t="shared" si="1"/>
        <v>64</v>
      </c>
      <c r="B68" s="1" t="str">
        <f t="shared" si="2"/>
        <v>売</v>
      </c>
      <c r="C68" s="5">
        <v>42122</v>
      </c>
      <c r="D68" s="1">
        <v>11</v>
      </c>
      <c r="E68" s="5">
        <v>42122</v>
      </c>
      <c r="F68" s="1">
        <v>12</v>
      </c>
      <c r="G68" s="1">
        <v>119.017</v>
      </c>
      <c r="H68" s="1">
        <v>119.10899999999999</v>
      </c>
      <c r="I68" s="1"/>
      <c r="J68" s="9">
        <f t="shared" si="3"/>
        <v>9.1999999999998749</v>
      </c>
      <c r="L68" s="1">
        <v>118.899</v>
      </c>
      <c r="M68" s="1">
        <v>0</v>
      </c>
      <c r="N68" s="1"/>
      <c r="O68" s="1"/>
      <c r="P68" s="1"/>
      <c r="Q68" s="1">
        <v>0</v>
      </c>
      <c r="S68">
        <f t="shared" si="4"/>
        <v>11.7999999999995</v>
      </c>
      <c r="T68">
        <f t="shared" si="0"/>
        <v>0</v>
      </c>
      <c r="U68">
        <f t="shared" si="14"/>
        <v>0</v>
      </c>
    </row>
    <row r="69" spans="1:21" x14ac:dyDescent="0.15">
      <c r="A69" s="1">
        <f t="shared" si="1"/>
        <v>65</v>
      </c>
      <c r="B69" s="1" t="str">
        <f t="shared" si="2"/>
        <v>売</v>
      </c>
      <c r="C69" s="5">
        <v>42122</v>
      </c>
      <c r="D69" s="1">
        <v>22</v>
      </c>
      <c r="E69" s="6">
        <v>42123</v>
      </c>
      <c r="F69" s="1">
        <v>0</v>
      </c>
      <c r="G69" s="1">
        <v>118.833</v>
      </c>
      <c r="H69" s="1">
        <v>118.92</v>
      </c>
      <c r="I69" s="1"/>
      <c r="J69" s="9">
        <f t="shared" si="3"/>
        <v>8.7000000000003297</v>
      </c>
      <c r="L69" s="1">
        <v>118.76600000000001</v>
      </c>
      <c r="M69" s="1">
        <v>0</v>
      </c>
      <c r="N69" s="1"/>
      <c r="O69" s="1"/>
      <c r="P69" s="1"/>
      <c r="Q69" s="1">
        <v>0</v>
      </c>
      <c r="S69">
        <f t="shared" si="4"/>
        <v>6.6999999999993065</v>
      </c>
      <c r="T69">
        <f t="shared" ref="T69:T129" si="15">IF(M69&lt;&gt;0,ABS(M69-$G69)/0.01,0)</f>
        <v>0</v>
      </c>
      <c r="U69">
        <f t="shared" si="14"/>
        <v>0</v>
      </c>
    </row>
    <row r="70" spans="1:21" x14ac:dyDescent="0.15">
      <c r="A70" s="1">
        <f t="shared" ref="A70:A129" si="16">ROW()-4</f>
        <v>66</v>
      </c>
      <c r="B70" s="1" t="str">
        <f t="shared" ref="B70:B117" si="17">IF(G70&lt;&gt;"",IF((G70-H70)&gt;0,"買","売"),"")</f>
        <v>売</v>
      </c>
      <c r="C70" s="5">
        <v>42123</v>
      </c>
      <c r="D70" s="1">
        <v>1</v>
      </c>
      <c r="E70" s="5">
        <v>42123</v>
      </c>
      <c r="F70" s="1">
        <v>2</v>
      </c>
      <c r="G70" s="1">
        <v>118.828</v>
      </c>
      <c r="H70" s="1">
        <v>118.9</v>
      </c>
      <c r="I70" s="1"/>
      <c r="J70" s="9">
        <f t="shared" ref="J70:J129" si="18">ABS((G70-H70)/0.01)</f>
        <v>7.2000000000002728</v>
      </c>
      <c r="L70" s="1">
        <v>118.76600000000001</v>
      </c>
      <c r="M70" s="1">
        <v>0</v>
      </c>
      <c r="N70" s="1"/>
      <c r="O70" s="1"/>
      <c r="P70" s="1"/>
      <c r="Q70" s="1">
        <v>0</v>
      </c>
      <c r="S70">
        <f t="shared" ref="S70:S129" si="19">IF(L70&lt;&gt;0,ABS(L70-$G70)/0.01,0)</f>
        <v>6.1999999999997613</v>
      </c>
      <c r="T70">
        <f t="shared" si="15"/>
        <v>0</v>
      </c>
      <c r="U70">
        <f t="shared" si="14"/>
        <v>0</v>
      </c>
    </row>
    <row r="71" spans="1:21" hidden="1" x14ac:dyDescent="0.15">
      <c r="A71" s="1">
        <f t="shared" si="16"/>
        <v>67</v>
      </c>
      <c r="B71" s="1" t="str">
        <f t="shared" si="17"/>
        <v>買</v>
      </c>
      <c r="C71" s="5">
        <v>42123</v>
      </c>
      <c r="D71" s="1">
        <v>15</v>
      </c>
      <c r="E71" s="1"/>
      <c r="F71" s="1"/>
      <c r="G71" s="1">
        <v>119.339</v>
      </c>
      <c r="H71" s="1">
        <v>118.854</v>
      </c>
      <c r="I71" s="1"/>
      <c r="J71" s="9">
        <f t="shared" si="18"/>
        <v>48.499999999999943</v>
      </c>
      <c r="L71" s="7"/>
      <c r="M71" s="7"/>
      <c r="N71" s="1"/>
      <c r="O71" s="1"/>
      <c r="P71" s="1"/>
      <c r="Q71" s="1"/>
      <c r="S71">
        <f t="shared" si="19"/>
        <v>0</v>
      </c>
      <c r="T71">
        <f t="shared" si="15"/>
        <v>0</v>
      </c>
      <c r="U71">
        <f t="shared" ref="U71:U126" si="20">IF(Q71&lt;&gt;0,Q71-G71,0)</f>
        <v>0</v>
      </c>
    </row>
    <row r="72" spans="1:21" x14ac:dyDescent="0.15">
      <c r="A72" s="1">
        <f t="shared" si="16"/>
        <v>68</v>
      </c>
      <c r="B72" s="1" t="str">
        <f t="shared" si="17"/>
        <v>買</v>
      </c>
      <c r="C72" s="5">
        <v>42124</v>
      </c>
      <c r="D72" s="1">
        <v>11</v>
      </c>
      <c r="E72" s="5">
        <v>42124</v>
      </c>
      <c r="F72" s="1">
        <v>12</v>
      </c>
      <c r="G72" s="1">
        <v>119.917</v>
      </c>
      <c r="H72" s="1">
        <v>118.753</v>
      </c>
      <c r="I72" s="1"/>
      <c r="J72" s="9">
        <f t="shared" si="18"/>
        <v>116.40000000000015</v>
      </c>
      <c r="L72" s="1">
        <v>119.161</v>
      </c>
      <c r="M72" s="1">
        <v>119.443</v>
      </c>
      <c r="N72" s="1"/>
      <c r="O72" s="1"/>
      <c r="P72" s="1"/>
      <c r="Q72" s="1">
        <v>119.762</v>
      </c>
      <c r="S72">
        <f t="shared" si="19"/>
        <v>75.600000000000023</v>
      </c>
      <c r="T72">
        <f t="shared" si="15"/>
        <v>47.400000000000375</v>
      </c>
      <c r="U72">
        <f t="shared" ref="U72:U86" si="21">IF(Q72&lt;&gt;0,ABS(Q72-G72)/0.01,0)</f>
        <v>15.500000000000114</v>
      </c>
    </row>
    <row r="73" spans="1:21" x14ac:dyDescent="0.15">
      <c r="A73" s="1">
        <f t="shared" si="16"/>
        <v>69</v>
      </c>
      <c r="B73" s="1" t="str">
        <f t="shared" si="17"/>
        <v>買</v>
      </c>
      <c r="C73" s="5">
        <v>42128</v>
      </c>
      <c r="D73" s="1">
        <v>17</v>
      </c>
      <c r="E73" s="5">
        <v>42128</v>
      </c>
      <c r="F73" s="1">
        <v>18</v>
      </c>
      <c r="G73" s="1">
        <v>120.199</v>
      </c>
      <c r="H73" s="1">
        <v>120.044</v>
      </c>
      <c r="I73" s="1"/>
      <c r="J73" s="9">
        <f t="shared" si="18"/>
        <v>15.500000000000114</v>
      </c>
      <c r="L73" s="1">
        <v>120.267</v>
      </c>
      <c r="M73" s="1">
        <v>0</v>
      </c>
      <c r="N73" s="1"/>
      <c r="O73" s="1"/>
      <c r="P73" s="1"/>
      <c r="Q73" s="1">
        <v>0</v>
      </c>
      <c r="S73">
        <f t="shared" si="19"/>
        <v>6.799999999999784</v>
      </c>
      <c r="T73">
        <f t="shared" si="15"/>
        <v>0</v>
      </c>
      <c r="U73">
        <f t="shared" si="21"/>
        <v>0</v>
      </c>
    </row>
    <row r="74" spans="1:21" x14ac:dyDescent="0.15">
      <c r="A74" s="1">
        <f t="shared" si="16"/>
        <v>70</v>
      </c>
      <c r="B74" s="1" t="str">
        <f t="shared" si="17"/>
        <v>買</v>
      </c>
      <c r="C74" s="5">
        <v>42129</v>
      </c>
      <c r="D74" s="1">
        <v>10</v>
      </c>
      <c r="E74" s="5">
        <v>42129</v>
      </c>
      <c r="F74" s="1">
        <v>11</v>
      </c>
      <c r="G74" s="1">
        <v>120.169</v>
      </c>
      <c r="H74" s="1">
        <v>120.071</v>
      </c>
      <c r="I74" s="1"/>
      <c r="J74" s="9">
        <f t="shared" si="18"/>
        <v>9.7999999999998977</v>
      </c>
      <c r="L74" s="1">
        <v>120.274</v>
      </c>
      <c r="M74" s="1">
        <v>120.383</v>
      </c>
      <c r="N74" s="1"/>
      <c r="O74" s="1"/>
      <c r="P74" s="1"/>
      <c r="Q74" s="1">
        <v>0</v>
      </c>
      <c r="S74">
        <f t="shared" si="19"/>
        <v>10.500000000000398</v>
      </c>
      <c r="T74">
        <f t="shared" si="15"/>
        <v>21.399999999999864</v>
      </c>
      <c r="U74">
        <f t="shared" si="21"/>
        <v>0</v>
      </c>
    </row>
    <row r="75" spans="1:21" x14ac:dyDescent="0.15">
      <c r="A75" s="1">
        <f t="shared" si="16"/>
        <v>71</v>
      </c>
      <c r="B75" s="1" t="str">
        <f t="shared" si="17"/>
        <v>売</v>
      </c>
      <c r="C75" s="5">
        <v>42129</v>
      </c>
      <c r="D75" s="1">
        <v>16</v>
      </c>
      <c r="E75" s="5">
        <v>42129</v>
      </c>
      <c r="F75" s="1">
        <v>17</v>
      </c>
      <c r="G75" s="1">
        <v>120.072</v>
      </c>
      <c r="H75" s="1">
        <v>120.334</v>
      </c>
      <c r="I75" s="1"/>
      <c r="J75" s="9">
        <f t="shared" si="18"/>
        <v>26.200000000000045</v>
      </c>
      <c r="L75" s="1">
        <v>119.898</v>
      </c>
      <c r="M75" s="1">
        <v>119.761</v>
      </c>
      <c r="N75" s="1"/>
      <c r="O75" s="1"/>
      <c r="P75" s="1"/>
      <c r="Q75" s="1">
        <v>119.69199999999999</v>
      </c>
      <c r="S75">
        <f t="shared" si="19"/>
        <v>17.400000000000659</v>
      </c>
      <c r="T75">
        <f t="shared" si="15"/>
        <v>31.100000000000705</v>
      </c>
      <c r="U75">
        <f t="shared" si="21"/>
        <v>38.000000000000966</v>
      </c>
    </row>
    <row r="76" spans="1:21" x14ac:dyDescent="0.15">
      <c r="A76" s="1">
        <f t="shared" si="16"/>
        <v>72</v>
      </c>
      <c r="B76" s="1" t="str">
        <f t="shared" si="17"/>
        <v>売</v>
      </c>
      <c r="C76" s="5">
        <v>42131</v>
      </c>
      <c r="D76" s="1">
        <v>1</v>
      </c>
      <c r="E76" s="5">
        <v>42131</v>
      </c>
      <c r="F76" s="1">
        <v>2</v>
      </c>
      <c r="G76" s="1">
        <v>119.41500000000001</v>
      </c>
      <c r="H76" s="1">
        <v>119.509</v>
      </c>
      <c r="I76" s="1"/>
      <c r="J76" s="9">
        <f t="shared" si="18"/>
        <v>9.3999999999994088</v>
      </c>
      <c r="L76" s="1">
        <v>119.312</v>
      </c>
      <c r="M76" s="1">
        <v>0</v>
      </c>
      <c r="N76" s="1"/>
      <c r="O76" s="1"/>
      <c r="P76" s="1"/>
      <c r="Q76" s="1">
        <v>0</v>
      </c>
      <c r="S76">
        <f t="shared" si="19"/>
        <v>10.300000000000864</v>
      </c>
      <c r="T76">
        <f t="shared" si="15"/>
        <v>0</v>
      </c>
      <c r="U76">
        <f t="shared" si="21"/>
        <v>0</v>
      </c>
    </row>
    <row r="77" spans="1:21" x14ac:dyDescent="0.15">
      <c r="A77" s="1">
        <f t="shared" si="16"/>
        <v>73</v>
      </c>
      <c r="B77" s="1" t="str">
        <f t="shared" si="17"/>
        <v>売</v>
      </c>
      <c r="C77" s="5">
        <v>42131</v>
      </c>
      <c r="D77" s="1">
        <v>8</v>
      </c>
      <c r="E77" s="5">
        <v>42131</v>
      </c>
      <c r="F77" s="1">
        <v>9</v>
      </c>
      <c r="G77" s="1">
        <v>119.468</v>
      </c>
      <c r="H77" s="1">
        <v>119.551</v>
      </c>
      <c r="I77" s="1"/>
      <c r="J77" s="9">
        <f t="shared" si="18"/>
        <v>8.2999999999998408</v>
      </c>
      <c r="L77" s="1">
        <v>119.251</v>
      </c>
      <c r="M77" s="1">
        <v>119.111</v>
      </c>
      <c r="N77" s="1"/>
      <c r="O77" s="1"/>
      <c r="P77" s="1"/>
      <c r="Q77" s="1">
        <v>0</v>
      </c>
      <c r="S77">
        <f t="shared" si="19"/>
        <v>21.699999999999875</v>
      </c>
      <c r="T77">
        <f t="shared" si="15"/>
        <v>35.699999999999932</v>
      </c>
      <c r="U77">
        <f t="shared" si="21"/>
        <v>0</v>
      </c>
    </row>
    <row r="78" spans="1:21" x14ac:dyDescent="0.15">
      <c r="A78" s="1">
        <f t="shared" si="16"/>
        <v>74</v>
      </c>
      <c r="B78" s="1" t="str">
        <f t="shared" si="17"/>
        <v>買</v>
      </c>
      <c r="C78" s="5">
        <v>42132</v>
      </c>
      <c r="D78" s="1">
        <v>0</v>
      </c>
      <c r="E78" s="5">
        <v>42132</v>
      </c>
      <c r="F78" s="1">
        <v>1</v>
      </c>
      <c r="G78" s="1">
        <v>119.741</v>
      </c>
      <c r="H78" s="1">
        <v>119.56</v>
      </c>
      <c r="I78" s="1"/>
      <c r="J78" s="9">
        <f t="shared" si="18"/>
        <v>18.099999999999739</v>
      </c>
      <c r="L78" s="1">
        <v>119.86199999999999</v>
      </c>
      <c r="M78" s="1">
        <v>120.03</v>
      </c>
      <c r="N78" s="1"/>
      <c r="O78" s="1"/>
      <c r="P78" s="1"/>
      <c r="Q78" s="1">
        <v>119.961</v>
      </c>
      <c r="S78">
        <f t="shared" si="19"/>
        <v>12.099999999999511</v>
      </c>
      <c r="T78">
        <f t="shared" si="15"/>
        <v>28.900000000000148</v>
      </c>
      <c r="U78">
        <f t="shared" si="21"/>
        <v>21.999999999999886</v>
      </c>
    </row>
    <row r="79" spans="1:21" x14ac:dyDescent="0.15">
      <c r="A79" s="1">
        <f t="shared" si="16"/>
        <v>75</v>
      </c>
      <c r="B79" s="1" t="str">
        <f t="shared" si="17"/>
        <v>売</v>
      </c>
      <c r="C79" s="5">
        <v>42132</v>
      </c>
      <c r="D79" s="1">
        <v>17</v>
      </c>
      <c r="E79" s="5">
        <v>42132</v>
      </c>
      <c r="F79" s="1">
        <v>19</v>
      </c>
      <c r="G79" s="1">
        <v>119.703</v>
      </c>
      <c r="H79" s="1">
        <v>119.899</v>
      </c>
      <c r="I79" s="1" t="s">
        <v>18</v>
      </c>
      <c r="J79" s="9">
        <f t="shared" si="18"/>
        <v>19.599999999999795</v>
      </c>
      <c r="L79" s="1"/>
      <c r="M79" s="1"/>
      <c r="N79" s="1"/>
      <c r="O79" s="1"/>
      <c r="P79" s="1"/>
      <c r="Q79" s="1"/>
      <c r="S79">
        <f t="shared" si="19"/>
        <v>0</v>
      </c>
      <c r="T79">
        <f t="shared" si="15"/>
        <v>0</v>
      </c>
      <c r="U79">
        <f t="shared" si="21"/>
        <v>0</v>
      </c>
    </row>
    <row r="80" spans="1:21" x14ac:dyDescent="0.15">
      <c r="A80" s="1">
        <f t="shared" si="16"/>
        <v>76</v>
      </c>
      <c r="B80" s="1" t="str">
        <f t="shared" si="17"/>
        <v>売</v>
      </c>
      <c r="C80" s="5">
        <v>42132</v>
      </c>
      <c r="D80" s="1">
        <v>23</v>
      </c>
      <c r="E80" s="6">
        <v>42133</v>
      </c>
      <c r="F80" s="1">
        <v>0</v>
      </c>
      <c r="G80" s="1">
        <v>119.702</v>
      </c>
      <c r="H80" s="1">
        <v>119.785</v>
      </c>
      <c r="I80" s="1"/>
      <c r="J80" s="9">
        <f t="shared" si="18"/>
        <v>8.2999999999998408</v>
      </c>
      <c r="L80" s="1">
        <v>119.651</v>
      </c>
      <c r="M80" s="1">
        <v>0</v>
      </c>
      <c r="N80" s="1"/>
      <c r="O80" s="1"/>
      <c r="P80" s="1"/>
      <c r="Q80" s="1">
        <v>0</v>
      </c>
      <c r="S80">
        <f t="shared" si="19"/>
        <v>5.1000000000001933</v>
      </c>
      <c r="T80">
        <f t="shared" si="15"/>
        <v>0</v>
      </c>
      <c r="U80">
        <f t="shared" si="21"/>
        <v>0</v>
      </c>
    </row>
    <row r="81" spans="1:21" x14ac:dyDescent="0.15">
      <c r="A81" s="1">
        <f t="shared" si="16"/>
        <v>77</v>
      </c>
      <c r="B81" s="1" t="str">
        <f t="shared" si="17"/>
        <v>買</v>
      </c>
      <c r="C81" s="5">
        <v>42136</v>
      </c>
      <c r="D81" s="1">
        <v>3</v>
      </c>
      <c r="E81" s="5">
        <v>42136</v>
      </c>
      <c r="F81" s="1">
        <v>4</v>
      </c>
      <c r="G81" s="1">
        <v>120.145</v>
      </c>
      <c r="H81" s="1">
        <v>120.066</v>
      </c>
      <c r="I81" s="1"/>
      <c r="J81" s="9">
        <f t="shared" si="18"/>
        <v>7.899999999999352</v>
      </c>
      <c r="L81" s="1">
        <v>120.285</v>
      </c>
      <c r="M81" s="1">
        <v>120.27500000000001</v>
      </c>
      <c r="N81" s="1"/>
      <c r="O81" s="1"/>
      <c r="P81" s="1"/>
      <c r="Q81" s="1">
        <v>0</v>
      </c>
      <c r="S81">
        <f t="shared" si="19"/>
        <v>14.000000000000057</v>
      </c>
      <c r="T81">
        <f t="shared" si="15"/>
        <v>13.000000000000966</v>
      </c>
      <c r="U81">
        <f t="shared" si="21"/>
        <v>0</v>
      </c>
    </row>
    <row r="82" spans="1:21" x14ac:dyDescent="0.15">
      <c r="A82" s="1">
        <f t="shared" si="16"/>
        <v>78</v>
      </c>
      <c r="B82" s="1" t="str">
        <f t="shared" si="17"/>
        <v>売</v>
      </c>
      <c r="C82" s="5">
        <v>42136</v>
      </c>
      <c r="D82" s="1">
        <v>11</v>
      </c>
      <c r="E82" s="5">
        <v>42136</v>
      </c>
      <c r="F82" s="1">
        <v>12</v>
      </c>
      <c r="G82" s="1">
        <v>120.0001</v>
      </c>
      <c r="H82" s="1">
        <v>120.11199999999999</v>
      </c>
      <c r="I82" s="1" t="s">
        <v>18</v>
      </c>
      <c r="J82" s="9">
        <f t="shared" si="18"/>
        <v>11.189999999999145</v>
      </c>
      <c r="L82" s="1"/>
      <c r="M82" s="1"/>
      <c r="N82" s="1"/>
      <c r="O82" s="1"/>
      <c r="P82" s="1"/>
      <c r="Q82" s="1"/>
      <c r="S82">
        <f t="shared" si="19"/>
        <v>0</v>
      </c>
      <c r="T82">
        <f t="shared" si="15"/>
        <v>0</v>
      </c>
      <c r="U82">
        <f t="shared" si="21"/>
        <v>0</v>
      </c>
    </row>
    <row r="83" spans="1:21" x14ac:dyDescent="0.15">
      <c r="A83" s="1">
        <f t="shared" si="16"/>
        <v>79</v>
      </c>
      <c r="B83" s="1" t="str">
        <f t="shared" si="17"/>
        <v>売</v>
      </c>
      <c r="C83" s="5">
        <v>42137</v>
      </c>
      <c r="D83" s="1">
        <v>0</v>
      </c>
      <c r="E83" s="5">
        <v>42137</v>
      </c>
      <c r="F83" s="1">
        <v>3</v>
      </c>
      <c r="G83" s="1">
        <v>119.727</v>
      </c>
      <c r="H83" s="1">
        <v>120.026</v>
      </c>
      <c r="I83" s="1"/>
      <c r="J83" s="9">
        <f t="shared" si="18"/>
        <v>29.899999999999238</v>
      </c>
      <c r="L83" s="1">
        <v>119.63500000000001</v>
      </c>
      <c r="M83" s="1">
        <v>119.249</v>
      </c>
      <c r="N83" s="1"/>
      <c r="O83" s="1"/>
      <c r="P83" s="1"/>
      <c r="Q83" s="1">
        <v>0</v>
      </c>
      <c r="S83">
        <f t="shared" si="19"/>
        <v>9.1999999999998749</v>
      </c>
      <c r="T83">
        <f t="shared" si="15"/>
        <v>47.800000000000864</v>
      </c>
      <c r="U83">
        <f t="shared" si="21"/>
        <v>0</v>
      </c>
    </row>
    <row r="84" spans="1:21" x14ac:dyDescent="0.15">
      <c r="A84" s="1">
        <f t="shared" si="16"/>
        <v>80</v>
      </c>
      <c r="B84" s="1" t="str">
        <f t="shared" si="17"/>
        <v>買</v>
      </c>
      <c r="C84" s="5">
        <v>42142</v>
      </c>
      <c r="D84" s="1">
        <v>13</v>
      </c>
      <c r="E84" s="5">
        <v>42142</v>
      </c>
      <c r="F84" s="1">
        <v>14</v>
      </c>
      <c r="G84" s="1">
        <v>119.69799999999999</v>
      </c>
      <c r="H84" s="1">
        <v>119.627</v>
      </c>
      <c r="I84" s="1"/>
      <c r="J84" s="9">
        <f t="shared" si="18"/>
        <v>7.0999999999997954</v>
      </c>
      <c r="L84" s="1">
        <v>119.764</v>
      </c>
      <c r="M84" s="1">
        <v>119.628</v>
      </c>
      <c r="N84" s="1"/>
      <c r="O84" s="1"/>
      <c r="P84" s="1"/>
      <c r="Q84" s="1">
        <v>120.789</v>
      </c>
      <c r="S84">
        <f t="shared" si="19"/>
        <v>6.6000000000002501</v>
      </c>
      <c r="T84">
        <f t="shared" si="15"/>
        <v>6.9999999999993179</v>
      </c>
      <c r="U84">
        <f t="shared" si="21"/>
        <v>109.10000000000082</v>
      </c>
    </row>
    <row r="85" spans="1:21" x14ac:dyDescent="0.15">
      <c r="A85" s="1">
        <f t="shared" si="16"/>
        <v>81</v>
      </c>
      <c r="B85" s="1" t="str">
        <f t="shared" si="17"/>
        <v>買</v>
      </c>
      <c r="C85" s="5">
        <v>42143</v>
      </c>
      <c r="D85" s="1">
        <v>10</v>
      </c>
      <c r="E85" s="5">
        <v>42143</v>
      </c>
      <c r="F85" s="1">
        <v>12</v>
      </c>
      <c r="G85" s="1">
        <v>120.053</v>
      </c>
      <c r="H85" s="1">
        <v>119.827</v>
      </c>
      <c r="I85" s="1"/>
      <c r="J85" s="9">
        <f t="shared" si="18"/>
        <v>22.599999999999909</v>
      </c>
      <c r="L85" s="1">
        <v>120.229</v>
      </c>
      <c r="M85" s="1">
        <v>120.496</v>
      </c>
      <c r="N85" s="1"/>
      <c r="O85" s="1"/>
      <c r="P85" s="1"/>
      <c r="Q85" s="1">
        <v>120.789</v>
      </c>
      <c r="S85">
        <f t="shared" si="19"/>
        <v>17.600000000000193</v>
      </c>
      <c r="T85">
        <f t="shared" si="15"/>
        <v>44.299999999999784</v>
      </c>
      <c r="U85">
        <f t="shared" si="21"/>
        <v>73.600000000000421</v>
      </c>
    </row>
    <row r="86" spans="1:21" x14ac:dyDescent="0.15">
      <c r="A86" s="1">
        <f t="shared" si="16"/>
        <v>82</v>
      </c>
      <c r="B86" s="1" t="str">
        <f t="shared" si="17"/>
        <v>売</v>
      </c>
      <c r="C86" s="5">
        <v>42145</v>
      </c>
      <c r="D86" s="1">
        <v>9</v>
      </c>
      <c r="E86" s="5">
        <v>42145</v>
      </c>
      <c r="F86" s="1">
        <v>10</v>
      </c>
      <c r="G86" s="1">
        <v>121.04300000000001</v>
      </c>
      <c r="H86" s="1">
        <v>121.158</v>
      </c>
      <c r="I86" s="1"/>
      <c r="J86" s="9">
        <f t="shared" si="18"/>
        <v>11.499999999999488</v>
      </c>
      <c r="L86" s="1">
        <v>120.91200000000001</v>
      </c>
      <c r="M86" s="1">
        <v>0</v>
      </c>
      <c r="N86" s="1"/>
      <c r="O86" s="1"/>
      <c r="P86" s="1"/>
      <c r="Q86" s="1">
        <v>0</v>
      </c>
      <c r="S86">
        <f t="shared" si="19"/>
        <v>13.100000000000023</v>
      </c>
      <c r="T86">
        <f t="shared" si="15"/>
        <v>0</v>
      </c>
      <c r="U86">
        <f t="shared" si="21"/>
        <v>0</v>
      </c>
    </row>
    <row r="87" spans="1:21" hidden="1" x14ac:dyDescent="0.15">
      <c r="A87" s="1">
        <f t="shared" si="16"/>
        <v>83</v>
      </c>
      <c r="B87" s="1" t="str">
        <f t="shared" si="17"/>
        <v>売</v>
      </c>
      <c r="C87" s="5">
        <v>42145</v>
      </c>
      <c r="D87" s="1">
        <v>13</v>
      </c>
      <c r="E87" s="1"/>
      <c r="F87" s="1"/>
      <c r="G87" s="1">
        <v>120.95</v>
      </c>
      <c r="H87" s="1">
        <v>121.117</v>
      </c>
      <c r="I87" s="1"/>
      <c r="J87" s="9">
        <f t="shared" si="18"/>
        <v>16.700000000000159</v>
      </c>
      <c r="L87" s="7"/>
      <c r="M87" s="7"/>
      <c r="N87" s="1"/>
      <c r="O87" s="1"/>
      <c r="P87" s="1"/>
      <c r="Q87" s="1"/>
      <c r="S87">
        <f t="shared" si="19"/>
        <v>0</v>
      </c>
      <c r="T87">
        <f t="shared" si="15"/>
        <v>0</v>
      </c>
      <c r="U87">
        <f t="shared" si="20"/>
        <v>0</v>
      </c>
    </row>
    <row r="88" spans="1:21" x14ac:dyDescent="0.15">
      <c r="A88" s="1">
        <f t="shared" si="16"/>
        <v>84</v>
      </c>
      <c r="B88" s="1" t="str">
        <f t="shared" si="17"/>
        <v>買</v>
      </c>
      <c r="C88" s="5">
        <v>42146</v>
      </c>
      <c r="D88" s="1">
        <v>2</v>
      </c>
      <c r="E88" s="5">
        <v>42146</v>
      </c>
      <c r="F88" s="1">
        <v>3</v>
      </c>
      <c r="G88" s="1">
        <v>121.069</v>
      </c>
      <c r="H88" s="1">
        <v>121.01300000000001</v>
      </c>
      <c r="I88" s="1" t="s">
        <v>18</v>
      </c>
      <c r="J88" s="9">
        <f t="shared" si="18"/>
        <v>5.5999999999997385</v>
      </c>
      <c r="L88" s="1"/>
      <c r="M88" s="1"/>
      <c r="N88" s="1"/>
      <c r="O88" s="1"/>
      <c r="P88" s="1"/>
      <c r="Q88" s="1"/>
      <c r="R88" t="s">
        <v>20</v>
      </c>
      <c r="S88">
        <f t="shared" si="19"/>
        <v>0</v>
      </c>
      <c r="T88">
        <f t="shared" si="15"/>
        <v>0</v>
      </c>
      <c r="U88">
        <f>IF(Q88&lt;&gt;0,ABS(Q88-G88)/0.01,0)</f>
        <v>0</v>
      </c>
    </row>
    <row r="89" spans="1:21" hidden="1" x14ac:dyDescent="0.15">
      <c r="A89" s="1">
        <f t="shared" si="16"/>
        <v>85</v>
      </c>
      <c r="B89" s="1" t="str">
        <f t="shared" si="17"/>
        <v>売</v>
      </c>
      <c r="C89" s="5">
        <v>42151</v>
      </c>
      <c r="D89" s="1">
        <v>10</v>
      </c>
      <c r="E89" s="1"/>
      <c r="F89" s="1"/>
      <c r="G89" s="1">
        <v>122.932</v>
      </c>
      <c r="H89" s="1">
        <v>123.117</v>
      </c>
      <c r="I89" s="1"/>
      <c r="J89" s="9">
        <f t="shared" si="18"/>
        <v>18.500000000000227</v>
      </c>
      <c r="L89" s="7"/>
      <c r="M89" s="7"/>
      <c r="N89" s="1"/>
      <c r="O89" s="1"/>
      <c r="P89" s="1"/>
      <c r="Q89" s="1"/>
      <c r="S89">
        <f t="shared" si="19"/>
        <v>0</v>
      </c>
      <c r="T89">
        <f t="shared" si="15"/>
        <v>0</v>
      </c>
      <c r="U89">
        <f t="shared" si="20"/>
        <v>0</v>
      </c>
    </row>
    <row r="90" spans="1:21" x14ac:dyDescent="0.15">
      <c r="A90" s="1">
        <f t="shared" si="16"/>
        <v>86</v>
      </c>
      <c r="B90" s="1" t="str">
        <f t="shared" si="17"/>
        <v>買</v>
      </c>
      <c r="C90" s="5">
        <v>42153</v>
      </c>
      <c r="D90" s="1">
        <v>21</v>
      </c>
      <c r="E90" s="5">
        <v>42153</v>
      </c>
      <c r="F90" s="1">
        <v>22</v>
      </c>
      <c r="G90" s="1">
        <v>124.054</v>
      </c>
      <c r="H90" s="1">
        <v>123.94199999999999</v>
      </c>
      <c r="I90" s="1"/>
      <c r="J90" s="9">
        <f t="shared" si="18"/>
        <v>11.200000000000898</v>
      </c>
      <c r="L90" s="7">
        <v>124.18300000000001</v>
      </c>
      <c r="M90" s="7">
        <v>0</v>
      </c>
      <c r="N90" s="1"/>
      <c r="O90" s="1"/>
      <c r="P90" s="1"/>
      <c r="Q90" s="1">
        <v>0</v>
      </c>
      <c r="S90">
        <f t="shared" si="19"/>
        <v>12.900000000000489</v>
      </c>
      <c r="T90">
        <f t="shared" si="15"/>
        <v>0</v>
      </c>
      <c r="U90">
        <f t="shared" ref="U90:U95" si="22">IF(Q90&lt;&gt;0,ABS(Q90-G90)/0.01,0)</f>
        <v>0</v>
      </c>
    </row>
    <row r="91" spans="1:21" x14ac:dyDescent="0.15">
      <c r="A91" s="1">
        <f t="shared" si="16"/>
        <v>87</v>
      </c>
      <c r="B91" s="1" t="str">
        <f t="shared" si="17"/>
        <v>売</v>
      </c>
      <c r="C91" s="5">
        <v>42156</v>
      </c>
      <c r="D91" s="1">
        <v>13</v>
      </c>
      <c r="E91" s="5">
        <v>42156</v>
      </c>
      <c r="F91" s="1">
        <v>14</v>
      </c>
      <c r="G91" s="1">
        <v>124.008</v>
      </c>
      <c r="H91" s="1">
        <v>124.036</v>
      </c>
      <c r="I91" s="1"/>
      <c r="J91" s="9">
        <f t="shared" si="18"/>
        <v>2.8000000000005798</v>
      </c>
      <c r="L91" s="1">
        <v>123.93899999999999</v>
      </c>
      <c r="M91" s="1">
        <v>123.87</v>
      </c>
      <c r="N91" s="1"/>
      <c r="O91" s="1"/>
      <c r="P91" s="1"/>
      <c r="Q91" s="1">
        <v>0</v>
      </c>
      <c r="S91">
        <f t="shared" si="19"/>
        <v>6.9000000000002615</v>
      </c>
      <c r="T91">
        <f t="shared" si="15"/>
        <v>13.799999999999102</v>
      </c>
      <c r="U91">
        <f t="shared" si="22"/>
        <v>0</v>
      </c>
    </row>
    <row r="92" spans="1:21" x14ac:dyDescent="0.15">
      <c r="A92" s="1">
        <f t="shared" si="16"/>
        <v>88</v>
      </c>
      <c r="B92" s="1" t="str">
        <f t="shared" si="17"/>
        <v>売</v>
      </c>
      <c r="C92" s="5">
        <v>42158</v>
      </c>
      <c r="D92" s="1">
        <v>1</v>
      </c>
      <c r="E92" s="5">
        <v>42158</v>
      </c>
      <c r="F92" s="1">
        <v>2</v>
      </c>
      <c r="G92" s="1">
        <v>124.048</v>
      </c>
      <c r="H92" s="1">
        <v>124.139</v>
      </c>
      <c r="I92" s="1" t="s">
        <v>18</v>
      </c>
      <c r="J92" s="9">
        <f t="shared" si="18"/>
        <v>9.0999999999993975</v>
      </c>
      <c r="L92" s="1"/>
      <c r="M92" s="1"/>
      <c r="N92" s="1"/>
      <c r="O92" s="1"/>
      <c r="P92" s="1"/>
      <c r="Q92" s="1"/>
      <c r="S92">
        <f t="shared" si="19"/>
        <v>0</v>
      </c>
      <c r="T92">
        <f t="shared" si="15"/>
        <v>0</v>
      </c>
      <c r="U92">
        <f t="shared" si="22"/>
        <v>0</v>
      </c>
    </row>
    <row r="93" spans="1:21" x14ac:dyDescent="0.15">
      <c r="A93" s="1">
        <f t="shared" si="16"/>
        <v>89</v>
      </c>
      <c r="B93" s="1" t="str">
        <f t="shared" si="17"/>
        <v>買</v>
      </c>
      <c r="C93" s="5">
        <v>42159</v>
      </c>
      <c r="D93" s="1">
        <v>21</v>
      </c>
      <c r="E93" s="5">
        <v>42159</v>
      </c>
      <c r="F93" s="1">
        <v>22</v>
      </c>
      <c r="G93" s="1">
        <v>124.387</v>
      </c>
      <c r="H93" s="1">
        <v>124.223</v>
      </c>
      <c r="I93" s="1"/>
      <c r="J93" s="9">
        <f t="shared" si="18"/>
        <v>16.400000000000148</v>
      </c>
      <c r="L93" s="1">
        <v>124.68</v>
      </c>
      <c r="M93" s="1">
        <v>124.91500000000001</v>
      </c>
      <c r="N93" s="1"/>
      <c r="O93" s="1"/>
      <c r="P93" s="1"/>
      <c r="Q93" s="1">
        <v>125.364</v>
      </c>
      <c r="S93">
        <f t="shared" si="19"/>
        <v>29.300000000000637</v>
      </c>
      <c r="T93">
        <f t="shared" si="15"/>
        <v>52.80000000000058</v>
      </c>
      <c r="U93">
        <f t="shared" si="22"/>
        <v>97.700000000000387</v>
      </c>
    </row>
    <row r="94" spans="1:21" x14ac:dyDescent="0.15">
      <c r="A94" s="1">
        <f t="shared" si="16"/>
        <v>90</v>
      </c>
      <c r="B94" s="1" t="str">
        <f t="shared" si="17"/>
        <v>売</v>
      </c>
      <c r="C94" s="5">
        <v>42163</v>
      </c>
      <c r="D94" s="1">
        <v>8</v>
      </c>
      <c r="E94" s="5">
        <v>42163</v>
      </c>
      <c r="F94" s="1">
        <v>9</v>
      </c>
      <c r="G94" s="1">
        <v>125.435</v>
      </c>
      <c r="H94" s="1">
        <v>125.533</v>
      </c>
      <c r="I94" s="1"/>
      <c r="J94" s="9">
        <f t="shared" si="18"/>
        <v>9.7999999999998977</v>
      </c>
      <c r="L94" s="1">
        <v>125.276</v>
      </c>
      <c r="M94" s="1">
        <v>0</v>
      </c>
      <c r="N94" s="1"/>
      <c r="O94" s="1"/>
      <c r="P94" s="1"/>
      <c r="Q94" s="1">
        <v>0</v>
      </c>
      <c r="S94">
        <f t="shared" si="19"/>
        <v>15.900000000000603</v>
      </c>
      <c r="T94">
        <f t="shared" si="15"/>
        <v>0</v>
      </c>
      <c r="U94">
        <f t="shared" si="22"/>
        <v>0</v>
      </c>
    </row>
    <row r="95" spans="1:21" x14ac:dyDescent="0.15">
      <c r="A95" s="1">
        <f t="shared" si="16"/>
        <v>91</v>
      </c>
      <c r="B95" s="1" t="str">
        <f t="shared" si="17"/>
        <v>売</v>
      </c>
      <c r="C95" s="5">
        <v>42164</v>
      </c>
      <c r="D95" s="1">
        <v>3</v>
      </c>
      <c r="E95" s="5">
        <v>42164</v>
      </c>
      <c r="F95" s="1">
        <v>4</v>
      </c>
      <c r="G95" s="1">
        <v>124.57</v>
      </c>
      <c r="H95" s="1">
        <v>124.733</v>
      </c>
      <c r="I95" s="1"/>
      <c r="J95" s="9">
        <f t="shared" si="18"/>
        <v>16.300000000001091</v>
      </c>
      <c r="L95" s="7">
        <v>124.29600000000001</v>
      </c>
      <c r="M95" s="7">
        <v>124.021</v>
      </c>
      <c r="N95" s="1"/>
      <c r="O95" s="1"/>
      <c r="P95" s="1"/>
      <c r="Q95" s="1">
        <v>0</v>
      </c>
      <c r="S95">
        <f t="shared" si="19"/>
        <v>27.39999999999867</v>
      </c>
      <c r="T95">
        <f t="shared" si="15"/>
        <v>54.899999999999238</v>
      </c>
      <c r="U95">
        <f t="shared" si="22"/>
        <v>0</v>
      </c>
    </row>
    <row r="96" spans="1:21" hidden="1" x14ac:dyDescent="0.15">
      <c r="A96" s="1">
        <f t="shared" si="16"/>
        <v>92</v>
      </c>
      <c r="B96" s="1" t="str">
        <f t="shared" si="17"/>
        <v>買</v>
      </c>
      <c r="C96" s="5">
        <v>42164</v>
      </c>
      <c r="D96" s="1">
        <v>23</v>
      </c>
      <c r="E96" s="5"/>
      <c r="F96" s="1"/>
      <c r="G96" s="1">
        <v>124.37</v>
      </c>
      <c r="H96" s="1">
        <v>124.277</v>
      </c>
      <c r="I96" s="1"/>
      <c r="J96" s="9">
        <f t="shared" si="18"/>
        <v>9.3000000000003524</v>
      </c>
      <c r="L96" s="1"/>
      <c r="M96" s="1"/>
      <c r="N96" s="1"/>
      <c r="O96" s="1"/>
      <c r="P96" s="1"/>
      <c r="Q96" s="1"/>
      <c r="S96">
        <f t="shared" si="19"/>
        <v>0</v>
      </c>
      <c r="T96">
        <f t="shared" si="15"/>
        <v>0</v>
      </c>
      <c r="U96">
        <f t="shared" si="20"/>
        <v>0</v>
      </c>
    </row>
    <row r="97" spans="1:21" x14ac:dyDescent="0.15">
      <c r="A97" s="1">
        <f t="shared" si="16"/>
        <v>93</v>
      </c>
      <c r="B97" s="1" t="str">
        <f t="shared" si="17"/>
        <v>買</v>
      </c>
      <c r="C97" s="5">
        <v>42165</v>
      </c>
      <c r="D97" s="1">
        <v>0</v>
      </c>
      <c r="E97" s="5">
        <v>42165</v>
      </c>
      <c r="F97" s="1">
        <v>1</v>
      </c>
      <c r="G97" s="1">
        <v>124.343</v>
      </c>
      <c r="H97" s="1">
        <v>124.264</v>
      </c>
      <c r="I97" s="1"/>
      <c r="J97" s="9">
        <f t="shared" si="18"/>
        <v>7.9000000000007731</v>
      </c>
      <c r="L97" s="1">
        <v>124.434</v>
      </c>
      <c r="M97" s="1">
        <v>0</v>
      </c>
      <c r="N97" s="1"/>
      <c r="O97" s="1"/>
      <c r="P97" s="1"/>
      <c r="Q97" s="1">
        <v>0</v>
      </c>
      <c r="S97">
        <f t="shared" si="19"/>
        <v>9.0999999999993975</v>
      </c>
      <c r="T97">
        <f t="shared" si="15"/>
        <v>0</v>
      </c>
      <c r="U97">
        <f t="shared" ref="U97:U98" si="23">IF(Q97&lt;&gt;0,ABS(Q97-G97)/0.01,0)</f>
        <v>0</v>
      </c>
    </row>
    <row r="98" spans="1:21" x14ac:dyDescent="0.15">
      <c r="A98" s="1">
        <f t="shared" si="16"/>
        <v>94</v>
      </c>
      <c r="B98" s="1" t="str">
        <f t="shared" si="17"/>
        <v>売</v>
      </c>
      <c r="C98" s="5">
        <v>42165</v>
      </c>
      <c r="D98" s="1">
        <v>16</v>
      </c>
      <c r="E98" s="5">
        <v>42165</v>
      </c>
      <c r="F98" s="1">
        <v>17</v>
      </c>
      <c r="G98" s="1">
        <v>122.64400000000001</v>
      </c>
      <c r="H98" s="1">
        <v>122.929</v>
      </c>
      <c r="I98" s="1" t="s">
        <v>18</v>
      </c>
      <c r="J98" s="9">
        <f t="shared" si="18"/>
        <v>28.499999999999659</v>
      </c>
      <c r="L98" s="1"/>
      <c r="M98" s="1"/>
      <c r="N98" s="1"/>
      <c r="O98" s="1"/>
      <c r="P98" s="1"/>
      <c r="Q98" s="1"/>
      <c r="S98">
        <f t="shared" si="19"/>
        <v>0</v>
      </c>
      <c r="T98">
        <f t="shared" si="15"/>
        <v>0</v>
      </c>
      <c r="U98">
        <f t="shared" si="23"/>
        <v>0</v>
      </c>
    </row>
    <row r="99" spans="1:21" hidden="1" x14ac:dyDescent="0.15">
      <c r="A99" s="1">
        <f t="shared" si="16"/>
        <v>95</v>
      </c>
      <c r="B99" s="1" t="str">
        <f t="shared" si="17"/>
        <v>買</v>
      </c>
      <c r="C99" s="5">
        <v>42166</v>
      </c>
      <c r="D99" s="1">
        <v>17</v>
      </c>
      <c r="E99" s="1"/>
      <c r="F99" s="1"/>
      <c r="G99" s="1">
        <v>123.70699999999999</v>
      </c>
      <c r="H99" s="1">
        <v>123.52</v>
      </c>
      <c r="I99" s="1"/>
      <c r="J99" s="9">
        <f t="shared" si="18"/>
        <v>18.699999999999761</v>
      </c>
      <c r="L99" s="1"/>
      <c r="M99" s="1"/>
      <c r="N99" s="1"/>
      <c r="O99" s="1"/>
      <c r="P99" s="1"/>
      <c r="Q99" s="1"/>
      <c r="S99">
        <f t="shared" si="19"/>
        <v>0</v>
      </c>
      <c r="T99">
        <f t="shared" si="15"/>
        <v>0</v>
      </c>
      <c r="U99">
        <f t="shared" si="20"/>
        <v>0</v>
      </c>
    </row>
    <row r="100" spans="1:21" x14ac:dyDescent="0.15">
      <c r="A100" s="1">
        <f t="shared" si="16"/>
        <v>96</v>
      </c>
      <c r="B100" s="1" t="str">
        <f t="shared" si="17"/>
        <v>売</v>
      </c>
      <c r="C100" s="5">
        <v>42166</v>
      </c>
      <c r="D100" s="2">
        <v>22</v>
      </c>
      <c r="E100" s="5">
        <v>42166</v>
      </c>
      <c r="F100" s="2">
        <v>23</v>
      </c>
      <c r="G100" s="2">
        <v>123.36799999999999</v>
      </c>
      <c r="H100" s="2">
        <v>123.471</v>
      </c>
      <c r="I100" s="1" t="s">
        <v>18</v>
      </c>
      <c r="J100" s="9">
        <f t="shared" si="18"/>
        <v>10.300000000000864</v>
      </c>
      <c r="L100" s="1"/>
      <c r="M100" s="1"/>
      <c r="N100" s="1"/>
      <c r="O100" s="1"/>
      <c r="P100" s="1"/>
      <c r="Q100" s="1"/>
      <c r="S100">
        <f t="shared" si="19"/>
        <v>0</v>
      </c>
      <c r="T100">
        <f t="shared" si="15"/>
        <v>0</v>
      </c>
      <c r="U100">
        <f>IF(Q100&lt;&gt;0,ABS(Q100-G100)/0.01,0)</f>
        <v>0</v>
      </c>
    </row>
    <row r="101" spans="1:21" hidden="1" x14ac:dyDescent="0.15">
      <c r="A101" s="1">
        <f t="shared" si="16"/>
        <v>97</v>
      </c>
      <c r="B101" s="1" t="str">
        <f t="shared" si="17"/>
        <v>売</v>
      </c>
      <c r="C101" s="5">
        <v>42170</v>
      </c>
      <c r="D101" s="2">
        <v>2</v>
      </c>
      <c r="E101" s="1"/>
      <c r="F101" s="1"/>
      <c r="G101" s="2">
        <v>123.282</v>
      </c>
      <c r="H101" s="2">
        <v>123.337</v>
      </c>
      <c r="I101" s="1"/>
      <c r="J101" s="9">
        <f t="shared" si="18"/>
        <v>5.5000000000006821</v>
      </c>
      <c r="L101" s="1"/>
      <c r="M101" s="1"/>
      <c r="N101" s="1"/>
      <c r="O101" s="1"/>
      <c r="P101" s="1"/>
      <c r="Q101" s="1"/>
      <c r="S101">
        <f t="shared" si="19"/>
        <v>0</v>
      </c>
      <c r="T101">
        <f t="shared" si="15"/>
        <v>0</v>
      </c>
      <c r="U101">
        <f t="shared" si="20"/>
        <v>0</v>
      </c>
    </row>
    <row r="102" spans="1:21" x14ac:dyDescent="0.15">
      <c r="A102" s="1">
        <f t="shared" si="16"/>
        <v>98</v>
      </c>
      <c r="B102" s="1" t="str">
        <f t="shared" si="17"/>
        <v>買</v>
      </c>
      <c r="C102" s="5">
        <v>42170</v>
      </c>
      <c r="D102" s="2">
        <v>5</v>
      </c>
      <c r="E102" s="5">
        <v>42170</v>
      </c>
      <c r="F102" s="2">
        <v>6</v>
      </c>
      <c r="G102" s="2">
        <v>123.501</v>
      </c>
      <c r="H102" s="2">
        <v>123.43600000000001</v>
      </c>
      <c r="I102" s="1" t="s">
        <v>18</v>
      </c>
      <c r="J102" s="9">
        <f t="shared" si="18"/>
        <v>6.4999999999997726</v>
      </c>
      <c r="L102" s="1"/>
      <c r="M102" s="1"/>
      <c r="N102" s="1"/>
      <c r="O102" s="1"/>
      <c r="P102" s="1"/>
      <c r="Q102" s="1"/>
      <c r="S102">
        <f t="shared" si="19"/>
        <v>0</v>
      </c>
      <c r="T102">
        <f t="shared" si="15"/>
        <v>0</v>
      </c>
      <c r="U102">
        <f t="shared" ref="U102:U111" si="24">IF(Q102&lt;&gt;0,ABS(Q102-G102)/0.01,0)</f>
        <v>0</v>
      </c>
    </row>
    <row r="103" spans="1:21" x14ac:dyDescent="0.15">
      <c r="A103" s="1">
        <f t="shared" si="16"/>
        <v>99</v>
      </c>
      <c r="B103" s="1" t="str">
        <f t="shared" si="17"/>
        <v>買</v>
      </c>
      <c r="C103" s="5">
        <v>42173</v>
      </c>
      <c r="D103" s="2">
        <v>21</v>
      </c>
      <c r="E103" s="5">
        <v>42173</v>
      </c>
      <c r="F103" s="2">
        <v>22</v>
      </c>
      <c r="G103" s="2">
        <v>123.944</v>
      </c>
      <c r="H103" s="2">
        <v>123.027</v>
      </c>
      <c r="I103" s="1" t="s">
        <v>18</v>
      </c>
      <c r="J103" s="9">
        <f t="shared" si="18"/>
        <v>91.700000000000159</v>
      </c>
      <c r="L103" s="1"/>
      <c r="M103" s="1"/>
      <c r="N103" s="1"/>
      <c r="O103" s="1"/>
      <c r="P103" s="1"/>
      <c r="Q103" s="1"/>
      <c r="S103">
        <f t="shared" si="19"/>
        <v>0</v>
      </c>
      <c r="T103">
        <f t="shared" si="15"/>
        <v>0</v>
      </c>
      <c r="U103">
        <f t="shared" si="24"/>
        <v>0</v>
      </c>
    </row>
    <row r="104" spans="1:21" x14ac:dyDescent="0.15">
      <c r="A104" s="1">
        <f t="shared" si="16"/>
        <v>100</v>
      </c>
      <c r="B104" s="1" t="str">
        <f t="shared" si="17"/>
        <v>買</v>
      </c>
      <c r="C104" s="5">
        <v>42174</v>
      </c>
      <c r="D104" s="2">
        <v>10</v>
      </c>
      <c r="E104" s="5">
        <v>42174</v>
      </c>
      <c r="F104" s="2">
        <v>11</v>
      </c>
      <c r="G104" s="2">
        <v>123.152</v>
      </c>
      <c r="H104" s="2">
        <v>122.935</v>
      </c>
      <c r="I104" s="1" t="s">
        <v>18</v>
      </c>
      <c r="J104" s="9">
        <f t="shared" si="18"/>
        <v>21.699999999999875</v>
      </c>
      <c r="L104" s="1"/>
      <c r="M104" s="1"/>
      <c r="N104" s="1"/>
      <c r="O104" s="1"/>
      <c r="P104" s="1"/>
      <c r="Q104" s="1"/>
      <c r="S104">
        <f t="shared" si="19"/>
        <v>0</v>
      </c>
      <c r="T104">
        <f t="shared" si="15"/>
        <v>0</v>
      </c>
      <c r="U104">
        <f t="shared" si="24"/>
        <v>0</v>
      </c>
    </row>
    <row r="105" spans="1:21" x14ac:dyDescent="0.15">
      <c r="A105" s="1">
        <f t="shared" si="16"/>
        <v>101</v>
      </c>
      <c r="B105" s="1" t="str">
        <f t="shared" si="17"/>
        <v>買</v>
      </c>
      <c r="C105" s="5">
        <v>42177</v>
      </c>
      <c r="D105" s="2">
        <v>0</v>
      </c>
      <c r="E105" s="5">
        <v>42177</v>
      </c>
      <c r="F105" s="2">
        <v>10</v>
      </c>
      <c r="G105" s="2">
        <v>122.974</v>
      </c>
      <c r="H105" s="2">
        <v>122.861</v>
      </c>
      <c r="I105" s="1"/>
      <c r="J105" s="9">
        <f t="shared" si="18"/>
        <v>11.299999999999955</v>
      </c>
      <c r="L105" s="1">
        <v>123.21899999999999</v>
      </c>
      <c r="M105" s="1">
        <v>123.60599999999999</v>
      </c>
      <c r="N105" s="1"/>
      <c r="O105" s="1"/>
      <c r="P105" s="1"/>
      <c r="Q105" s="1">
        <v>123.754</v>
      </c>
      <c r="S105">
        <f t="shared" si="19"/>
        <v>24.499999999999034</v>
      </c>
      <c r="T105">
        <f t="shared" si="15"/>
        <v>63.199999999999079</v>
      </c>
      <c r="U105">
        <f t="shared" si="24"/>
        <v>78.000000000000114</v>
      </c>
    </row>
    <row r="106" spans="1:21" x14ac:dyDescent="0.15">
      <c r="A106" s="1">
        <f t="shared" si="16"/>
        <v>102</v>
      </c>
      <c r="B106" s="1" t="str">
        <f t="shared" si="17"/>
        <v>買</v>
      </c>
      <c r="C106" s="5">
        <v>42178</v>
      </c>
      <c r="D106" s="2">
        <v>20</v>
      </c>
      <c r="E106" s="5">
        <v>42178</v>
      </c>
      <c r="F106" s="2">
        <v>21</v>
      </c>
      <c r="G106" s="2">
        <v>123.884</v>
      </c>
      <c r="H106" s="2">
        <v>123.761</v>
      </c>
      <c r="I106" s="1"/>
      <c r="J106" s="9">
        <f t="shared" si="18"/>
        <v>12.300000000000466</v>
      </c>
      <c r="L106" s="1">
        <v>124.05800000000001</v>
      </c>
      <c r="M106" s="1">
        <v>0</v>
      </c>
      <c r="N106" s="1"/>
      <c r="O106" s="1"/>
      <c r="P106" s="1"/>
      <c r="Q106" s="1">
        <v>0</v>
      </c>
      <c r="R106" t="s">
        <v>21</v>
      </c>
      <c r="S106">
        <f t="shared" si="19"/>
        <v>17.400000000000659</v>
      </c>
      <c r="T106">
        <f t="shared" si="15"/>
        <v>0</v>
      </c>
      <c r="U106">
        <f t="shared" si="24"/>
        <v>0</v>
      </c>
    </row>
    <row r="107" spans="1:21" x14ac:dyDescent="0.15">
      <c r="A107" s="1">
        <f t="shared" si="16"/>
        <v>103</v>
      </c>
      <c r="B107" s="1" t="str">
        <f t="shared" si="17"/>
        <v>買</v>
      </c>
      <c r="C107" s="5">
        <v>42179</v>
      </c>
      <c r="D107" s="2">
        <v>3</v>
      </c>
      <c r="E107" s="5">
        <v>42179</v>
      </c>
      <c r="F107" s="2">
        <v>4</v>
      </c>
      <c r="G107" s="2">
        <v>123.907</v>
      </c>
      <c r="H107" s="2">
        <v>123.754</v>
      </c>
      <c r="I107" s="1"/>
      <c r="J107" s="9">
        <f t="shared" si="18"/>
        <v>15.299999999999159</v>
      </c>
      <c r="L107" s="1">
        <v>123.99</v>
      </c>
      <c r="M107" s="1">
        <v>0</v>
      </c>
      <c r="N107" s="1"/>
      <c r="O107" s="1"/>
      <c r="P107" s="1"/>
      <c r="Q107" s="1">
        <v>0</v>
      </c>
      <c r="S107">
        <f t="shared" si="19"/>
        <v>8.2999999999998408</v>
      </c>
      <c r="T107">
        <f t="shared" si="15"/>
        <v>0</v>
      </c>
      <c r="U107">
        <f t="shared" si="24"/>
        <v>0</v>
      </c>
    </row>
    <row r="108" spans="1:21" x14ac:dyDescent="0.15">
      <c r="A108" s="1">
        <f t="shared" si="16"/>
        <v>104</v>
      </c>
      <c r="B108" s="1" t="str">
        <f t="shared" si="17"/>
        <v>売</v>
      </c>
      <c r="C108" s="5">
        <v>42180</v>
      </c>
      <c r="D108" s="2">
        <v>3</v>
      </c>
      <c r="E108" s="5">
        <v>42180</v>
      </c>
      <c r="F108" s="2">
        <v>5</v>
      </c>
      <c r="G108" s="2">
        <v>123.82899999999999</v>
      </c>
      <c r="H108" s="2">
        <v>123.907</v>
      </c>
      <c r="I108" s="1"/>
      <c r="J108" s="9">
        <f t="shared" si="18"/>
        <v>7.8000000000002956</v>
      </c>
      <c r="L108" s="1">
        <v>123.754</v>
      </c>
      <c r="M108" s="1">
        <v>123.68300000000001</v>
      </c>
      <c r="N108" s="1"/>
      <c r="O108" s="1"/>
      <c r="P108" s="1"/>
      <c r="Q108" s="1">
        <v>0</v>
      </c>
      <c r="S108">
        <f t="shared" si="19"/>
        <v>7.4999999999988631</v>
      </c>
      <c r="T108">
        <f t="shared" si="15"/>
        <v>14.599999999998658</v>
      </c>
      <c r="U108">
        <f t="shared" si="24"/>
        <v>0</v>
      </c>
    </row>
    <row r="109" spans="1:21" x14ac:dyDescent="0.15">
      <c r="A109" s="1">
        <f t="shared" si="16"/>
        <v>105</v>
      </c>
      <c r="B109" s="1" t="str">
        <f t="shared" si="17"/>
        <v>売</v>
      </c>
      <c r="C109" s="5">
        <v>42180</v>
      </c>
      <c r="D109" s="2">
        <v>15</v>
      </c>
      <c r="E109" s="5">
        <v>42180</v>
      </c>
      <c r="F109" s="2">
        <v>16</v>
      </c>
      <c r="G109" s="2">
        <v>123.557</v>
      </c>
      <c r="H109" s="2">
        <v>123.751</v>
      </c>
      <c r="I109" s="1"/>
      <c r="J109" s="9">
        <f t="shared" si="18"/>
        <v>19.400000000000261</v>
      </c>
      <c r="L109" s="1">
        <v>123.321</v>
      </c>
      <c r="M109" s="1">
        <v>0</v>
      </c>
      <c r="N109" s="1"/>
      <c r="O109" s="1"/>
      <c r="P109" s="1"/>
      <c r="Q109" s="1">
        <v>123.461</v>
      </c>
      <c r="S109">
        <f t="shared" si="19"/>
        <v>23.600000000000421</v>
      </c>
      <c r="T109">
        <f t="shared" si="15"/>
        <v>0</v>
      </c>
      <c r="U109">
        <f t="shared" si="24"/>
        <v>9.6000000000003638</v>
      </c>
    </row>
    <row r="110" spans="1:21" x14ac:dyDescent="0.15">
      <c r="A110" s="1">
        <f t="shared" si="16"/>
        <v>106</v>
      </c>
      <c r="B110" s="1" t="str">
        <f t="shared" si="17"/>
        <v>売</v>
      </c>
      <c r="C110" s="5">
        <v>42180</v>
      </c>
      <c r="D110" s="2">
        <v>23</v>
      </c>
      <c r="E110" s="5">
        <v>42181</v>
      </c>
      <c r="F110" s="2">
        <v>1</v>
      </c>
      <c r="G110" s="2">
        <v>123.598</v>
      </c>
      <c r="H110" s="2">
        <v>123.63800000000001</v>
      </c>
      <c r="I110" s="1"/>
      <c r="J110" s="9">
        <f t="shared" si="18"/>
        <v>4.0000000000006253</v>
      </c>
      <c r="L110" s="1">
        <v>123.46899999999999</v>
      </c>
      <c r="M110" s="1">
        <v>123.324</v>
      </c>
      <c r="N110" s="1"/>
      <c r="O110" s="1"/>
      <c r="P110" s="1"/>
      <c r="Q110" s="1">
        <v>0</v>
      </c>
      <c r="S110">
        <f t="shared" si="19"/>
        <v>12.900000000000489</v>
      </c>
      <c r="T110">
        <f t="shared" si="15"/>
        <v>27.400000000000091</v>
      </c>
      <c r="U110">
        <f t="shared" si="24"/>
        <v>0</v>
      </c>
    </row>
    <row r="111" spans="1:21" x14ac:dyDescent="0.15">
      <c r="A111" s="1">
        <f t="shared" si="16"/>
        <v>107</v>
      </c>
      <c r="B111" s="1" t="str">
        <f t="shared" si="17"/>
        <v>売</v>
      </c>
      <c r="C111" s="5">
        <v>42188</v>
      </c>
      <c r="D111" s="2">
        <v>2</v>
      </c>
      <c r="E111" s="5">
        <v>42188</v>
      </c>
      <c r="F111" s="2">
        <v>3</v>
      </c>
      <c r="G111" s="2">
        <v>123.038</v>
      </c>
      <c r="H111" s="2">
        <v>123.092</v>
      </c>
      <c r="I111" s="1"/>
      <c r="J111" s="9">
        <f t="shared" si="18"/>
        <v>5.4000000000002046</v>
      </c>
      <c r="L111" s="1">
        <v>112.95</v>
      </c>
      <c r="M111" s="1">
        <v>0</v>
      </c>
      <c r="N111" s="1"/>
      <c r="O111" s="1"/>
      <c r="P111" s="1"/>
      <c r="Q111" s="1">
        <v>0</v>
      </c>
      <c r="S111">
        <f t="shared" si="19"/>
        <v>1008.7999999999994</v>
      </c>
      <c r="T111">
        <f t="shared" si="15"/>
        <v>0</v>
      </c>
      <c r="U111">
        <f t="shared" si="24"/>
        <v>0</v>
      </c>
    </row>
    <row r="112" spans="1:21" hidden="1" x14ac:dyDescent="0.15">
      <c r="A112" s="1">
        <f t="shared" si="16"/>
        <v>108</v>
      </c>
      <c r="B112" s="1" t="str">
        <f t="shared" si="17"/>
        <v>売</v>
      </c>
      <c r="C112" s="5">
        <v>42188</v>
      </c>
      <c r="D112" s="2">
        <v>23</v>
      </c>
      <c r="E112" s="5"/>
      <c r="F112" s="2"/>
      <c r="G112" s="2">
        <v>122.639</v>
      </c>
      <c r="H112" s="2">
        <v>122.93</v>
      </c>
      <c r="I112" s="1"/>
      <c r="J112" s="9">
        <f t="shared" si="18"/>
        <v>29.100000000001103</v>
      </c>
      <c r="L112" s="1"/>
      <c r="M112" s="1"/>
      <c r="N112" s="1"/>
      <c r="O112" s="1"/>
      <c r="P112" s="1"/>
      <c r="Q112" s="1"/>
      <c r="R112" t="s">
        <v>22</v>
      </c>
      <c r="S112">
        <f t="shared" si="19"/>
        <v>0</v>
      </c>
      <c r="T112">
        <f t="shared" si="15"/>
        <v>0</v>
      </c>
      <c r="U112">
        <f t="shared" si="20"/>
        <v>0</v>
      </c>
    </row>
    <row r="113" spans="1:21" x14ac:dyDescent="0.15">
      <c r="A113" s="1">
        <f t="shared" si="16"/>
        <v>109</v>
      </c>
      <c r="B113" s="1" t="str">
        <f t="shared" si="17"/>
        <v>買</v>
      </c>
      <c r="C113" s="5">
        <v>42191</v>
      </c>
      <c r="D113" s="2">
        <v>10</v>
      </c>
      <c r="E113" s="5">
        <v>42191</v>
      </c>
      <c r="F113" s="2">
        <v>13</v>
      </c>
      <c r="G113" s="2">
        <v>122.696</v>
      </c>
      <c r="H113" s="2">
        <v>122.491</v>
      </c>
      <c r="I113" s="1"/>
      <c r="J113" s="9">
        <f t="shared" si="18"/>
        <v>20.499999999999829</v>
      </c>
      <c r="L113" s="1">
        <v>122.863</v>
      </c>
      <c r="M113" s="1">
        <v>0</v>
      </c>
      <c r="N113" s="1"/>
      <c r="O113" s="1"/>
      <c r="P113" s="1"/>
      <c r="Q113" s="1">
        <v>0</v>
      </c>
      <c r="S113">
        <f t="shared" si="19"/>
        <v>16.700000000000159</v>
      </c>
      <c r="T113">
        <f t="shared" si="15"/>
        <v>0</v>
      </c>
      <c r="U113">
        <f t="shared" ref="U113:U118" si="25">IF(Q113&lt;&gt;0,ABS(Q113-G113)/0.01,0)</f>
        <v>0</v>
      </c>
    </row>
    <row r="114" spans="1:21" x14ac:dyDescent="0.15">
      <c r="A114" s="1">
        <f t="shared" si="16"/>
        <v>110</v>
      </c>
      <c r="B114" s="1" t="str">
        <f t="shared" si="17"/>
        <v>買</v>
      </c>
      <c r="C114" s="5">
        <v>42192</v>
      </c>
      <c r="D114" s="2">
        <v>7</v>
      </c>
      <c r="E114" s="5">
        <v>42192</v>
      </c>
      <c r="F114" s="2">
        <v>8</v>
      </c>
      <c r="G114" s="2">
        <v>122.67</v>
      </c>
      <c r="H114" s="2">
        <v>122.574</v>
      </c>
      <c r="I114" s="1"/>
      <c r="J114" s="9">
        <f t="shared" si="18"/>
        <v>9.6000000000003638</v>
      </c>
      <c r="L114" s="1">
        <v>122.803</v>
      </c>
      <c r="M114" s="1">
        <v>0</v>
      </c>
      <c r="N114" s="1"/>
      <c r="O114" s="1"/>
      <c r="P114" s="1"/>
      <c r="Q114" s="1">
        <v>0</v>
      </c>
      <c r="S114">
        <f t="shared" si="19"/>
        <v>13.299999999999557</v>
      </c>
      <c r="T114">
        <f t="shared" si="15"/>
        <v>0</v>
      </c>
      <c r="U114">
        <f t="shared" si="25"/>
        <v>0</v>
      </c>
    </row>
    <row r="115" spans="1:21" x14ac:dyDescent="0.15">
      <c r="A115" s="1">
        <f t="shared" si="16"/>
        <v>111</v>
      </c>
      <c r="B115" s="1" t="str">
        <f t="shared" si="17"/>
        <v>買</v>
      </c>
      <c r="C115" s="5">
        <v>42192</v>
      </c>
      <c r="D115" s="2">
        <v>10</v>
      </c>
      <c r="E115" s="5">
        <v>42192</v>
      </c>
      <c r="F115" s="2">
        <v>11</v>
      </c>
      <c r="G115" s="2">
        <v>122.879</v>
      </c>
      <c r="H115" s="2">
        <v>122.593</v>
      </c>
      <c r="I115" s="1"/>
      <c r="J115" s="9">
        <f t="shared" si="18"/>
        <v>28.600000000000136</v>
      </c>
      <c r="L115" s="1">
        <v>122.81</v>
      </c>
      <c r="M115" s="1">
        <v>0</v>
      </c>
      <c r="N115" s="1"/>
      <c r="O115" s="1"/>
      <c r="P115" s="1"/>
      <c r="Q115" s="1">
        <v>0</v>
      </c>
      <c r="S115">
        <f t="shared" si="19"/>
        <v>6.9000000000002615</v>
      </c>
      <c r="T115">
        <f t="shared" si="15"/>
        <v>0</v>
      </c>
      <c r="U115">
        <f t="shared" si="25"/>
        <v>0</v>
      </c>
    </row>
    <row r="116" spans="1:21" x14ac:dyDescent="0.15">
      <c r="A116" s="1">
        <f t="shared" si="16"/>
        <v>112</v>
      </c>
      <c r="B116" s="1" t="str">
        <f t="shared" si="17"/>
        <v>買</v>
      </c>
      <c r="C116" s="5">
        <v>42194</v>
      </c>
      <c r="D116" s="2">
        <v>15</v>
      </c>
      <c r="E116" s="5">
        <v>42195</v>
      </c>
      <c r="F116" s="2">
        <v>1</v>
      </c>
      <c r="G116" s="2">
        <v>121.527</v>
      </c>
      <c r="H116" s="2">
        <v>121.277</v>
      </c>
      <c r="I116" s="1"/>
      <c r="J116" s="9">
        <f t="shared" si="18"/>
        <v>25</v>
      </c>
      <c r="L116" s="1">
        <v>121.76</v>
      </c>
      <c r="M116" s="1">
        <v>122.01300000000001</v>
      </c>
      <c r="N116" s="1"/>
      <c r="O116" s="1"/>
      <c r="P116" s="1"/>
      <c r="Q116" s="1">
        <v>122.741</v>
      </c>
      <c r="R116" t="s">
        <v>23</v>
      </c>
      <c r="S116">
        <f t="shared" si="19"/>
        <v>23.300000000000409</v>
      </c>
      <c r="T116">
        <f t="shared" si="15"/>
        <v>48.600000000000421</v>
      </c>
      <c r="U116">
        <f t="shared" si="25"/>
        <v>121.39999999999986</v>
      </c>
    </row>
    <row r="117" spans="1:21" x14ac:dyDescent="0.15">
      <c r="A117" s="1">
        <f t="shared" si="16"/>
        <v>113</v>
      </c>
      <c r="B117" s="1" t="str">
        <f t="shared" si="17"/>
        <v>買</v>
      </c>
      <c r="C117" s="5">
        <v>42201</v>
      </c>
      <c r="D117" s="1">
        <v>20</v>
      </c>
      <c r="E117" s="5">
        <v>42201</v>
      </c>
      <c r="F117" s="1">
        <v>21</v>
      </c>
      <c r="G117" s="1">
        <v>124.10599999999999</v>
      </c>
      <c r="H117" s="1">
        <v>124.009</v>
      </c>
      <c r="I117" s="1" t="str">
        <f t="shared" ref="I117:I127" si="26">IF(O117&lt;&gt;"",IF((O117-P117)&gt;0,"買","売"),"")</f>
        <v/>
      </c>
      <c r="J117" s="9">
        <f t="shared" si="18"/>
        <v>9.6999999999994202</v>
      </c>
      <c r="L117" s="1">
        <v>124.172</v>
      </c>
      <c r="M117" s="1">
        <v>0</v>
      </c>
      <c r="N117" s="1"/>
      <c r="O117" s="1"/>
      <c r="P117" s="1"/>
      <c r="Q117" s="1">
        <v>0</v>
      </c>
      <c r="S117">
        <f t="shared" si="19"/>
        <v>6.6000000000002501</v>
      </c>
      <c r="T117">
        <f t="shared" si="15"/>
        <v>0</v>
      </c>
      <c r="U117">
        <f t="shared" si="25"/>
        <v>0</v>
      </c>
    </row>
    <row r="118" spans="1:21" x14ac:dyDescent="0.15">
      <c r="A118" s="1">
        <f t="shared" si="16"/>
        <v>114</v>
      </c>
      <c r="B118" s="1" t="str">
        <f t="shared" ref="B118:B130" si="27">IF(G118&lt;&gt;"",IF((G118-H118)&gt;0,"買","売"),"")</f>
        <v>売</v>
      </c>
      <c r="C118" s="5">
        <v>42202</v>
      </c>
      <c r="D118" s="1">
        <v>12</v>
      </c>
      <c r="E118" s="5">
        <v>42202</v>
      </c>
      <c r="F118" s="1">
        <v>13</v>
      </c>
      <c r="G118" s="1">
        <v>124.051</v>
      </c>
      <c r="H118" s="1">
        <v>124.13200000000001</v>
      </c>
      <c r="I118" s="1" t="str">
        <f t="shared" si="26"/>
        <v/>
      </c>
      <c r="J118" s="9">
        <f t="shared" si="18"/>
        <v>8.100000000000307</v>
      </c>
      <c r="L118" s="1">
        <v>123.968</v>
      </c>
      <c r="M118" s="1">
        <v>0</v>
      </c>
      <c r="N118" s="1"/>
      <c r="O118" s="1"/>
      <c r="P118" s="1"/>
      <c r="Q118" s="1">
        <v>0</v>
      </c>
      <c r="S118">
        <f t="shared" si="19"/>
        <v>8.2999999999998408</v>
      </c>
      <c r="T118">
        <f t="shared" si="15"/>
        <v>0</v>
      </c>
      <c r="U118">
        <f t="shared" si="25"/>
        <v>0</v>
      </c>
    </row>
    <row r="119" spans="1:21" hidden="1" x14ac:dyDescent="0.15">
      <c r="A119" s="1">
        <f t="shared" si="16"/>
        <v>115</v>
      </c>
      <c r="B119" s="1" t="str">
        <f t="shared" si="27"/>
        <v>買</v>
      </c>
      <c r="C119" s="5">
        <v>42205</v>
      </c>
      <c r="D119" s="1">
        <v>20</v>
      </c>
      <c r="E119" s="1" t="str">
        <f>IF(K119&lt;&gt;"",IF((K119-L119)&gt;0,"買","売"),"")</f>
        <v/>
      </c>
      <c r="F119" s="1" t="str">
        <f>IF(L119&lt;&gt;"",IF((L119-M119)&gt;0,"買","売"),"")</f>
        <v/>
      </c>
      <c r="G119" s="1">
        <v>124.288</v>
      </c>
      <c r="H119" s="1">
        <v>124.247</v>
      </c>
      <c r="I119" s="1" t="str">
        <f t="shared" si="26"/>
        <v/>
      </c>
      <c r="J119" s="9">
        <f t="shared" si="18"/>
        <v>4.0999999999996817</v>
      </c>
      <c r="L119" s="1"/>
      <c r="M119" s="1"/>
      <c r="N119" s="1"/>
      <c r="O119" s="1"/>
      <c r="P119" s="1"/>
      <c r="Q119" s="1"/>
      <c r="S119">
        <f t="shared" si="19"/>
        <v>0</v>
      </c>
      <c r="T119">
        <f t="shared" si="15"/>
        <v>0</v>
      </c>
      <c r="U119">
        <f t="shared" si="20"/>
        <v>0</v>
      </c>
    </row>
    <row r="120" spans="1:21" x14ac:dyDescent="0.15">
      <c r="A120" s="1">
        <f t="shared" si="16"/>
        <v>116</v>
      </c>
      <c r="B120" s="1" t="str">
        <f t="shared" si="27"/>
        <v>買</v>
      </c>
      <c r="C120" s="5">
        <v>42205</v>
      </c>
      <c r="D120" s="1">
        <v>21</v>
      </c>
      <c r="E120" s="5">
        <v>42205</v>
      </c>
      <c r="F120" s="1">
        <v>22</v>
      </c>
      <c r="G120" s="1">
        <v>124.286</v>
      </c>
      <c r="H120" s="1">
        <v>124.239</v>
      </c>
      <c r="I120" s="1" t="str">
        <f t="shared" si="26"/>
        <v/>
      </c>
      <c r="J120" s="9">
        <f t="shared" si="18"/>
        <v>4.6999999999997044</v>
      </c>
      <c r="L120" s="1">
        <v>124.361</v>
      </c>
      <c r="M120" s="1">
        <v>124.42700000000001</v>
      </c>
      <c r="N120" s="1"/>
      <c r="O120" s="1"/>
      <c r="P120" s="1"/>
      <c r="Q120" s="1">
        <v>0</v>
      </c>
      <c r="S120">
        <f t="shared" si="19"/>
        <v>7.5000000000002842</v>
      </c>
      <c r="T120">
        <f t="shared" si="15"/>
        <v>14.100000000000534</v>
      </c>
      <c r="U120">
        <f t="shared" ref="U120:U123" si="28">IF(Q120&lt;&gt;0,ABS(Q120-G120)/0.01,0)</f>
        <v>0</v>
      </c>
    </row>
    <row r="121" spans="1:21" x14ac:dyDescent="0.15">
      <c r="A121" s="1">
        <f t="shared" si="16"/>
        <v>117</v>
      </c>
      <c r="B121" s="1" t="str">
        <f t="shared" si="27"/>
        <v>買</v>
      </c>
      <c r="C121" s="5">
        <v>42206</v>
      </c>
      <c r="D121" s="1">
        <v>5</v>
      </c>
      <c r="E121" s="5">
        <v>42206</v>
      </c>
      <c r="F121" s="1">
        <v>6</v>
      </c>
      <c r="G121" s="1">
        <v>124.373</v>
      </c>
      <c r="H121" s="1">
        <v>124.25</v>
      </c>
      <c r="I121" s="1" t="str">
        <f t="shared" si="26"/>
        <v/>
      </c>
      <c r="J121" s="9">
        <f t="shared" si="18"/>
        <v>12.300000000000466</v>
      </c>
      <c r="L121" s="1">
        <v>124.381</v>
      </c>
      <c r="M121" s="1">
        <v>124.42700000000001</v>
      </c>
      <c r="N121" s="1"/>
      <c r="O121" s="1"/>
      <c r="P121" s="1"/>
      <c r="Q121" s="1">
        <v>0</v>
      </c>
      <c r="S121">
        <f t="shared" si="19"/>
        <v>0.79999999999955662</v>
      </c>
      <c r="T121">
        <f t="shared" si="15"/>
        <v>5.4000000000002046</v>
      </c>
      <c r="U121">
        <f t="shared" si="28"/>
        <v>0</v>
      </c>
    </row>
    <row r="122" spans="1:21" x14ac:dyDescent="0.15">
      <c r="A122" s="1">
        <f t="shared" si="16"/>
        <v>118</v>
      </c>
      <c r="B122" s="1" t="str">
        <f t="shared" si="27"/>
        <v>買</v>
      </c>
      <c r="C122" s="5">
        <v>42207</v>
      </c>
      <c r="D122" s="1">
        <v>14</v>
      </c>
      <c r="E122" s="5">
        <v>42207</v>
      </c>
      <c r="F122" s="1">
        <v>16</v>
      </c>
      <c r="G122" s="1">
        <v>123.85599999999999</v>
      </c>
      <c r="H122" s="1">
        <v>123.703</v>
      </c>
      <c r="I122" s="1" t="str">
        <f t="shared" si="26"/>
        <v/>
      </c>
      <c r="J122" s="9">
        <f t="shared" si="18"/>
        <v>15.299999999999159</v>
      </c>
      <c r="L122" s="1">
        <v>123.959</v>
      </c>
      <c r="M122" s="1">
        <v>124.09</v>
      </c>
      <c r="N122" s="1"/>
      <c r="O122" s="1"/>
      <c r="P122" s="1"/>
      <c r="Q122" s="1">
        <v>0</v>
      </c>
      <c r="S122">
        <f t="shared" si="19"/>
        <v>10.300000000000864</v>
      </c>
      <c r="T122">
        <f t="shared" si="15"/>
        <v>23.400000000000887</v>
      </c>
      <c r="U122">
        <f t="shared" si="28"/>
        <v>0</v>
      </c>
    </row>
    <row r="123" spans="1:21" x14ac:dyDescent="0.15">
      <c r="A123" s="1">
        <f t="shared" si="16"/>
        <v>119</v>
      </c>
      <c r="B123" s="1" t="str">
        <f t="shared" si="27"/>
        <v>買</v>
      </c>
      <c r="C123" s="5">
        <v>42209</v>
      </c>
      <c r="D123" s="1">
        <v>1</v>
      </c>
      <c r="E123" s="5">
        <v>42209</v>
      </c>
      <c r="F123" s="1">
        <v>3</v>
      </c>
      <c r="G123" s="1">
        <v>123.919</v>
      </c>
      <c r="H123" s="1">
        <v>123.86799999999999</v>
      </c>
      <c r="I123" s="1" t="str">
        <f t="shared" si="26"/>
        <v/>
      </c>
      <c r="J123" s="9">
        <f t="shared" si="18"/>
        <v>5.1000000000001933</v>
      </c>
      <c r="L123" s="1">
        <v>124.021</v>
      </c>
      <c r="M123" s="1">
        <v>0</v>
      </c>
      <c r="N123" s="1"/>
      <c r="O123" s="1"/>
      <c r="P123" s="1"/>
      <c r="Q123" s="1">
        <v>0</v>
      </c>
      <c r="S123">
        <f t="shared" si="19"/>
        <v>10.200000000000387</v>
      </c>
      <c r="T123">
        <f t="shared" si="15"/>
        <v>0</v>
      </c>
      <c r="U123">
        <f t="shared" si="28"/>
        <v>0</v>
      </c>
    </row>
    <row r="124" spans="1:21" hidden="1" x14ac:dyDescent="0.15">
      <c r="A124" s="1">
        <f t="shared" si="16"/>
        <v>120</v>
      </c>
      <c r="B124" s="1" t="str">
        <f t="shared" si="27"/>
        <v>買</v>
      </c>
      <c r="C124" s="5">
        <v>42209</v>
      </c>
      <c r="D124" s="1">
        <v>16</v>
      </c>
      <c r="E124" s="1" t="str">
        <f>IF(K124&lt;&gt;"",IF((K124-L124)&gt;0,"買","売"),"")</f>
        <v/>
      </c>
      <c r="F124" s="1" t="str">
        <f>IF(L124&lt;&gt;"",IF((L124-M124)&gt;0,"買","売"),"")</f>
        <v/>
      </c>
      <c r="G124" s="1">
        <v>123.979</v>
      </c>
      <c r="H124" s="1">
        <v>12.795999999999999</v>
      </c>
      <c r="I124" s="1" t="str">
        <f t="shared" si="26"/>
        <v/>
      </c>
      <c r="J124" s="9">
        <f t="shared" si="18"/>
        <v>11118.3</v>
      </c>
      <c r="L124" s="1"/>
      <c r="M124" s="1"/>
      <c r="N124" s="1"/>
      <c r="O124" s="1"/>
      <c r="P124" s="1"/>
      <c r="Q124" s="1"/>
      <c r="S124">
        <f t="shared" si="19"/>
        <v>0</v>
      </c>
      <c r="T124">
        <f t="shared" si="15"/>
        <v>0</v>
      </c>
      <c r="U124">
        <f t="shared" si="20"/>
        <v>0</v>
      </c>
    </row>
    <row r="125" spans="1:21" x14ac:dyDescent="0.15">
      <c r="A125" s="1">
        <f t="shared" si="16"/>
        <v>121</v>
      </c>
      <c r="B125" s="1" t="str">
        <f t="shared" si="27"/>
        <v>売</v>
      </c>
      <c r="C125" s="5">
        <v>42212</v>
      </c>
      <c r="D125" s="1">
        <v>4</v>
      </c>
      <c r="E125" s="5">
        <v>42212</v>
      </c>
      <c r="F125" s="1">
        <v>5</v>
      </c>
      <c r="G125" s="1">
        <v>123.63500000000001</v>
      </c>
      <c r="H125" s="1">
        <v>123.752</v>
      </c>
      <c r="I125" s="1" t="str">
        <f t="shared" si="26"/>
        <v/>
      </c>
      <c r="J125" s="9">
        <f t="shared" si="18"/>
        <v>11.699999999999022</v>
      </c>
      <c r="L125" s="1">
        <v>123.593</v>
      </c>
      <c r="M125" s="1">
        <v>123.473</v>
      </c>
      <c r="N125" s="1"/>
      <c r="O125" s="1"/>
      <c r="P125" s="1"/>
      <c r="Q125" s="1">
        <v>123.35299999999999</v>
      </c>
      <c r="R125" t="s">
        <v>24</v>
      </c>
      <c r="S125">
        <f t="shared" si="19"/>
        <v>4.2000000000001592</v>
      </c>
      <c r="T125">
        <f t="shared" si="15"/>
        <v>16.200000000000614</v>
      </c>
      <c r="U125">
        <f>IF(Q125&lt;&gt;0,ABS(Q125-G125)/0.01,0)</f>
        <v>28.200000000001069</v>
      </c>
    </row>
    <row r="126" spans="1:21" hidden="1" x14ac:dyDescent="0.15">
      <c r="A126" s="1">
        <f t="shared" si="16"/>
        <v>122</v>
      </c>
      <c r="B126" s="1" t="str">
        <f t="shared" si="27"/>
        <v>売</v>
      </c>
      <c r="C126" s="5">
        <v>42213</v>
      </c>
      <c r="D126" s="1">
        <v>4</v>
      </c>
      <c r="E126" s="1" t="str">
        <f>IF(K126&lt;&gt;"",IF((K126-L126)&gt;0,"買","売"),"")</f>
        <v/>
      </c>
      <c r="F126" s="1" t="str">
        <f>IF(L126&lt;&gt;"",IF((L126-M126)&gt;0,"買","売"),"")</f>
        <v/>
      </c>
      <c r="G126" s="1">
        <v>123.075</v>
      </c>
      <c r="H126" s="1">
        <v>123.226</v>
      </c>
      <c r="I126" s="1" t="str">
        <f t="shared" si="26"/>
        <v/>
      </c>
      <c r="J126" s="9">
        <f t="shared" si="18"/>
        <v>15.099999999999625</v>
      </c>
      <c r="L126" s="1"/>
      <c r="M126" s="1"/>
      <c r="N126" s="1"/>
      <c r="O126" s="1"/>
      <c r="P126" s="1"/>
      <c r="Q126" s="1"/>
      <c r="S126">
        <f t="shared" si="19"/>
        <v>0</v>
      </c>
      <c r="T126">
        <f t="shared" si="15"/>
        <v>0</v>
      </c>
      <c r="U126">
        <f t="shared" si="20"/>
        <v>0</v>
      </c>
    </row>
    <row r="127" spans="1:21" x14ac:dyDescent="0.15">
      <c r="A127" s="1">
        <f t="shared" si="16"/>
        <v>123</v>
      </c>
      <c r="B127" s="1" t="str">
        <f t="shared" si="27"/>
        <v>買</v>
      </c>
      <c r="C127" s="5">
        <v>42215</v>
      </c>
      <c r="D127" s="1">
        <v>8</v>
      </c>
      <c r="E127" s="5">
        <v>42215</v>
      </c>
      <c r="F127" s="1">
        <v>9</v>
      </c>
      <c r="G127" s="1">
        <v>124.12</v>
      </c>
      <c r="H127" s="1">
        <v>124.04900000000001</v>
      </c>
      <c r="I127" s="1" t="str">
        <f t="shared" si="26"/>
        <v/>
      </c>
      <c r="J127" s="9">
        <f t="shared" si="18"/>
        <v>7.0999999999997954</v>
      </c>
      <c r="L127" s="1">
        <v>124.19199999999999</v>
      </c>
      <c r="M127" s="1">
        <v>124.381</v>
      </c>
      <c r="N127" s="1"/>
      <c r="O127" s="1"/>
      <c r="P127" s="1"/>
      <c r="Q127" s="1">
        <v>124.252</v>
      </c>
      <c r="S127">
        <f t="shared" si="19"/>
        <v>7.1999999999988518</v>
      </c>
      <c r="T127">
        <f t="shared" si="15"/>
        <v>26.099999999999568</v>
      </c>
      <c r="U127">
        <f t="shared" ref="U127:U129" si="29">IF(Q127&lt;&gt;0,ABS(Q127-G127)/0.01,0)</f>
        <v>13.199999999999079</v>
      </c>
    </row>
    <row r="128" spans="1:21" x14ac:dyDescent="0.15">
      <c r="A128" s="1">
        <f t="shared" si="16"/>
        <v>124</v>
      </c>
      <c r="B128" s="1" t="str">
        <f t="shared" si="27"/>
        <v>買</v>
      </c>
      <c r="C128" s="5">
        <v>42220</v>
      </c>
      <c r="D128" s="1">
        <v>5</v>
      </c>
      <c r="E128" s="5">
        <v>42220</v>
      </c>
      <c r="F128" s="1">
        <v>6</v>
      </c>
      <c r="G128" s="1">
        <v>124.10299999999999</v>
      </c>
      <c r="H128" s="1">
        <v>124.023</v>
      </c>
      <c r="I128" s="1" t="s">
        <v>18</v>
      </c>
      <c r="J128" s="9">
        <f t="shared" si="18"/>
        <v>7.9999999999998295</v>
      </c>
      <c r="L128" s="1"/>
      <c r="M128" s="1"/>
      <c r="N128" s="1"/>
      <c r="O128" s="1"/>
      <c r="P128" s="1"/>
      <c r="Q128" s="1"/>
      <c r="S128">
        <f t="shared" si="19"/>
        <v>0</v>
      </c>
      <c r="T128">
        <f t="shared" si="15"/>
        <v>0</v>
      </c>
      <c r="U128">
        <f t="shared" si="29"/>
        <v>0</v>
      </c>
    </row>
    <row r="129" spans="1:21" x14ac:dyDescent="0.15">
      <c r="A129" s="1">
        <f t="shared" si="16"/>
        <v>125</v>
      </c>
      <c r="B129" s="1" t="str">
        <f t="shared" si="27"/>
        <v>売</v>
      </c>
      <c r="C129" s="5">
        <v>42220</v>
      </c>
      <c r="D129" s="1">
        <v>12</v>
      </c>
      <c r="E129" s="5">
        <v>42220</v>
      </c>
      <c r="F129" s="1">
        <v>13</v>
      </c>
      <c r="G129" s="1">
        <v>123.965</v>
      </c>
      <c r="H129" s="1">
        <v>124.041</v>
      </c>
      <c r="I129" s="1" t="str">
        <f>IF(O129&lt;&gt;"",IF((O129-P129)&gt;0,"買","売"),"")</f>
        <v/>
      </c>
      <c r="J129" s="9">
        <f t="shared" si="18"/>
        <v>7.5999999999993406</v>
      </c>
      <c r="L129" s="1">
        <v>123.91800000000001</v>
      </c>
      <c r="M129" s="1">
        <v>0</v>
      </c>
      <c r="N129" s="1"/>
      <c r="O129" s="1"/>
      <c r="P129" s="1"/>
      <c r="Q129" s="1">
        <v>0</v>
      </c>
      <c r="S129">
        <f t="shared" si="19"/>
        <v>4.6999999999997044</v>
      </c>
      <c r="T129">
        <f t="shared" si="15"/>
        <v>0</v>
      </c>
      <c r="U129">
        <f t="shared" si="29"/>
        <v>0</v>
      </c>
    </row>
    <row r="130" spans="1:21" hidden="1" x14ac:dyDescent="0.15">
      <c r="A130" s="1">
        <f t="shared" ref="A130" si="30">ROW()-4</f>
        <v>126</v>
      </c>
      <c r="B130" s="1" t="str">
        <f t="shared" si="27"/>
        <v/>
      </c>
      <c r="C130" s="1" t="str">
        <f t="shared" ref="C130" si="31">IF(H130&lt;&gt;"",IF((H130-I130)&gt;0,"買","売"),"")</f>
        <v/>
      </c>
      <c r="D130" s="1" t="str">
        <f>IF(I130&lt;&gt;"",IF((I130-K130)&gt;0,"買","売"),"")</f>
        <v/>
      </c>
      <c r="E130" s="1" t="str">
        <f>IF(K130&lt;&gt;"",IF((K130-L130)&gt;0,"買","売"),"")</f>
        <v/>
      </c>
      <c r="F130" s="1" t="str">
        <f>IF(L130&lt;&gt;"",IF((L130-M130)&gt;0,"買","売"),"")</f>
        <v/>
      </c>
      <c r="G130" s="1" t="str">
        <f>IF(M130&lt;&gt;"",IF((M130-N130)&gt;0,"買","売"),"")</f>
        <v/>
      </c>
      <c r="H130" s="1" t="str">
        <f>IF(N130&lt;&gt;"",IF((N130-O130)&gt;0,"買","売"),"")</f>
        <v/>
      </c>
      <c r="I130" s="1" t="str">
        <f>IF(O130&lt;&gt;"",IF((O130-P130)&gt;0,"買","売"),"")</f>
        <v/>
      </c>
      <c r="J130" s="9"/>
      <c r="L130" s="1"/>
      <c r="M130" s="1"/>
      <c r="N130" s="1"/>
      <c r="O130" s="1"/>
      <c r="P130" s="1"/>
      <c r="Q130" s="1"/>
    </row>
    <row r="132" spans="1:21" x14ac:dyDescent="0.15">
      <c r="F132">
        <v>101</v>
      </c>
      <c r="I132">
        <f>SUMIF(I5:I129,"○",J5:J129)</f>
        <v>462.29000000000013</v>
      </c>
      <c r="S132">
        <f>SUM(S5:S129)</f>
        <v>1893.0000000000023</v>
      </c>
      <c r="T132">
        <f>SUM(T5:T129)</f>
        <v>1228.7999999999997</v>
      </c>
      <c r="U132">
        <f>SUM(U5:U129)</f>
        <v>863.90000000000373</v>
      </c>
    </row>
    <row r="133" spans="1:21" x14ac:dyDescent="0.15">
      <c r="I133">
        <f>COUNTA(I5:I127)</f>
        <v>34</v>
      </c>
    </row>
    <row r="135" spans="1:21" x14ac:dyDescent="0.15">
      <c r="E135" t="s">
        <v>29</v>
      </c>
      <c r="F135">
        <v>101</v>
      </c>
    </row>
    <row r="136" spans="1:21" x14ac:dyDescent="0.15">
      <c r="E136" t="s">
        <v>30</v>
      </c>
      <c r="F136">
        <v>34</v>
      </c>
    </row>
    <row r="137" spans="1:21" x14ac:dyDescent="0.15">
      <c r="E137" t="s">
        <v>31</v>
      </c>
      <c r="F137">
        <f>F135-F136</f>
        <v>67</v>
      </c>
    </row>
    <row r="138" spans="1:21" x14ac:dyDescent="0.15">
      <c r="E138" t="s">
        <v>32</v>
      </c>
      <c r="F138">
        <f>SUMIF(I5:I129,"○",J5:J129)</f>
        <v>462.29000000000013</v>
      </c>
    </row>
    <row r="139" spans="1:21" x14ac:dyDescent="0.15">
      <c r="E139" t="s">
        <v>33</v>
      </c>
      <c r="F139">
        <f>S132</f>
        <v>1893.0000000000023</v>
      </c>
    </row>
    <row r="140" spans="1:21" x14ac:dyDescent="0.15">
      <c r="E140" t="s">
        <v>34</v>
      </c>
      <c r="F140">
        <f>T132</f>
        <v>1228.7999999999997</v>
      </c>
    </row>
    <row r="141" spans="1:21" x14ac:dyDescent="0.15">
      <c r="E141" t="s">
        <v>35</v>
      </c>
      <c r="F141">
        <f>U132</f>
        <v>863.90000000000373</v>
      </c>
    </row>
  </sheetData>
  <autoFilter ref="A4:P130">
    <filterColumn colId="5">
      <customFilters>
        <customFilter operator="notEqual" val=" "/>
      </customFilters>
    </filterColumn>
  </autoFilter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="90" zoomScaleNormal="90" workbookViewId="0"/>
  </sheetViews>
  <sheetFormatPr defaultRowHeight="13.5" x14ac:dyDescent="0.15"/>
  <cols>
    <col min="1" max="1" width="4.125" bestFit="1" customWidth="1"/>
    <col min="2" max="2" width="5.25" bestFit="1" customWidth="1"/>
    <col min="3" max="3" width="11.625" style="11" bestFit="1" customWidth="1"/>
    <col min="4" max="4" width="5.25" bestFit="1" customWidth="1"/>
    <col min="5" max="5" width="11.625" style="11" bestFit="1" customWidth="1"/>
    <col min="6" max="6" width="5.25" bestFit="1" customWidth="1"/>
    <col min="7" max="7" width="10.5" style="12" bestFit="1" customWidth="1"/>
    <col min="8" max="8" width="7.5" style="12" bestFit="1" customWidth="1"/>
    <col min="9" max="9" width="2.5" customWidth="1"/>
  </cols>
  <sheetData>
    <row r="1" spans="1:14" x14ac:dyDescent="0.15">
      <c r="A1" t="s">
        <v>7</v>
      </c>
    </row>
    <row r="3" spans="1:14" x14ac:dyDescent="0.15">
      <c r="A3" t="s">
        <v>8</v>
      </c>
      <c r="J3" t="s">
        <v>9</v>
      </c>
    </row>
    <row r="4" spans="1:14" x14ac:dyDescent="0.15">
      <c r="A4" t="s">
        <v>0</v>
      </c>
      <c r="B4" t="s">
        <v>1</v>
      </c>
      <c r="C4" s="11" t="s">
        <v>4</v>
      </c>
      <c r="D4" t="s">
        <v>5</v>
      </c>
      <c r="E4" s="11" t="s">
        <v>6</v>
      </c>
      <c r="F4" t="s">
        <v>5</v>
      </c>
      <c r="G4" s="12" t="s">
        <v>2</v>
      </c>
      <c r="H4" s="12" t="s">
        <v>3</v>
      </c>
      <c r="I4" t="s">
        <v>19</v>
      </c>
      <c r="J4" t="s">
        <v>11</v>
      </c>
      <c r="K4" t="s">
        <v>10</v>
      </c>
      <c r="L4" t="s">
        <v>13</v>
      </c>
      <c r="M4" t="s">
        <v>12</v>
      </c>
      <c r="N4" t="s">
        <v>12</v>
      </c>
    </row>
    <row r="5" spans="1:14" x14ac:dyDescent="0.15">
      <c r="A5">
        <f>ROW()-4</f>
        <v>1</v>
      </c>
      <c r="B5" t="s">
        <v>36</v>
      </c>
      <c r="C5" s="11">
        <v>40176</v>
      </c>
      <c r="D5">
        <v>8</v>
      </c>
      <c r="F5">
        <v>12</v>
      </c>
      <c r="G5" s="12">
        <v>91.74</v>
      </c>
      <c r="H5" s="12">
        <v>91.51</v>
      </c>
    </row>
    <row r="6" spans="1:14" x14ac:dyDescent="0.15">
      <c r="A6">
        <f t="shared" ref="A6:A69" si="0">ROW()-4</f>
        <v>2</v>
      </c>
      <c r="B6" t="s">
        <v>36</v>
      </c>
      <c r="C6" s="11">
        <v>40186</v>
      </c>
      <c r="D6">
        <v>8</v>
      </c>
      <c r="F6">
        <v>12</v>
      </c>
      <c r="G6" s="12">
        <v>93.42</v>
      </c>
      <c r="H6" s="12">
        <v>92.83</v>
      </c>
      <c r="I6" t="s">
        <v>18</v>
      </c>
    </row>
    <row r="7" spans="1:14" x14ac:dyDescent="0.15">
      <c r="A7">
        <f t="shared" si="0"/>
        <v>3</v>
      </c>
      <c r="B7" t="s">
        <v>37</v>
      </c>
      <c r="C7" s="11">
        <v>40190</v>
      </c>
      <c r="D7">
        <v>0</v>
      </c>
      <c r="E7" s="11">
        <v>40190</v>
      </c>
      <c r="F7">
        <v>8</v>
      </c>
      <c r="G7" s="12">
        <v>91.81</v>
      </c>
      <c r="H7" s="12">
        <v>92.4</v>
      </c>
    </row>
    <row r="8" spans="1:14" x14ac:dyDescent="0.15">
      <c r="A8">
        <f t="shared" si="0"/>
        <v>4</v>
      </c>
      <c r="B8" t="s">
        <v>36</v>
      </c>
      <c r="C8" s="11">
        <v>40207</v>
      </c>
      <c r="D8">
        <v>0</v>
      </c>
      <c r="E8" s="11">
        <v>40207</v>
      </c>
      <c r="F8">
        <v>8</v>
      </c>
      <c r="G8" s="12">
        <v>90.03</v>
      </c>
      <c r="H8" s="12">
        <v>89.58</v>
      </c>
    </row>
    <row r="9" spans="1:14" x14ac:dyDescent="0.15">
      <c r="A9">
        <f t="shared" si="0"/>
        <v>5</v>
      </c>
      <c r="B9" t="s">
        <v>36</v>
      </c>
      <c r="C9" s="11">
        <v>40211</v>
      </c>
      <c r="D9">
        <v>8</v>
      </c>
      <c r="F9">
        <v>12</v>
      </c>
      <c r="G9" s="12">
        <v>90.78</v>
      </c>
      <c r="H9" s="12">
        <v>90.47</v>
      </c>
    </row>
    <row r="10" spans="1:14" x14ac:dyDescent="0.15">
      <c r="A10">
        <f t="shared" si="0"/>
        <v>6</v>
      </c>
      <c r="B10" t="s">
        <v>37</v>
      </c>
      <c r="C10" s="11">
        <v>40212</v>
      </c>
      <c r="D10">
        <v>0</v>
      </c>
      <c r="E10" s="11">
        <v>40212</v>
      </c>
      <c r="F10">
        <v>8</v>
      </c>
      <c r="G10" s="12">
        <v>90.46</v>
      </c>
      <c r="H10" s="12">
        <v>90.07</v>
      </c>
    </row>
    <row r="11" spans="1:14" x14ac:dyDescent="0.15">
      <c r="A11">
        <f t="shared" si="0"/>
        <v>7</v>
      </c>
      <c r="B11" t="s">
        <v>37</v>
      </c>
      <c r="C11" s="11">
        <v>40212</v>
      </c>
      <c r="D11">
        <v>0</v>
      </c>
      <c r="E11" s="11">
        <v>40213</v>
      </c>
      <c r="F11">
        <v>16</v>
      </c>
      <c r="G11" s="12">
        <v>90.46</v>
      </c>
      <c r="H11" s="12">
        <v>90.07</v>
      </c>
    </row>
    <row r="12" spans="1:14" x14ac:dyDescent="0.15">
      <c r="A12">
        <f t="shared" si="0"/>
        <v>8</v>
      </c>
      <c r="B12" t="s">
        <v>37</v>
      </c>
      <c r="C12" s="11">
        <v>40217</v>
      </c>
      <c r="D12">
        <v>4</v>
      </c>
      <c r="E12" s="11">
        <v>40217</v>
      </c>
      <c r="F12">
        <v>12</v>
      </c>
      <c r="G12" s="12">
        <v>89.23</v>
      </c>
      <c r="H12" s="12">
        <v>89.38</v>
      </c>
    </row>
    <row r="13" spans="1:14" x14ac:dyDescent="0.15">
      <c r="A13">
        <f t="shared" si="0"/>
        <v>9</v>
      </c>
      <c r="B13" t="s">
        <v>36</v>
      </c>
      <c r="C13" s="11">
        <v>40219</v>
      </c>
      <c r="D13">
        <v>4</v>
      </c>
      <c r="F13">
        <v>16</v>
      </c>
      <c r="G13" s="12">
        <v>89.8</v>
      </c>
      <c r="H13" s="12">
        <v>89.53</v>
      </c>
    </row>
    <row r="14" spans="1:14" x14ac:dyDescent="0.15">
      <c r="A14">
        <f t="shared" si="0"/>
        <v>10</v>
      </c>
      <c r="B14" t="s">
        <v>36</v>
      </c>
      <c r="C14" s="11">
        <v>40224</v>
      </c>
      <c r="D14">
        <v>12</v>
      </c>
      <c r="F14">
        <v>16</v>
      </c>
      <c r="G14" s="12">
        <v>90.01</v>
      </c>
      <c r="H14" s="12">
        <v>89.9</v>
      </c>
    </row>
    <row r="15" spans="1:14" x14ac:dyDescent="0.15">
      <c r="A15">
        <f t="shared" si="0"/>
        <v>11</v>
      </c>
      <c r="B15" t="s">
        <v>37</v>
      </c>
      <c r="C15" s="11">
        <v>40238</v>
      </c>
      <c r="D15">
        <v>16</v>
      </c>
      <c r="E15" s="11">
        <v>40239</v>
      </c>
      <c r="F15">
        <v>8</v>
      </c>
      <c r="G15" s="12">
        <v>88.98</v>
      </c>
      <c r="H15" s="12">
        <v>89.46</v>
      </c>
    </row>
    <row r="16" spans="1:14" x14ac:dyDescent="0.15">
      <c r="A16">
        <f t="shared" si="0"/>
        <v>12</v>
      </c>
      <c r="B16" t="s">
        <v>37</v>
      </c>
      <c r="C16" s="11">
        <v>40239</v>
      </c>
      <c r="D16">
        <v>12</v>
      </c>
      <c r="F16">
        <v>16</v>
      </c>
      <c r="G16" s="12">
        <v>88.98</v>
      </c>
      <c r="H16" s="12">
        <v>89.23</v>
      </c>
    </row>
    <row r="17" spans="1:9" x14ac:dyDescent="0.15">
      <c r="A17">
        <f t="shared" si="0"/>
        <v>13</v>
      </c>
      <c r="B17" t="s">
        <v>36</v>
      </c>
      <c r="C17" s="11">
        <v>40248</v>
      </c>
      <c r="D17">
        <v>20</v>
      </c>
      <c r="E17" s="11">
        <v>40249</v>
      </c>
      <c r="F17">
        <v>0</v>
      </c>
      <c r="G17" s="12">
        <v>90.62</v>
      </c>
      <c r="H17" s="12">
        <v>90.49</v>
      </c>
    </row>
    <row r="18" spans="1:9" x14ac:dyDescent="0.15">
      <c r="A18">
        <f t="shared" si="0"/>
        <v>14</v>
      </c>
      <c r="B18" t="s">
        <v>36</v>
      </c>
      <c r="C18" s="11">
        <v>40252</v>
      </c>
      <c r="D18">
        <v>4</v>
      </c>
      <c r="F18">
        <v>8</v>
      </c>
      <c r="G18" s="12">
        <v>90.69</v>
      </c>
      <c r="H18" s="12">
        <v>90.55</v>
      </c>
    </row>
    <row r="19" spans="1:9" x14ac:dyDescent="0.15">
      <c r="A19">
        <f t="shared" si="0"/>
        <v>15</v>
      </c>
      <c r="B19" t="s">
        <v>36</v>
      </c>
      <c r="C19" s="11">
        <v>40254</v>
      </c>
      <c r="D19">
        <v>12</v>
      </c>
      <c r="E19" s="11">
        <v>40255</v>
      </c>
      <c r="F19">
        <v>16</v>
      </c>
      <c r="G19" s="12">
        <v>90.61</v>
      </c>
      <c r="H19" s="12">
        <v>90.37</v>
      </c>
    </row>
    <row r="20" spans="1:9" x14ac:dyDescent="0.15">
      <c r="A20">
        <f t="shared" si="0"/>
        <v>16</v>
      </c>
      <c r="B20" t="s">
        <v>36</v>
      </c>
      <c r="C20" s="11">
        <v>40266</v>
      </c>
      <c r="D20">
        <v>12</v>
      </c>
      <c r="F20">
        <v>16</v>
      </c>
      <c r="G20" s="12">
        <v>92.61</v>
      </c>
      <c r="H20" s="12">
        <v>92.42</v>
      </c>
    </row>
    <row r="21" spans="1:9" x14ac:dyDescent="0.15">
      <c r="A21">
        <f t="shared" si="0"/>
        <v>17</v>
      </c>
      <c r="B21" t="s">
        <v>37</v>
      </c>
      <c r="C21" s="11">
        <v>40275</v>
      </c>
      <c r="D21">
        <v>4</v>
      </c>
      <c r="F21">
        <v>8</v>
      </c>
      <c r="G21" s="12">
        <v>93.98</v>
      </c>
      <c r="H21" s="12">
        <v>94.24</v>
      </c>
    </row>
    <row r="22" spans="1:9" x14ac:dyDescent="0.15">
      <c r="A22">
        <f t="shared" si="0"/>
        <v>18</v>
      </c>
      <c r="B22" t="s">
        <v>37</v>
      </c>
      <c r="C22" s="11">
        <v>40284</v>
      </c>
      <c r="D22">
        <v>12</v>
      </c>
      <c r="F22">
        <v>16</v>
      </c>
      <c r="G22" s="12">
        <v>92.51</v>
      </c>
      <c r="H22" s="12">
        <v>93.1</v>
      </c>
    </row>
    <row r="23" spans="1:9" x14ac:dyDescent="0.15">
      <c r="A23">
        <f t="shared" si="0"/>
        <v>19</v>
      </c>
      <c r="B23" t="s">
        <v>36</v>
      </c>
      <c r="C23" s="11">
        <v>40289</v>
      </c>
      <c r="D23">
        <v>12</v>
      </c>
      <c r="E23" s="11">
        <v>40290</v>
      </c>
      <c r="F23">
        <v>20</v>
      </c>
      <c r="G23" s="12">
        <v>93.43</v>
      </c>
      <c r="H23" s="12">
        <v>92.93</v>
      </c>
    </row>
    <row r="24" spans="1:9" x14ac:dyDescent="0.15">
      <c r="A24">
        <f t="shared" si="0"/>
        <v>20</v>
      </c>
      <c r="B24" t="s">
        <v>36</v>
      </c>
      <c r="C24" s="11">
        <v>40294</v>
      </c>
      <c r="D24">
        <v>16</v>
      </c>
      <c r="E24" s="11">
        <v>40296</v>
      </c>
      <c r="F24">
        <v>20</v>
      </c>
      <c r="G24" s="12">
        <v>94.19</v>
      </c>
      <c r="H24" s="12">
        <v>93.99</v>
      </c>
      <c r="I24" t="s">
        <v>18</v>
      </c>
    </row>
    <row r="25" spans="1:9" x14ac:dyDescent="0.15">
      <c r="A25">
        <f t="shared" si="0"/>
        <v>21</v>
      </c>
      <c r="B25" t="s">
        <v>36</v>
      </c>
      <c r="C25" s="11">
        <v>40297</v>
      </c>
      <c r="D25">
        <v>20</v>
      </c>
      <c r="E25" s="11">
        <v>40298</v>
      </c>
      <c r="F25">
        <v>0</v>
      </c>
      <c r="G25" s="12">
        <v>94.12</v>
      </c>
      <c r="H25" s="12">
        <v>93.98</v>
      </c>
      <c r="I25" t="s">
        <v>18</v>
      </c>
    </row>
    <row r="26" spans="1:9" x14ac:dyDescent="0.15">
      <c r="A26">
        <f t="shared" si="0"/>
        <v>22</v>
      </c>
      <c r="B26" t="s">
        <v>36</v>
      </c>
      <c r="C26" s="11">
        <v>40298</v>
      </c>
      <c r="D26">
        <v>0</v>
      </c>
      <c r="E26" s="11">
        <v>40298</v>
      </c>
      <c r="F26">
        <v>4</v>
      </c>
      <c r="G26" s="12">
        <v>94.14</v>
      </c>
      <c r="H26" s="12">
        <v>93.89</v>
      </c>
    </row>
    <row r="27" spans="1:9" x14ac:dyDescent="0.15">
      <c r="A27">
        <f t="shared" si="0"/>
        <v>23</v>
      </c>
      <c r="B27" t="s">
        <v>36</v>
      </c>
      <c r="C27" s="11">
        <v>40303</v>
      </c>
      <c r="D27">
        <v>8</v>
      </c>
      <c r="G27" s="12">
        <v>94.97</v>
      </c>
      <c r="H27" s="12">
        <v>94.77</v>
      </c>
    </row>
    <row r="28" spans="1:9" x14ac:dyDescent="0.15">
      <c r="A28">
        <f t="shared" si="0"/>
        <v>24</v>
      </c>
      <c r="B28" t="s">
        <v>37</v>
      </c>
      <c r="C28" s="11">
        <v>40305</v>
      </c>
      <c r="D28">
        <v>12</v>
      </c>
      <c r="F28">
        <v>16</v>
      </c>
      <c r="G28" s="12">
        <v>91.68</v>
      </c>
      <c r="H28" s="12">
        <v>93.19</v>
      </c>
    </row>
    <row r="29" spans="1:9" x14ac:dyDescent="0.15">
      <c r="A29">
        <f t="shared" si="0"/>
        <v>25</v>
      </c>
      <c r="B29" t="s">
        <v>37</v>
      </c>
      <c r="C29" s="11">
        <v>40315</v>
      </c>
      <c r="D29">
        <v>12</v>
      </c>
      <c r="F29">
        <v>16</v>
      </c>
      <c r="G29" s="12">
        <v>92.24</v>
      </c>
      <c r="H29" s="12">
        <v>92.68</v>
      </c>
    </row>
    <row r="30" spans="1:9" x14ac:dyDescent="0.15">
      <c r="A30">
        <f t="shared" si="0"/>
        <v>26</v>
      </c>
      <c r="B30" t="s">
        <v>37</v>
      </c>
      <c r="C30" s="11">
        <v>40315</v>
      </c>
      <c r="D30">
        <v>12</v>
      </c>
      <c r="E30" s="11">
        <v>40316</v>
      </c>
      <c r="F30">
        <v>16</v>
      </c>
      <c r="G30" s="12">
        <v>92.24</v>
      </c>
      <c r="H30" s="12">
        <v>92.68</v>
      </c>
    </row>
    <row r="31" spans="1:9" x14ac:dyDescent="0.15">
      <c r="A31">
        <f t="shared" si="0"/>
        <v>27</v>
      </c>
      <c r="B31" t="s">
        <v>37</v>
      </c>
      <c r="C31" s="11">
        <v>40325</v>
      </c>
      <c r="D31">
        <v>0</v>
      </c>
      <c r="G31" s="12">
        <v>89.89</v>
      </c>
      <c r="H31" s="12">
        <v>90.14</v>
      </c>
    </row>
    <row r="32" spans="1:9" x14ac:dyDescent="0.15">
      <c r="A32">
        <f t="shared" si="0"/>
        <v>28</v>
      </c>
      <c r="B32" t="s">
        <v>37</v>
      </c>
      <c r="C32" s="11">
        <v>40338</v>
      </c>
      <c r="D32">
        <v>12</v>
      </c>
      <c r="F32">
        <v>16</v>
      </c>
      <c r="G32" s="12">
        <v>91.23</v>
      </c>
      <c r="H32" s="12">
        <v>91.61</v>
      </c>
    </row>
    <row r="33" spans="1:9" x14ac:dyDescent="0.15">
      <c r="A33">
        <f t="shared" si="0"/>
        <v>29</v>
      </c>
      <c r="B33" t="s">
        <v>36</v>
      </c>
      <c r="C33" s="11">
        <v>40340</v>
      </c>
      <c r="D33">
        <v>12</v>
      </c>
      <c r="E33" s="11">
        <v>40343</v>
      </c>
      <c r="F33">
        <v>0</v>
      </c>
      <c r="G33" s="12">
        <v>91.75</v>
      </c>
      <c r="H33" s="12">
        <v>91.25</v>
      </c>
    </row>
    <row r="34" spans="1:9" x14ac:dyDescent="0.15">
      <c r="A34">
        <f t="shared" si="0"/>
        <v>30</v>
      </c>
      <c r="B34" t="s">
        <v>37</v>
      </c>
      <c r="C34" s="11">
        <v>40345</v>
      </c>
      <c r="D34">
        <v>0</v>
      </c>
      <c r="F34">
        <v>4</v>
      </c>
      <c r="G34" s="12">
        <v>91.42</v>
      </c>
      <c r="H34" s="12">
        <v>91.64</v>
      </c>
    </row>
    <row r="35" spans="1:9" x14ac:dyDescent="0.15">
      <c r="A35">
        <f t="shared" si="0"/>
        <v>31</v>
      </c>
      <c r="B35" t="s">
        <v>36</v>
      </c>
      <c r="C35" s="11">
        <v>40351</v>
      </c>
      <c r="D35">
        <v>0</v>
      </c>
      <c r="G35" s="12">
        <v>91.08</v>
      </c>
      <c r="H35" s="12">
        <v>90.86</v>
      </c>
    </row>
    <row r="36" spans="1:9" x14ac:dyDescent="0.15">
      <c r="A36">
        <f t="shared" si="0"/>
        <v>32</v>
      </c>
      <c r="B36" t="s">
        <v>37</v>
      </c>
      <c r="C36" s="11">
        <v>40360</v>
      </c>
      <c r="D36">
        <v>8</v>
      </c>
      <c r="F36">
        <v>12</v>
      </c>
      <c r="G36" s="12">
        <v>88.23</v>
      </c>
      <c r="H36" s="12">
        <v>88.48</v>
      </c>
    </row>
    <row r="37" spans="1:9" x14ac:dyDescent="0.15">
      <c r="A37">
        <f t="shared" si="0"/>
        <v>33</v>
      </c>
      <c r="B37" t="s">
        <v>36</v>
      </c>
      <c r="C37" s="11">
        <v>40368</v>
      </c>
      <c r="D37">
        <v>8</v>
      </c>
      <c r="E37" s="11">
        <v>40368</v>
      </c>
      <c r="F37">
        <v>20</v>
      </c>
      <c r="G37" s="12">
        <v>88.64</v>
      </c>
      <c r="H37" s="12">
        <v>88.36</v>
      </c>
    </row>
    <row r="38" spans="1:9" x14ac:dyDescent="0.15">
      <c r="A38">
        <f t="shared" si="0"/>
        <v>34</v>
      </c>
      <c r="B38" t="s">
        <v>36</v>
      </c>
      <c r="C38" s="11">
        <v>40371</v>
      </c>
      <c r="D38">
        <v>12</v>
      </c>
      <c r="F38">
        <v>16</v>
      </c>
      <c r="G38" s="12">
        <v>88.68</v>
      </c>
      <c r="H38" s="12">
        <v>88.5</v>
      </c>
      <c r="I38" t="s">
        <v>18</v>
      </c>
    </row>
    <row r="39" spans="1:9" x14ac:dyDescent="0.15">
      <c r="A39">
        <f t="shared" si="0"/>
        <v>35</v>
      </c>
      <c r="B39" t="s">
        <v>37</v>
      </c>
      <c r="C39" s="11">
        <v>40373</v>
      </c>
      <c r="D39">
        <v>16</v>
      </c>
      <c r="F39">
        <v>20</v>
      </c>
      <c r="G39" s="12">
        <v>88.19</v>
      </c>
      <c r="H39" s="12">
        <v>88.65</v>
      </c>
    </row>
    <row r="40" spans="1:9" x14ac:dyDescent="0.15">
      <c r="A40">
        <f t="shared" si="0"/>
        <v>36</v>
      </c>
      <c r="B40" t="s">
        <v>37</v>
      </c>
      <c r="C40" s="11">
        <v>40378</v>
      </c>
      <c r="D40">
        <v>20</v>
      </c>
      <c r="G40" s="12">
        <v>86.66</v>
      </c>
      <c r="H40" s="12">
        <v>86.89</v>
      </c>
    </row>
    <row r="41" spans="1:9" x14ac:dyDescent="0.15">
      <c r="A41">
        <f t="shared" si="0"/>
        <v>37</v>
      </c>
      <c r="B41" t="s">
        <v>37</v>
      </c>
      <c r="C41" s="11">
        <v>40379</v>
      </c>
      <c r="D41">
        <v>12</v>
      </c>
      <c r="E41" s="11">
        <v>40381</v>
      </c>
      <c r="F41">
        <v>0</v>
      </c>
      <c r="G41" s="12">
        <v>86.73</v>
      </c>
      <c r="H41" s="12">
        <v>87.12</v>
      </c>
    </row>
    <row r="42" spans="1:9" x14ac:dyDescent="0.15">
      <c r="A42">
        <f t="shared" si="0"/>
        <v>38</v>
      </c>
      <c r="B42" t="s">
        <v>37</v>
      </c>
      <c r="C42" s="11">
        <v>40393</v>
      </c>
      <c r="D42">
        <v>0</v>
      </c>
      <c r="F42">
        <v>4</v>
      </c>
      <c r="G42" s="12">
        <v>86.63</v>
      </c>
      <c r="H42" s="12">
        <v>86.63</v>
      </c>
    </row>
    <row r="43" spans="1:9" x14ac:dyDescent="0.15">
      <c r="A43">
        <f t="shared" si="0"/>
        <v>39</v>
      </c>
      <c r="B43" t="s">
        <v>36</v>
      </c>
      <c r="C43" s="11">
        <v>40400</v>
      </c>
      <c r="D43">
        <v>8</v>
      </c>
      <c r="F43">
        <v>12</v>
      </c>
      <c r="G43" s="12">
        <v>85.91</v>
      </c>
      <c r="H43" s="12">
        <v>85.62</v>
      </c>
    </row>
    <row r="44" spans="1:9" x14ac:dyDescent="0.15">
      <c r="A44">
        <f t="shared" si="0"/>
        <v>40</v>
      </c>
      <c r="B44" t="s">
        <v>37</v>
      </c>
      <c r="C44" s="11">
        <v>40408</v>
      </c>
      <c r="D44">
        <v>20</v>
      </c>
      <c r="E44" s="11">
        <v>40409</v>
      </c>
      <c r="F44">
        <v>12</v>
      </c>
      <c r="G44" s="12">
        <v>85.33</v>
      </c>
      <c r="H44" s="12">
        <v>85.46</v>
      </c>
    </row>
    <row r="45" spans="1:9" x14ac:dyDescent="0.15">
      <c r="A45">
        <f t="shared" si="0"/>
        <v>41</v>
      </c>
      <c r="B45" t="s">
        <v>37</v>
      </c>
      <c r="C45" s="11">
        <v>40409</v>
      </c>
      <c r="D45">
        <v>20</v>
      </c>
      <c r="E45" s="11">
        <v>40410</v>
      </c>
      <c r="F45">
        <v>0</v>
      </c>
      <c r="G45" s="12">
        <v>85.23</v>
      </c>
      <c r="H45" s="12">
        <v>85.4</v>
      </c>
    </row>
    <row r="46" spans="1:9" x14ac:dyDescent="0.15">
      <c r="A46">
        <f t="shared" si="0"/>
        <v>42</v>
      </c>
      <c r="B46" t="s">
        <v>37</v>
      </c>
      <c r="C46" s="11">
        <v>40410</v>
      </c>
      <c r="D46">
        <v>4</v>
      </c>
      <c r="E46" s="11">
        <v>40413</v>
      </c>
      <c r="F46">
        <v>12</v>
      </c>
      <c r="G46" s="12">
        <v>85.24</v>
      </c>
      <c r="H46" s="12">
        <v>85.51</v>
      </c>
    </row>
    <row r="47" spans="1:9" x14ac:dyDescent="0.15">
      <c r="A47">
        <f t="shared" si="0"/>
        <v>43</v>
      </c>
      <c r="B47" t="s">
        <v>37</v>
      </c>
      <c r="C47" s="11">
        <v>40422</v>
      </c>
      <c r="D47">
        <v>4</v>
      </c>
      <c r="F47">
        <v>8</v>
      </c>
      <c r="G47" s="12">
        <v>84.33</v>
      </c>
      <c r="H47" s="12">
        <v>84.56</v>
      </c>
    </row>
    <row r="48" spans="1:9" x14ac:dyDescent="0.15">
      <c r="A48">
        <f t="shared" si="0"/>
        <v>44</v>
      </c>
      <c r="B48" t="s">
        <v>37</v>
      </c>
      <c r="C48" s="11">
        <v>40450</v>
      </c>
      <c r="D48">
        <v>0</v>
      </c>
      <c r="F48">
        <v>4</v>
      </c>
      <c r="G48" s="12">
        <v>83.8</v>
      </c>
      <c r="H48" s="12">
        <v>84.07</v>
      </c>
    </row>
    <row r="49" spans="1:8" x14ac:dyDescent="0.15">
      <c r="A49">
        <f t="shared" si="0"/>
        <v>45</v>
      </c>
      <c r="B49" t="s">
        <v>37</v>
      </c>
      <c r="C49" s="11">
        <v>40455</v>
      </c>
      <c r="D49">
        <v>12</v>
      </c>
      <c r="E49" s="11">
        <v>40456</v>
      </c>
      <c r="F49">
        <v>12</v>
      </c>
      <c r="G49" s="12">
        <v>83.22</v>
      </c>
      <c r="H49" s="12">
        <v>83.42</v>
      </c>
    </row>
    <row r="50" spans="1:8" x14ac:dyDescent="0.15">
      <c r="A50">
        <f t="shared" si="0"/>
        <v>46</v>
      </c>
      <c r="B50" t="s">
        <v>37</v>
      </c>
      <c r="C50" s="11">
        <v>40464</v>
      </c>
      <c r="D50">
        <v>8</v>
      </c>
      <c r="F50">
        <v>12</v>
      </c>
      <c r="G50" s="12">
        <v>81.790000000000006</v>
      </c>
      <c r="H50" s="12">
        <v>81.94</v>
      </c>
    </row>
    <row r="51" spans="1:8" x14ac:dyDescent="0.15">
      <c r="A51">
        <f t="shared" si="0"/>
        <v>47</v>
      </c>
      <c r="B51" t="s">
        <v>37</v>
      </c>
      <c r="C51" s="11">
        <v>40466</v>
      </c>
      <c r="D51">
        <v>0</v>
      </c>
      <c r="F51">
        <v>4</v>
      </c>
      <c r="G51" s="12">
        <v>81.37</v>
      </c>
      <c r="H51" s="12">
        <v>81.599999999999994</v>
      </c>
    </row>
    <row r="52" spans="1:8" x14ac:dyDescent="0.15">
      <c r="A52">
        <f t="shared" si="0"/>
        <v>48</v>
      </c>
      <c r="B52" t="s">
        <v>37</v>
      </c>
      <c r="C52" s="11">
        <v>40472</v>
      </c>
      <c r="D52">
        <v>0</v>
      </c>
      <c r="F52">
        <v>8</v>
      </c>
      <c r="G52" s="12">
        <v>80.97</v>
      </c>
      <c r="H52" s="12">
        <v>81.8</v>
      </c>
    </row>
    <row r="53" spans="1:8" x14ac:dyDescent="0.15">
      <c r="A53">
        <f t="shared" si="0"/>
        <v>49</v>
      </c>
      <c r="B53" t="s">
        <v>36</v>
      </c>
      <c r="C53" s="11">
        <v>40485</v>
      </c>
      <c r="D53">
        <v>0</v>
      </c>
      <c r="F53">
        <v>8</v>
      </c>
      <c r="G53" s="12">
        <v>80.67</v>
      </c>
      <c r="H53" s="12">
        <v>80.599999999999994</v>
      </c>
    </row>
    <row r="54" spans="1:8" x14ac:dyDescent="0.15">
      <c r="A54">
        <f t="shared" si="0"/>
        <v>50</v>
      </c>
      <c r="B54" t="s">
        <v>36</v>
      </c>
      <c r="C54" s="11">
        <v>40511</v>
      </c>
      <c r="D54">
        <v>8</v>
      </c>
      <c r="F54">
        <v>12</v>
      </c>
      <c r="G54" s="12">
        <v>84.12</v>
      </c>
      <c r="H54" s="12">
        <v>83.81</v>
      </c>
    </row>
    <row r="55" spans="1:8" x14ac:dyDescent="0.15">
      <c r="A55">
        <f t="shared" si="0"/>
        <v>51</v>
      </c>
      <c r="B55" t="s">
        <v>36</v>
      </c>
      <c r="C55" s="11">
        <v>40514</v>
      </c>
      <c r="D55">
        <v>8</v>
      </c>
      <c r="F55">
        <v>12</v>
      </c>
      <c r="G55" s="12">
        <v>84.18</v>
      </c>
      <c r="H55" s="12">
        <v>83.96</v>
      </c>
    </row>
    <row r="56" spans="1:8" x14ac:dyDescent="0.15">
      <c r="A56">
        <f t="shared" si="0"/>
        <v>52</v>
      </c>
      <c r="B56" t="s">
        <v>37</v>
      </c>
      <c r="C56" s="11">
        <v>40514</v>
      </c>
      <c r="D56">
        <v>20</v>
      </c>
      <c r="E56" s="11">
        <v>40515</v>
      </c>
      <c r="F56">
        <v>0</v>
      </c>
      <c r="G56" s="12">
        <v>83.74</v>
      </c>
      <c r="H56" s="12">
        <v>83.94</v>
      </c>
    </row>
    <row r="57" spans="1:8" x14ac:dyDescent="0.15">
      <c r="A57">
        <f t="shared" si="0"/>
        <v>53</v>
      </c>
      <c r="B57" t="s">
        <v>37</v>
      </c>
      <c r="C57" s="11">
        <v>40533</v>
      </c>
      <c r="D57">
        <v>8</v>
      </c>
      <c r="F57">
        <v>12</v>
      </c>
      <c r="G57" s="12">
        <v>83.64</v>
      </c>
      <c r="H57" s="12">
        <v>83.77</v>
      </c>
    </row>
    <row r="58" spans="1:8" x14ac:dyDescent="0.15">
      <c r="A58">
        <f t="shared" si="0"/>
        <v>54</v>
      </c>
      <c r="B58" t="s">
        <v>37</v>
      </c>
      <c r="C58" s="11">
        <v>40539</v>
      </c>
      <c r="D58">
        <v>16</v>
      </c>
      <c r="F58">
        <v>20</v>
      </c>
      <c r="G58" s="12">
        <v>82.77</v>
      </c>
      <c r="H58" s="12">
        <v>82.94</v>
      </c>
    </row>
    <row r="59" spans="1:8" x14ac:dyDescent="0.15">
      <c r="A59">
        <f t="shared" si="0"/>
        <v>55</v>
      </c>
      <c r="B59" t="s">
        <v>36</v>
      </c>
      <c r="C59" s="11">
        <v>40548</v>
      </c>
      <c r="D59">
        <v>4</v>
      </c>
      <c r="F59">
        <v>8</v>
      </c>
      <c r="G59" s="12">
        <v>82.11</v>
      </c>
      <c r="H59" s="12">
        <v>81.87</v>
      </c>
    </row>
    <row r="60" spans="1:8" x14ac:dyDescent="0.15">
      <c r="A60">
        <f t="shared" si="0"/>
        <v>56</v>
      </c>
      <c r="B60" t="s">
        <v>37</v>
      </c>
      <c r="C60" s="11">
        <v>40556</v>
      </c>
      <c r="D60">
        <v>0</v>
      </c>
      <c r="F60">
        <v>4</v>
      </c>
      <c r="G60" s="12">
        <v>82.99</v>
      </c>
      <c r="H60" s="12">
        <v>83.13</v>
      </c>
    </row>
    <row r="61" spans="1:8" x14ac:dyDescent="0.15">
      <c r="A61">
        <f t="shared" si="0"/>
        <v>57</v>
      </c>
      <c r="B61" t="s">
        <v>36</v>
      </c>
      <c r="C61" s="11">
        <v>40571</v>
      </c>
      <c r="D61">
        <v>8</v>
      </c>
      <c r="G61" s="12">
        <v>82.69</v>
      </c>
      <c r="H61" s="12">
        <v>82.57</v>
      </c>
    </row>
    <row r="62" spans="1:8" x14ac:dyDescent="0.15">
      <c r="A62">
        <f t="shared" si="0"/>
        <v>58</v>
      </c>
      <c r="B62" t="s">
        <v>37</v>
      </c>
      <c r="C62" s="11">
        <v>40595</v>
      </c>
      <c r="D62">
        <v>20</v>
      </c>
      <c r="E62" s="11">
        <v>40596</v>
      </c>
      <c r="F62">
        <v>0</v>
      </c>
      <c r="G62" s="12">
        <v>83.08</v>
      </c>
      <c r="H62" s="12">
        <v>83.52</v>
      </c>
    </row>
    <row r="63" spans="1:8" x14ac:dyDescent="0.15">
      <c r="A63">
        <f t="shared" si="0"/>
        <v>59</v>
      </c>
      <c r="B63" t="s">
        <v>37</v>
      </c>
      <c r="C63" s="11">
        <v>40605</v>
      </c>
      <c r="D63">
        <v>0</v>
      </c>
      <c r="E63" s="11">
        <v>40605</v>
      </c>
      <c r="F63">
        <v>8</v>
      </c>
      <c r="G63" s="12">
        <v>81.77</v>
      </c>
      <c r="H63" s="12">
        <v>81.88</v>
      </c>
    </row>
    <row r="64" spans="1:8" x14ac:dyDescent="0.15">
      <c r="A64">
        <f t="shared" si="0"/>
        <v>60</v>
      </c>
      <c r="B64" t="s">
        <v>36</v>
      </c>
      <c r="C64" s="11">
        <v>40631</v>
      </c>
      <c r="D64">
        <v>0</v>
      </c>
      <c r="E64" s="11">
        <v>40631</v>
      </c>
      <c r="F64">
        <v>8</v>
      </c>
      <c r="G64" s="12">
        <v>81.760000000000005</v>
      </c>
      <c r="H64" s="12">
        <v>81.53</v>
      </c>
    </row>
    <row r="65" spans="1:8" x14ac:dyDescent="0.15">
      <c r="A65">
        <f t="shared" si="0"/>
        <v>61</v>
      </c>
      <c r="B65" t="s">
        <v>37</v>
      </c>
      <c r="C65" s="11">
        <v>40652</v>
      </c>
      <c r="D65">
        <v>16</v>
      </c>
      <c r="E65" s="11">
        <v>40653</v>
      </c>
      <c r="F65">
        <v>12</v>
      </c>
      <c r="G65" s="12">
        <v>82.363</v>
      </c>
      <c r="H65" s="12">
        <v>82.564999999999998</v>
      </c>
    </row>
    <row r="66" spans="1:8" x14ac:dyDescent="0.15">
      <c r="A66">
        <f t="shared" si="0"/>
        <v>62</v>
      </c>
      <c r="B66" t="s">
        <v>36</v>
      </c>
      <c r="C66" s="11">
        <v>40653</v>
      </c>
      <c r="D66">
        <v>8</v>
      </c>
      <c r="G66" s="12">
        <v>82.935000000000002</v>
      </c>
      <c r="H66" s="12">
        <v>82.667000000000002</v>
      </c>
    </row>
    <row r="67" spans="1:8" x14ac:dyDescent="0.15">
      <c r="A67">
        <f t="shared" si="0"/>
        <v>63</v>
      </c>
      <c r="B67" t="s">
        <v>37</v>
      </c>
      <c r="C67" s="11">
        <v>40659</v>
      </c>
      <c r="D67">
        <v>16</v>
      </c>
      <c r="E67" s="11">
        <v>40659</v>
      </c>
      <c r="F67">
        <v>20</v>
      </c>
      <c r="G67" s="12">
        <v>81.597999999999999</v>
      </c>
      <c r="H67" s="12">
        <v>81.935000000000002</v>
      </c>
    </row>
    <row r="68" spans="1:8" x14ac:dyDescent="0.15">
      <c r="A68">
        <f t="shared" si="0"/>
        <v>64</v>
      </c>
      <c r="B68" t="s">
        <v>37</v>
      </c>
      <c r="C68" s="11">
        <v>40667</v>
      </c>
      <c r="D68">
        <v>4</v>
      </c>
      <c r="E68" s="11">
        <v>40667</v>
      </c>
      <c r="F68">
        <v>12</v>
      </c>
      <c r="G68" s="12">
        <v>80.83</v>
      </c>
      <c r="H68" s="12">
        <v>80.978999999999999</v>
      </c>
    </row>
    <row r="69" spans="1:8" x14ac:dyDescent="0.15">
      <c r="A69">
        <f t="shared" si="0"/>
        <v>65</v>
      </c>
      <c r="B69" t="s">
        <v>36</v>
      </c>
      <c r="C69" s="11">
        <v>40674</v>
      </c>
      <c r="D69">
        <v>8</v>
      </c>
      <c r="E69" s="11">
        <v>40674</v>
      </c>
      <c r="F69">
        <v>12</v>
      </c>
      <c r="G69" s="12">
        <v>80.906999999999996</v>
      </c>
      <c r="H69" s="12">
        <v>80.614000000000004</v>
      </c>
    </row>
    <row r="70" spans="1:8" x14ac:dyDescent="0.15">
      <c r="A70">
        <f t="shared" ref="A70:A116" si="1">ROW()-4</f>
        <v>66</v>
      </c>
      <c r="B70" t="s">
        <v>37</v>
      </c>
      <c r="C70" s="11">
        <v>40676</v>
      </c>
      <c r="D70">
        <v>20</v>
      </c>
      <c r="E70" s="11">
        <v>40677</v>
      </c>
      <c r="F70">
        <v>0</v>
      </c>
      <c r="G70" s="12">
        <v>80.706000000000003</v>
      </c>
      <c r="H70" s="12">
        <v>80.897999999999996</v>
      </c>
    </row>
    <row r="71" spans="1:8" x14ac:dyDescent="0.15">
      <c r="A71">
        <f t="shared" si="1"/>
        <v>67</v>
      </c>
      <c r="B71" t="s">
        <v>37</v>
      </c>
      <c r="C71" s="11">
        <v>40679</v>
      </c>
      <c r="D71">
        <v>16</v>
      </c>
      <c r="E71" s="11">
        <v>40679</v>
      </c>
      <c r="F71">
        <v>20</v>
      </c>
      <c r="G71" s="12">
        <v>80.727999999999994</v>
      </c>
      <c r="H71" s="12">
        <v>80.915000000000006</v>
      </c>
    </row>
    <row r="72" spans="1:8" x14ac:dyDescent="0.15">
      <c r="A72">
        <f t="shared" si="1"/>
        <v>68</v>
      </c>
      <c r="B72" t="s">
        <v>36</v>
      </c>
      <c r="C72" s="11">
        <v>40682</v>
      </c>
      <c r="D72">
        <v>20</v>
      </c>
      <c r="E72" s="11">
        <v>40683</v>
      </c>
      <c r="F72">
        <v>0</v>
      </c>
      <c r="G72" s="12">
        <v>81.698999999999998</v>
      </c>
      <c r="H72" s="12">
        <v>81.468000000000004</v>
      </c>
    </row>
    <row r="73" spans="1:8" x14ac:dyDescent="0.15">
      <c r="A73">
        <f t="shared" si="1"/>
        <v>69</v>
      </c>
      <c r="B73" t="s">
        <v>37</v>
      </c>
      <c r="C73" s="11">
        <v>40689</v>
      </c>
      <c r="D73">
        <v>8</v>
      </c>
      <c r="E73" s="11">
        <v>40689</v>
      </c>
      <c r="F73">
        <v>12</v>
      </c>
      <c r="G73" s="12">
        <v>81.691000000000003</v>
      </c>
      <c r="H73" s="12">
        <v>82.019000000000005</v>
      </c>
    </row>
    <row r="74" spans="1:8" x14ac:dyDescent="0.15">
      <c r="A74">
        <f t="shared" si="1"/>
        <v>70</v>
      </c>
      <c r="B74" t="s">
        <v>37</v>
      </c>
      <c r="C74" s="11">
        <v>40701</v>
      </c>
      <c r="D74">
        <v>16</v>
      </c>
      <c r="E74" s="11">
        <v>40701</v>
      </c>
      <c r="F74">
        <v>20</v>
      </c>
      <c r="G74" s="12">
        <v>80.12</v>
      </c>
      <c r="H74" s="12">
        <v>80.259</v>
      </c>
    </row>
    <row r="75" spans="1:8" x14ac:dyDescent="0.15">
      <c r="A75">
        <f t="shared" si="1"/>
        <v>71</v>
      </c>
      <c r="B75" t="s">
        <v>36</v>
      </c>
      <c r="C75" s="11">
        <v>40704</v>
      </c>
      <c r="D75">
        <v>4</v>
      </c>
      <c r="E75" s="11">
        <v>40704</v>
      </c>
      <c r="F75">
        <v>8</v>
      </c>
      <c r="G75" s="12">
        <v>80.164000000000001</v>
      </c>
      <c r="H75" s="12">
        <v>80.027000000000001</v>
      </c>
    </row>
    <row r="76" spans="1:8" x14ac:dyDescent="0.15">
      <c r="A76">
        <f t="shared" si="1"/>
        <v>72</v>
      </c>
      <c r="B76" t="s">
        <v>36</v>
      </c>
      <c r="C76" s="11">
        <v>40704</v>
      </c>
      <c r="D76">
        <v>12</v>
      </c>
      <c r="E76" s="11">
        <v>40704</v>
      </c>
      <c r="F76">
        <v>16</v>
      </c>
      <c r="G76" s="12">
        <v>80.215000000000003</v>
      </c>
      <c r="H76" s="12">
        <v>80.018000000000001</v>
      </c>
    </row>
    <row r="77" spans="1:8" x14ac:dyDescent="0.15">
      <c r="A77">
        <f t="shared" si="1"/>
        <v>73</v>
      </c>
      <c r="B77" t="s">
        <v>37</v>
      </c>
      <c r="C77" s="11">
        <v>40714</v>
      </c>
      <c r="D77">
        <v>16</v>
      </c>
      <c r="E77" s="11">
        <v>40715</v>
      </c>
      <c r="F77">
        <v>0</v>
      </c>
      <c r="G77" s="12">
        <v>80.191999999999993</v>
      </c>
      <c r="H77" s="12">
        <v>80.308000000000007</v>
      </c>
    </row>
    <row r="78" spans="1:8" x14ac:dyDescent="0.15">
      <c r="A78">
        <f t="shared" si="1"/>
        <v>74</v>
      </c>
      <c r="B78" t="s">
        <v>36</v>
      </c>
      <c r="C78" s="11">
        <v>40717</v>
      </c>
      <c r="D78">
        <v>16</v>
      </c>
      <c r="G78" s="12">
        <v>80.695999999999998</v>
      </c>
      <c r="H78" s="12">
        <v>80.379000000000005</v>
      </c>
    </row>
    <row r="79" spans="1:8" x14ac:dyDescent="0.15">
      <c r="A79">
        <f t="shared" si="1"/>
        <v>75</v>
      </c>
      <c r="B79" t="s">
        <v>36</v>
      </c>
      <c r="C79" s="11">
        <v>40718</v>
      </c>
      <c r="D79">
        <v>4</v>
      </c>
      <c r="E79" s="11">
        <v>40718</v>
      </c>
      <c r="F79">
        <v>8</v>
      </c>
      <c r="G79" s="12">
        <v>80.510000000000005</v>
      </c>
      <c r="H79" s="12">
        <v>80.424000000000007</v>
      </c>
    </row>
    <row r="80" spans="1:8" x14ac:dyDescent="0.15">
      <c r="A80">
        <f t="shared" si="1"/>
        <v>76</v>
      </c>
      <c r="B80" t="s">
        <v>36</v>
      </c>
      <c r="C80" s="11">
        <v>40718</v>
      </c>
      <c r="D80">
        <v>4</v>
      </c>
      <c r="E80" s="11">
        <v>40721</v>
      </c>
      <c r="F80">
        <v>0</v>
      </c>
      <c r="G80" s="12">
        <v>80.510000000000005</v>
      </c>
      <c r="H80" s="12">
        <v>80.424000000000007</v>
      </c>
    </row>
    <row r="81" spans="1:8" x14ac:dyDescent="0.15">
      <c r="A81">
        <f t="shared" si="1"/>
        <v>77</v>
      </c>
      <c r="B81" t="s">
        <v>37</v>
      </c>
      <c r="C81" s="11">
        <v>40724</v>
      </c>
      <c r="D81">
        <v>16</v>
      </c>
      <c r="E81" s="11">
        <v>40724</v>
      </c>
      <c r="F81">
        <v>20</v>
      </c>
      <c r="G81" s="12">
        <v>80.519000000000005</v>
      </c>
      <c r="H81" s="12">
        <v>80.840999999999994</v>
      </c>
    </row>
    <row r="82" spans="1:8" x14ac:dyDescent="0.15">
      <c r="A82">
        <f t="shared" si="1"/>
        <v>78</v>
      </c>
      <c r="B82" t="s">
        <v>37</v>
      </c>
      <c r="C82" s="11">
        <v>40738</v>
      </c>
      <c r="D82">
        <v>8</v>
      </c>
      <c r="G82" s="12">
        <v>78.872</v>
      </c>
      <c r="H82" s="12">
        <v>79.156999999999996</v>
      </c>
    </row>
    <row r="83" spans="1:8" x14ac:dyDescent="0.15">
      <c r="A83">
        <f t="shared" si="1"/>
        <v>79</v>
      </c>
      <c r="B83" t="s">
        <v>37</v>
      </c>
      <c r="C83" s="11">
        <v>40742</v>
      </c>
      <c r="D83">
        <v>4</v>
      </c>
      <c r="E83" s="11">
        <v>40742</v>
      </c>
      <c r="F83">
        <v>8</v>
      </c>
      <c r="G83" s="12">
        <v>78.997</v>
      </c>
      <c r="H83" s="12">
        <v>79.174000000000007</v>
      </c>
    </row>
    <row r="84" spans="1:8" x14ac:dyDescent="0.15">
      <c r="A84">
        <f t="shared" si="1"/>
        <v>80</v>
      </c>
      <c r="B84" t="s">
        <v>37</v>
      </c>
      <c r="C84" s="11">
        <v>40749</v>
      </c>
      <c r="D84">
        <v>16</v>
      </c>
      <c r="G84" s="12">
        <v>78.165999999999997</v>
      </c>
      <c r="H84" s="12">
        <v>78.418999999999997</v>
      </c>
    </row>
    <row r="85" spans="1:8" x14ac:dyDescent="0.15">
      <c r="A85">
        <f t="shared" si="1"/>
        <v>81</v>
      </c>
      <c r="B85" t="s">
        <v>37</v>
      </c>
      <c r="C85" s="11">
        <v>40749</v>
      </c>
      <c r="D85">
        <v>20</v>
      </c>
      <c r="G85" s="12">
        <v>78.195999999999998</v>
      </c>
      <c r="H85" s="12">
        <v>78.352999999999994</v>
      </c>
    </row>
    <row r="86" spans="1:8" x14ac:dyDescent="0.15">
      <c r="A86">
        <f t="shared" si="1"/>
        <v>82</v>
      </c>
      <c r="B86" t="s">
        <v>37</v>
      </c>
      <c r="C86" s="11">
        <v>40750</v>
      </c>
      <c r="D86">
        <v>4</v>
      </c>
      <c r="E86" s="11">
        <v>40750</v>
      </c>
      <c r="F86">
        <v>16</v>
      </c>
      <c r="G86" s="12">
        <v>77.941999999999993</v>
      </c>
      <c r="H86" s="12">
        <v>78.637</v>
      </c>
    </row>
    <row r="87" spans="1:8" x14ac:dyDescent="0.15">
      <c r="A87">
        <f t="shared" si="1"/>
        <v>83</v>
      </c>
      <c r="B87" t="s">
        <v>37</v>
      </c>
      <c r="C87" s="11">
        <v>40758</v>
      </c>
      <c r="D87">
        <v>8</v>
      </c>
      <c r="E87" s="11">
        <v>40758</v>
      </c>
      <c r="F87">
        <v>12</v>
      </c>
      <c r="G87" s="12">
        <v>76.965000000000003</v>
      </c>
      <c r="H87" s="12">
        <v>77.370999999999995</v>
      </c>
    </row>
    <row r="88" spans="1:8" x14ac:dyDescent="0.15">
      <c r="A88">
        <f t="shared" si="1"/>
        <v>84</v>
      </c>
      <c r="B88" t="s">
        <v>37</v>
      </c>
      <c r="C88" s="11">
        <v>40765</v>
      </c>
      <c r="D88">
        <v>20</v>
      </c>
      <c r="E88" s="11">
        <v>40766</v>
      </c>
      <c r="F88">
        <v>0</v>
      </c>
      <c r="G88" s="12">
        <v>76.680000000000007</v>
      </c>
      <c r="H88" s="12">
        <v>76.926000000000002</v>
      </c>
    </row>
    <row r="89" spans="1:8" x14ac:dyDescent="0.15">
      <c r="A89">
        <f t="shared" si="1"/>
        <v>85</v>
      </c>
      <c r="B89" t="s">
        <v>37</v>
      </c>
      <c r="C89" s="11">
        <v>40766</v>
      </c>
      <c r="D89">
        <v>0</v>
      </c>
      <c r="E89" s="11">
        <v>40766</v>
      </c>
      <c r="F89">
        <v>8</v>
      </c>
      <c r="G89" s="12">
        <v>76.525999999999996</v>
      </c>
      <c r="H89" s="12">
        <v>77.191999999999993</v>
      </c>
    </row>
    <row r="90" spans="1:8" x14ac:dyDescent="0.15">
      <c r="A90">
        <f t="shared" si="1"/>
        <v>86</v>
      </c>
      <c r="B90" t="s">
        <v>36</v>
      </c>
      <c r="C90" s="11">
        <v>40770</v>
      </c>
      <c r="D90">
        <v>4</v>
      </c>
      <c r="G90" s="12">
        <v>76.965000000000003</v>
      </c>
      <c r="H90" s="12">
        <v>76.786000000000001</v>
      </c>
    </row>
    <row r="91" spans="1:8" x14ac:dyDescent="0.15">
      <c r="A91">
        <f t="shared" si="1"/>
        <v>87</v>
      </c>
      <c r="B91" t="s">
        <v>37</v>
      </c>
      <c r="C91" s="11">
        <v>40774</v>
      </c>
      <c r="D91">
        <v>0</v>
      </c>
      <c r="E91" s="11">
        <v>40774</v>
      </c>
      <c r="F91">
        <v>4</v>
      </c>
      <c r="G91" s="12">
        <v>76.512</v>
      </c>
      <c r="H91" s="12">
        <v>76.915999999999997</v>
      </c>
    </row>
    <row r="92" spans="1:8" x14ac:dyDescent="0.15">
      <c r="A92">
        <f t="shared" si="1"/>
        <v>88</v>
      </c>
      <c r="B92" t="s">
        <v>37</v>
      </c>
      <c r="C92" s="11">
        <v>40774</v>
      </c>
      <c r="D92">
        <v>12</v>
      </c>
      <c r="E92" s="11">
        <v>40774</v>
      </c>
      <c r="F92">
        <v>16</v>
      </c>
      <c r="G92" s="12">
        <v>75.956999999999994</v>
      </c>
      <c r="H92" s="12">
        <v>76.519000000000005</v>
      </c>
    </row>
    <row r="93" spans="1:8" x14ac:dyDescent="0.15">
      <c r="A93">
        <f t="shared" si="1"/>
        <v>89</v>
      </c>
      <c r="B93" t="s">
        <v>36</v>
      </c>
      <c r="C93" s="11">
        <v>40793</v>
      </c>
      <c r="D93">
        <v>20</v>
      </c>
      <c r="E93" s="11">
        <v>40794</v>
      </c>
      <c r="F93">
        <v>0</v>
      </c>
      <c r="G93" s="12">
        <v>77.349999999999994</v>
      </c>
      <c r="H93" s="12">
        <v>77.204999999999998</v>
      </c>
    </row>
    <row r="94" spans="1:8" x14ac:dyDescent="0.15">
      <c r="A94">
        <f t="shared" si="1"/>
        <v>90</v>
      </c>
      <c r="B94" t="s">
        <v>37</v>
      </c>
      <c r="C94" s="11">
        <v>40800</v>
      </c>
      <c r="D94">
        <v>4</v>
      </c>
      <c r="E94" s="11">
        <v>40800</v>
      </c>
      <c r="F94">
        <v>8</v>
      </c>
      <c r="G94" s="12">
        <v>76.835999999999999</v>
      </c>
      <c r="H94" s="12">
        <v>77.049000000000007</v>
      </c>
    </row>
    <row r="95" spans="1:8" x14ac:dyDescent="0.15">
      <c r="A95">
        <f t="shared" si="1"/>
        <v>91</v>
      </c>
      <c r="B95" t="s">
        <v>37</v>
      </c>
      <c r="C95" s="11">
        <v>40801</v>
      </c>
      <c r="D95">
        <v>0</v>
      </c>
      <c r="E95" s="11">
        <v>40801</v>
      </c>
      <c r="F95">
        <v>4</v>
      </c>
      <c r="G95" s="12">
        <v>76.650000000000006</v>
      </c>
      <c r="H95" s="12">
        <v>76.796000000000006</v>
      </c>
    </row>
    <row r="96" spans="1:8" x14ac:dyDescent="0.15">
      <c r="A96">
        <f t="shared" si="1"/>
        <v>92</v>
      </c>
      <c r="B96" t="s">
        <v>37</v>
      </c>
      <c r="C96" s="11">
        <v>40801</v>
      </c>
      <c r="D96">
        <v>12</v>
      </c>
      <c r="E96" s="11">
        <v>40805</v>
      </c>
      <c r="F96">
        <v>16</v>
      </c>
      <c r="G96" s="12">
        <v>76.548000000000002</v>
      </c>
      <c r="H96" s="12">
        <v>77.254999999999995</v>
      </c>
    </row>
    <row r="97" spans="1:9" x14ac:dyDescent="0.15">
      <c r="A97">
        <f t="shared" si="1"/>
        <v>93</v>
      </c>
      <c r="B97" t="s">
        <v>37</v>
      </c>
      <c r="C97" s="11">
        <v>40806</v>
      </c>
      <c r="D97">
        <v>0</v>
      </c>
      <c r="E97" s="11">
        <v>40806</v>
      </c>
      <c r="F97">
        <v>4</v>
      </c>
      <c r="G97" s="12">
        <v>76.751999999999995</v>
      </c>
      <c r="H97" s="12">
        <v>76.501000000000005</v>
      </c>
    </row>
    <row r="98" spans="1:9" x14ac:dyDescent="0.15">
      <c r="A98">
        <f t="shared" si="1"/>
        <v>94</v>
      </c>
      <c r="B98" t="s">
        <v>37</v>
      </c>
      <c r="C98" s="11">
        <v>40814</v>
      </c>
      <c r="D98">
        <v>16</v>
      </c>
      <c r="F98">
        <v>20</v>
      </c>
      <c r="G98" s="12">
        <v>76.382999999999996</v>
      </c>
      <c r="H98" s="12">
        <v>76.566000000000003</v>
      </c>
    </row>
    <row r="99" spans="1:9" x14ac:dyDescent="0.15">
      <c r="A99">
        <f t="shared" si="1"/>
        <v>95</v>
      </c>
      <c r="B99" t="s">
        <v>36</v>
      </c>
      <c r="C99" s="11">
        <v>40815</v>
      </c>
      <c r="D99">
        <v>0</v>
      </c>
      <c r="E99" s="11">
        <v>40815</v>
      </c>
      <c r="F99">
        <v>12</v>
      </c>
      <c r="G99" s="12">
        <v>76.590999999999994</v>
      </c>
      <c r="H99" s="12">
        <v>76.400999999999996</v>
      </c>
    </row>
    <row r="100" spans="1:9" x14ac:dyDescent="0.15">
      <c r="A100">
        <f t="shared" si="1"/>
        <v>96</v>
      </c>
      <c r="B100" t="s">
        <v>36</v>
      </c>
      <c r="C100" s="11">
        <v>40815</v>
      </c>
      <c r="D100">
        <v>4</v>
      </c>
      <c r="E100" s="11">
        <v>40815</v>
      </c>
      <c r="F100">
        <v>12</v>
      </c>
      <c r="G100" s="12">
        <v>76.570999999999998</v>
      </c>
      <c r="H100" s="12">
        <v>76.459999999999994</v>
      </c>
    </row>
    <row r="101" spans="1:9" x14ac:dyDescent="0.15">
      <c r="A101">
        <f t="shared" si="1"/>
        <v>97</v>
      </c>
      <c r="B101" t="s">
        <v>36</v>
      </c>
      <c r="C101" s="11">
        <v>40815</v>
      </c>
      <c r="D101">
        <v>8</v>
      </c>
      <c r="E101" s="11">
        <v>40815</v>
      </c>
      <c r="F101">
        <v>12</v>
      </c>
      <c r="G101" s="12">
        <v>79.566999999999993</v>
      </c>
      <c r="H101" s="12">
        <v>76.418000000000006</v>
      </c>
    </row>
    <row r="102" spans="1:9" x14ac:dyDescent="0.15">
      <c r="A102">
        <f t="shared" si="1"/>
        <v>98</v>
      </c>
      <c r="B102" t="s">
        <v>36</v>
      </c>
      <c r="C102" s="11">
        <v>40826</v>
      </c>
      <c r="D102">
        <v>4</v>
      </c>
      <c r="E102" s="11">
        <v>40826</v>
      </c>
      <c r="F102">
        <v>8</v>
      </c>
      <c r="G102" s="12">
        <v>76.757999999999996</v>
      </c>
      <c r="H102" s="12">
        <v>76.7</v>
      </c>
    </row>
    <row r="103" spans="1:9" x14ac:dyDescent="0.15">
      <c r="A103">
        <f t="shared" si="1"/>
        <v>99</v>
      </c>
      <c r="B103" t="s">
        <v>37</v>
      </c>
      <c r="C103" s="11">
        <v>40827</v>
      </c>
      <c r="D103">
        <v>0</v>
      </c>
      <c r="E103" s="11">
        <v>40827</v>
      </c>
      <c r="F103">
        <v>12</v>
      </c>
      <c r="G103" s="12">
        <v>76.611000000000004</v>
      </c>
      <c r="H103" s="12">
        <v>76.739999999999995</v>
      </c>
    </row>
    <row r="104" spans="1:9" x14ac:dyDescent="0.15">
      <c r="A104">
        <f t="shared" si="1"/>
        <v>100</v>
      </c>
      <c r="B104" t="s">
        <v>37</v>
      </c>
      <c r="C104" s="11">
        <v>40829</v>
      </c>
      <c r="D104">
        <v>12</v>
      </c>
      <c r="E104" s="11">
        <v>40833</v>
      </c>
      <c r="F104">
        <v>16</v>
      </c>
      <c r="G104" s="12">
        <v>76.766000000000005</v>
      </c>
      <c r="H104" s="12">
        <v>76.962999999999994</v>
      </c>
    </row>
    <row r="105" spans="1:9" x14ac:dyDescent="0.15">
      <c r="A105">
        <f t="shared" si="1"/>
        <v>101</v>
      </c>
      <c r="B105" t="s">
        <v>37</v>
      </c>
      <c r="C105" s="11">
        <v>40837</v>
      </c>
      <c r="D105">
        <v>4</v>
      </c>
      <c r="E105" s="11">
        <v>40837</v>
      </c>
      <c r="F105">
        <v>8</v>
      </c>
      <c r="G105" s="12">
        <v>76.736000000000004</v>
      </c>
      <c r="H105" s="12">
        <v>76.790999999999997</v>
      </c>
    </row>
    <row r="106" spans="1:9" x14ac:dyDescent="0.15">
      <c r="A106">
        <f t="shared" si="1"/>
        <v>102</v>
      </c>
      <c r="B106" t="s">
        <v>37</v>
      </c>
      <c r="C106" s="11">
        <v>40843</v>
      </c>
      <c r="D106">
        <v>4</v>
      </c>
      <c r="E106" s="11">
        <v>40843</v>
      </c>
      <c r="F106">
        <v>8</v>
      </c>
      <c r="G106" s="12">
        <v>75.894000000000005</v>
      </c>
      <c r="H106" s="12">
        <v>76.236999999999995</v>
      </c>
    </row>
    <row r="107" spans="1:9" x14ac:dyDescent="0.15">
      <c r="A107">
        <f t="shared" si="1"/>
        <v>103</v>
      </c>
      <c r="B107" t="s">
        <v>37</v>
      </c>
      <c r="C107" s="11">
        <v>40850</v>
      </c>
      <c r="D107">
        <v>0</v>
      </c>
      <c r="E107" s="11">
        <v>40850</v>
      </c>
      <c r="F107">
        <v>4</v>
      </c>
      <c r="G107" s="12">
        <v>78.025999999999996</v>
      </c>
      <c r="H107" s="12">
        <v>78.155000000000001</v>
      </c>
    </row>
    <row r="108" spans="1:9" x14ac:dyDescent="0.15">
      <c r="A108">
        <f t="shared" si="1"/>
        <v>104</v>
      </c>
      <c r="B108" t="s">
        <v>37</v>
      </c>
      <c r="C108" s="11">
        <v>40862</v>
      </c>
      <c r="D108">
        <v>0</v>
      </c>
      <c r="E108" s="11">
        <v>40862</v>
      </c>
      <c r="F108">
        <v>4</v>
      </c>
      <c r="G108" s="12">
        <v>76.975999999999999</v>
      </c>
      <c r="H108" s="12">
        <v>77.408000000000001</v>
      </c>
    </row>
    <row r="109" spans="1:9" x14ac:dyDescent="0.15">
      <c r="A109">
        <f t="shared" si="1"/>
        <v>105</v>
      </c>
      <c r="B109" t="s">
        <v>37</v>
      </c>
      <c r="C109" s="11">
        <v>40878</v>
      </c>
      <c r="D109">
        <v>12</v>
      </c>
      <c r="E109" s="11">
        <v>40878</v>
      </c>
      <c r="F109">
        <v>16</v>
      </c>
      <c r="G109" s="12">
        <v>77.632999999999996</v>
      </c>
      <c r="H109" s="12">
        <v>77.798000000000002</v>
      </c>
      <c r="I109" t="s">
        <v>18</v>
      </c>
    </row>
    <row r="110" spans="1:9" x14ac:dyDescent="0.15">
      <c r="A110">
        <f t="shared" si="1"/>
        <v>106</v>
      </c>
      <c r="B110" t="s">
        <v>36</v>
      </c>
      <c r="C110" s="11">
        <v>40882</v>
      </c>
      <c r="D110">
        <v>8</v>
      </c>
      <c r="F110">
        <v>12</v>
      </c>
      <c r="G110" s="12">
        <v>78.040000000000006</v>
      </c>
      <c r="H110" s="12">
        <v>77.897000000000006</v>
      </c>
    </row>
    <row r="111" spans="1:9" x14ac:dyDescent="0.15">
      <c r="A111">
        <f t="shared" si="1"/>
        <v>107</v>
      </c>
      <c r="B111" t="s">
        <v>37</v>
      </c>
      <c r="C111" s="11">
        <v>40892</v>
      </c>
      <c r="D111">
        <v>16</v>
      </c>
      <c r="E111" s="11">
        <v>40893</v>
      </c>
      <c r="F111">
        <v>0</v>
      </c>
      <c r="G111" s="12">
        <v>77.8</v>
      </c>
      <c r="H111" s="12">
        <v>77.971999999999994</v>
      </c>
    </row>
    <row r="112" spans="1:9" x14ac:dyDescent="0.15">
      <c r="A112">
        <f t="shared" si="1"/>
        <v>108</v>
      </c>
      <c r="B112" t="s">
        <v>36</v>
      </c>
      <c r="C112" s="11">
        <v>40897</v>
      </c>
      <c r="D112">
        <v>8</v>
      </c>
      <c r="F112">
        <v>12</v>
      </c>
      <c r="G112" s="12">
        <v>78</v>
      </c>
      <c r="H112" s="12">
        <v>77.819000000000003</v>
      </c>
    </row>
    <row r="113" spans="1:8" x14ac:dyDescent="0.15">
      <c r="A113">
        <f t="shared" si="1"/>
        <v>109</v>
      </c>
      <c r="B113" t="s">
        <v>37</v>
      </c>
      <c r="C113" s="11">
        <v>40897</v>
      </c>
      <c r="D113">
        <v>20</v>
      </c>
      <c r="E113" s="11">
        <v>40898</v>
      </c>
      <c r="F113">
        <v>4</v>
      </c>
      <c r="G113" s="12">
        <v>77.805000000000007</v>
      </c>
      <c r="H113" s="12">
        <v>77.897000000000006</v>
      </c>
    </row>
    <row r="114" spans="1:8" x14ac:dyDescent="0.15">
      <c r="A114">
        <f t="shared" si="1"/>
        <v>110</v>
      </c>
      <c r="B114" t="s">
        <v>37</v>
      </c>
      <c r="C114" s="11">
        <v>40925</v>
      </c>
      <c r="D114">
        <v>0</v>
      </c>
      <c r="F114">
        <v>4</v>
      </c>
      <c r="G114" s="12">
        <v>76.753</v>
      </c>
      <c r="H114" s="12">
        <v>76.873000000000005</v>
      </c>
    </row>
    <row r="115" spans="1:8" x14ac:dyDescent="0.15">
      <c r="A115">
        <f t="shared" si="1"/>
        <v>111</v>
      </c>
      <c r="B115" t="s">
        <v>36</v>
      </c>
      <c r="C115" s="11">
        <v>40925</v>
      </c>
      <c r="D115">
        <v>16</v>
      </c>
      <c r="E115" s="11">
        <v>40926</v>
      </c>
      <c r="F115">
        <v>0</v>
      </c>
      <c r="G115" s="12">
        <v>76.843000000000004</v>
      </c>
      <c r="H115" s="12">
        <v>76.754000000000005</v>
      </c>
    </row>
    <row r="116" spans="1:8" x14ac:dyDescent="0.15">
      <c r="A116">
        <f t="shared" si="1"/>
        <v>112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3.5" x14ac:dyDescent="0.15"/>
  <cols>
    <col min="1" max="1" width="4.125" bestFit="1" customWidth="1"/>
    <col min="2" max="2" width="5.25" bestFit="1" customWidth="1"/>
    <col min="3" max="3" width="9.5" bestFit="1" customWidth="1"/>
    <col min="4" max="4" width="5.25" bestFit="1" customWidth="1"/>
    <col min="5" max="5" width="11.125" bestFit="1" customWidth="1"/>
    <col min="6" max="8" width="5.25" bestFit="1" customWidth="1"/>
    <col min="9" max="9" width="2.5" customWidth="1"/>
  </cols>
  <sheetData>
    <row r="1" spans="1:14" x14ac:dyDescent="0.15">
      <c r="A1" t="s">
        <v>7</v>
      </c>
    </row>
    <row r="3" spans="1:14" x14ac:dyDescent="0.15">
      <c r="A3" t="s">
        <v>8</v>
      </c>
      <c r="J3" t="s">
        <v>9</v>
      </c>
    </row>
    <row r="4" spans="1:14" x14ac:dyDescent="0.15">
      <c r="A4" t="s">
        <v>0</v>
      </c>
      <c r="B4" t="s">
        <v>1</v>
      </c>
      <c r="C4" t="s">
        <v>4</v>
      </c>
      <c r="D4" t="s">
        <v>5</v>
      </c>
      <c r="E4" t="s">
        <v>6</v>
      </c>
      <c r="F4" t="s">
        <v>5</v>
      </c>
      <c r="G4" t="s">
        <v>2</v>
      </c>
      <c r="H4" t="s">
        <v>3</v>
      </c>
      <c r="J4" t="s">
        <v>11</v>
      </c>
      <c r="K4" t="s">
        <v>10</v>
      </c>
      <c r="L4" t="s">
        <v>13</v>
      </c>
      <c r="M4" t="s">
        <v>12</v>
      </c>
      <c r="N4" t="s">
        <v>12</v>
      </c>
    </row>
    <row r="5" spans="1:14" x14ac:dyDescent="0.15">
      <c r="A5">
        <f>ROW()-4</f>
        <v>1</v>
      </c>
    </row>
    <row r="6" spans="1:14" x14ac:dyDescent="0.15">
      <c r="A6">
        <f t="shared" ref="A6:A49" si="0">ROW()-4</f>
        <v>2</v>
      </c>
    </row>
    <row r="7" spans="1:14" x14ac:dyDescent="0.15">
      <c r="A7">
        <f t="shared" si="0"/>
        <v>3</v>
      </c>
    </row>
    <row r="8" spans="1:14" x14ac:dyDescent="0.15">
      <c r="A8">
        <f t="shared" si="0"/>
        <v>4</v>
      </c>
    </row>
    <row r="9" spans="1:14" x14ac:dyDescent="0.15">
      <c r="A9">
        <f t="shared" si="0"/>
        <v>5</v>
      </c>
    </row>
    <row r="10" spans="1:14" x14ac:dyDescent="0.15">
      <c r="A10">
        <f t="shared" si="0"/>
        <v>6</v>
      </c>
    </row>
    <row r="11" spans="1:14" x14ac:dyDescent="0.15">
      <c r="A11">
        <f t="shared" si="0"/>
        <v>7</v>
      </c>
    </row>
    <row r="12" spans="1:14" x14ac:dyDescent="0.15">
      <c r="A12">
        <f t="shared" si="0"/>
        <v>8</v>
      </c>
    </row>
    <row r="13" spans="1:14" x14ac:dyDescent="0.15">
      <c r="A13">
        <f t="shared" si="0"/>
        <v>9</v>
      </c>
    </row>
    <row r="14" spans="1:14" x14ac:dyDescent="0.15">
      <c r="A14">
        <f t="shared" si="0"/>
        <v>10</v>
      </c>
    </row>
    <row r="15" spans="1:14" x14ac:dyDescent="0.15">
      <c r="A15">
        <f t="shared" si="0"/>
        <v>11</v>
      </c>
    </row>
    <row r="16" spans="1:14" x14ac:dyDescent="0.15">
      <c r="A16">
        <f t="shared" si="0"/>
        <v>12</v>
      </c>
    </row>
    <row r="17" spans="1:1" x14ac:dyDescent="0.15">
      <c r="A17">
        <f t="shared" si="0"/>
        <v>13</v>
      </c>
    </row>
    <row r="18" spans="1:1" x14ac:dyDescent="0.15">
      <c r="A18">
        <f t="shared" si="0"/>
        <v>14</v>
      </c>
    </row>
    <row r="19" spans="1:1" x14ac:dyDescent="0.15">
      <c r="A19">
        <f t="shared" si="0"/>
        <v>15</v>
      </c>
    </row>
    <row r="20" spans="1:1" x14ac:dyDescent="0.15">
      <c r="A20">
        <f t="shared" si="0"/>
        <v>16</v>
      </c>
    </row>
    <row r="21" spans="1:1" x14ac:dyDescent="0.15">
      <c r="A21">
        <f t="shared" si="0"/>
        <v>17</v>
      </c>
    </row>
    <row r="22" spans="1:1" x14ac:dyDescent="0.15">
      <c r="A22">
        <f t="shared" si="0"/>
        <v>18</v>
      </c>
    </row>
    <row r="23" spans="1:1" x14ac:dyDescent="0.15">
      <c r="A23">
        <f t="shared" si="0"/>
        <v>19</v>
      </c>
    </row>
    <row r="24" spans="1:1" x14ac:dyDescent="0.15">
      <c r="A24">
        <f t="shared" si="0"/>
        <v>20</v>
      </c>
    </row>
    <row r="25" spans="1:1" x14ac:dyDescent="0.15">
      <c r="A25">
        <f t="shared" si="0"/>
        <v>21</v>
      </c>
    </row>
    <row r="26" spans="1:1" x14ac:dyDescent="0.15">
      <c r="A26">
        <f t="shared" si="0"/>
        <v>22</v>
      </c>
    </row>
    <row r="27" spans="1:1" x14ac:dyDescent="0.15">
      <c r="A27">
        <f t="shared" si="0"/>
        <v>23</v>
      </c>
    </row>
    <row r="28" spans="1:1" x14ac:dyDescent="0.15">
      <c r="A28">
        <f t="shared" si="0"/>
        <v>24</v>
      </c>
    </row>
    <row r="29" spans="1:1" x14ac:dyDescent="0.15">
      <c r="A29">
        <f t="shared" si="0"/>
        <v>25</v>
      </c>
    </row>
    <row r="30" spans="1:1" x14ac:dyDescent="0.15">
      <c r="A30">
        <f t="shared" si="0"/>
        <v>26</v>
      </c>
    </row>
    <row r="31" spans="1:1" x14ac:dyDescent="0.15">
      <c r="A31">
        <f t="shared" si="0"/>
        <v>27</v>
      </c>
    </row>
    <row r="32" spans="1:1" x14ac:dyDescent="0.15">
      <c r="A32">
        <f t="shared" si="0"/>
        <v>28</v>
      </c>
    </row>
    <row r="33" spans="1:1" x14ac:dyDescent="0.15">
      <c r="A33">
        <f t="shared" si="0"/>
        <v>29</v>
      </c>
    </row>
    <row r="34" spans="1:1" x14ac:dyDescent="0.15">
      <c r="A34">
        <f t="shared" si="0"/>
        <v>30</v>
      </c>
    </row>
    <row r="35" spans="1:1" x14ac:dyDescent="0.15">
      <c r="A35">
        <f t="shared" si="0"/>
        <v>31</v>
      </c>
    </row>
    <row r="36" spans="1:1" x14ac:dyDescent="0.15">
      <c r="A36">
        <f t="shared" si="0"/>
        <v>32</v>
      </c>
    </row>
    <row r="37" spans="1:1" x14ac:dyDescent="0.15">
      <c r="A37">
        <f t="shared" si="0"/>
        <v>33</v>
      </c>
    </row>
    <row r="38" spans="1:1" x14ac:dyDescent="0.15">
      <c r="A38">
        <f t="shared" si="0"/>
        <v>34</v>
      </c>
    </row>
    <row r="39" spans="1:1" x14ac:dyDescent="0.15">
      <c r="A39">
        <f t="shared" si="0"/>
        <v>35</v>
      </c>
    </row>
    <row r="40" spans="1:1" x14ac:dyDescent="0.15">
      <c r="A40">
        <f t="shared" si="0"/>
        <v>36</v>
      </c>
    </row>
    <row r="41" spans="1:1" x14ac:dyDescent="0.15">
      <c r="A41">
        <f t="shared" si="0"/>
        <v>37</v>
      </c>
    </row>
    <row r="42" spans="1:1" x14ac:dyDescent="0.15">
      <c r="A42">
        <f t="shared" si="0"/>
        <v>38</v>
      </c>
    </row>
    <row r="43" spans="1:1" x14ac:dyDescent="0.15">
      <c r="A43">
        <f t="shared" si="0"/>
        <v>39</v>
      </c>
    </row>
    <row r="44" spans="1:1" x14ac:dyDescent="0.15">
      <c r="A44">
        <f t="shared" si="0"/>
        <v>40</v>
      </c>
    </row>
    <row r="45" spans="1:1" x14ac:dyDescent="0.15">
      <c r="A45">
        <f t="shared" si="0"/>
        <v>41</v>
      </c>
    </row>
    <row r="46" spans="1:1" x14ac:dyDescent="0.15">
      <c r="A46">
        <f t="shared" si="0"/>
        <v>42</v>
      </c>
    </row>
    <row r="47" spans="1:1" x14ac:dyDescent="0.15">
      <c r="A47">
        <f t="shared" si="0"/>
        <v>43</v>
      </c>
    </row>
    <row r="48" spans="1:1" x14ac:dyDescent="0.15">
      <c r="A48">
        <f t="shared" si="0"/>
        <v>44</v>
      </c>
    </row>
    <row r="49" spans="1:1" x14ac:dyDescent="0.15">
      <c r="A49">
        <f t="shared" si="0"/>
        <v>45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1H</vt:lpstr>
      <vt:lpstr>4H</vt:lpstr>
      <vt:lpstr>org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2015-08-12T14:44:59Z</dcterms:modified>
</cp:coreProperties>
</file>