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46" yWindow="270" windowWidth="24750" windowHeight="11280" activeTab="1"/>
  </bookViews>
  <sheets>
    <sheet name="ルール＆合計" sheetId="1" r:id="rId1"/>
    <sheet name="検証データ240分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<sst xmlns="http://schemas.openxmlformats.org/spreadsheetml/2006/main" count="231" uniqueCount="97">
  <si>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</si>
  <si>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</si>
  <si>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</si>
  <si>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</si>
  <si>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</si>
  <si>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</si>
  <si>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</si>
  <si>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</si>
  <si>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</si>
  <si>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</si>
  <si>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</si>
  <si>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</si>
  <si>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</si>
  <si>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</si>
  <si>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</si>
  <si>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</si>
  <si>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</si>
  <si>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</si>
  <si>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</si>
  <si>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</si>
  <si>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</si>
  <si>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</si>
  <si>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売買</t>
  </si>
  <si>
    <t>時間足</t>
  </si>
  <si>
    <t>エントリー日時</t>
  </si>
  <si>
    <t>エントリー価格</t>
  </si>
  <si>
    <t>決済日時</t>
  </si>
  <si>
    <t>決済価格</t>
  </si>
  <si>
    <t>合計</t>
  </si>
  <si>
    <t>トレード詳細データ</t>
  </si>
  <si>
    <t>通貨ペア別エントリー回数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</si>
  <si>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</si>
  <si>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</si>
  <si>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</si>
  <si>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</si>
  <si>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</si>
  <si>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</si>
  <si>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</si>
  <si>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</si>
  <si>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</si>
  <si>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</si>
  <si>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</si>
  <si>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</si>
  <si>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</si>
  <si>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</si>
  <si>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</si>
  <si>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</si>
  <si>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</si>
  <si>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</si>
  <si>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</si>
  <si>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</si>
  <si>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</si>
  <si>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</si>
  <si>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</si>
  <si>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</si>
  <si>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</si>
  <si>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</si>
  <si>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</si>
  <si>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</si>
  <si>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</si>
  <si>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</si>
  <si>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</si>
  <si>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</si>
  <si>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</si>
  <si>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</si>
  <si>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</si>
  <si>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ロスカット幅(pips)</t>
  </si>
  <si>
    <t>万通貨</t>
  </si>
  <si>
    <t>現合計</t>
  </si>
  <si>
    <t>1pips(円)</t>
  </si>
  <si>
    <t>結果資金</t>
  </si>
  <si>
    <t>ストップ設定価格</t>
  </si>
  <si>
    <t>ロット</t>
  </si>
  <si>
    <t>買</t>
  </si>
  <si>
    <t>損益金額　</t>
  </si>
  <si>
    <t>損失上限</t>
  </si>
  <si>
    <t>時間足</t>
  </si>
  <si>
    <t>通貨ペア</t>
  </si>
  <si>
    <t>右側円の場合=100</t>
  </si>
  <si>
    <t>ドル円レート=今のレート</t>
  </si>
  <si>
    <t>USD/JPY、EUR/JPY</t>
  </si>
  <si>
    <t>EUR/USD、GBP/USD</t>
  </si>
  <si>
    <t>ロス(％)</t>
  </si>
  <si>
    <t>仕掛け１</t>
  </si>
  <si>
    <t>売</t>
  </si>
  <si>
    <t>・ピンバー、MA触る&amp;両方上にある状態</t>
  </si>
  <si>
    <t>決済ルール</t>
  </si>
  <si>
    <t>ｂ/ストップを移動していく</t>
  </si>
  <si>
    <t>損益pips</t>
  </si>
  <si>
    <t>現在のドル円レート</t>
  </si>
  <si>
    <t>・１７～２０pipで建値ストップ！！</t>
  </si>
  <si>
    <t>GBP/USD</t>
  </si>
  <si>
    <t>ローソク足動き中でも</t>
  </si>
  <si>
    <t>240分</t>
  </si>
  <si>
    <t>矢印のローソク足はピンバーでしょうか？</t>
  </si>
  <si>
    <t>実体がローソク足の中間にあったり、</t>
  </si>
  <si>
    <t>すると先生方はどう判断するか知りたいです。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</si>
</sst>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_ "/>
    <numFmt numFmtId="190" formatCode="0_ "/>
    <numFmt numFmtId="191" formatCode="#,##0.0;#,##0.0"/>
    <numFmt numFmtId="192" formatCode="#,##0;#,##0"/>
    <numFmt numFmtId="193" formatCode="0.0;[Red]0.0"/>
    <numFmt numFmtId="194" formatCode="0_);\(0\)"/>
    <numFmt numFmtId="195" formatCode="0.00;[Red]0.00"/>
    <numFmt numFmtId="196" formatCode="#,##0.00;#,##0.00"/>
    <numFmt numFmtId="197" formatCode="#,##0.0_ "/>
    <numFmt numFmtId="198" formatCode="0_ ;[Red]\-0\ "/>
    <numFmt numFmtId="199" formatCode="0;&quot;△ &quot;0"/>
    <numFmt numFmtId="200" formatCode="#,##0;&quot;▲ &quot;#,##0"/>
    <numFmt numFmtId="201" formatCode="#,##0_ "/>
    <numFmt numFmtId="202" formatCode="###,000;###,000"/>
    <numFmt numFmtId="203" formatCode="0.0_ ;[Red]\-0.0\ "/>
    <numFmt numFmtId="204" formatCode="0.000_ "/>
    <numFmt numFmtId="205" formatCode="#,##0;[Red]#,##0"/>
    <numFmt numFmtId="206" formatCode="0.000&quot; &quot;"/>
    <numFmt numFmtId="207" formatCode="#,##0.0;[Red]\-#,##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¥&quot;#,##0.0;&quot;¥&quot;\-#,##0.0"/>
    <numFmt numFmtId="213" formatCode="#,##0.0_ ;[Red]\-#,##0.0\ "/>
  </numFmts>
  <fonts count="49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sz val="11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006100"/>
      <name val="Calibri"/>
      <family val="3"/>
    </font>
    <font>
      <sz val="11"/>
      <color theme="4" tint="-0.24997000396251678"/>
      <name val="ＭＳ Ｐゴシック"/>
      <family val="3"/>
    </font>
    <font>
      <sz val="11"/>
      <color rgb="FFFF0000"/>
      <name val="ＭＳ Ｐゴシック"/>
      <family val="3"/>
    </font>
    <font>
      <sz val="11"/>
      <color rgb="FF00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B7B7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3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61" applyNumberFormat="1" applyFont="1" applyFill="1" applyBorder="1" applyAlignment="1" applyProtection="1">
      <alignment vertical="center"/>
      <protection/>
    </xf>
    <xf numFmtId="0" fontId="4" fillId="34" borderId="27" xfId="61" applyNumberFormat="1" applyFont="1" applyFill="1" applyBorder="1" applyAlignment="1" applyProtection="1">
      <alignment vertical="center"/>
      <protection/>
    </xf>
    <xf numFmtId="182" fontId="4" fillId="34" borderId="28" xfId="61" applyNumberFormat="1" applyFont="1" applyFill="1" applyBorder="1" applyAlignment="1" applyProtection="1">
      <alignment vertical="center"/>
      <protection/>
    </xf>
    <xf numFmtId="9" fontId="4" fillId="0" borderId="29" xfId="61" applyNumberFormat="1" applyFont="1" applyFill="1" applyBorder="1" applyAlignment="1" applyProtection="1">
      <alignment horizontal="center" vertical="center"/>
      <protection/>
    </xf>
    <xf numFmtId="5" fontId="4" fillId="0" borderId="21" xfId="61" applyNumberFormat="1" applyFont="1" applyFill="1" applyBorder="1" applyAlignment="1" applyProtection="1">
      <alignment horizontal="center" vertical="center"/>
      <protection/>
    </xf>
    <xf numFmtId="5" fontId="4" fillId="0" borderId="0" xfId="61" applyNumberFormat="1" applyFont="1" applyFill="1" applyBorder="1" applyAlignment="1" applyProtection="1">
      <alignment horizontal="center" vertical="center"/>
      <protection/>
    </xf>
    <xf numFmtId="6" fontId="4" fillId="34" borderId="28" xfId="61" applyNumberFormat="1" applyFont="1" applyFill="1" applyBorder="1" applyAlignment="1" applyProtection="1">
      <alignment vertical="center"/>
      <protection/>
    </xf>
    <xf numFmtId="6" fontId="4" fillId="0" borderId="3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5" fillId="0" borderId="17" xfId="61" applyNumberFormat="1" applyFont="1" applyFill="1" applyBorder="1" applyAlignment="1" applyProtection="1">
      <alignment horizontal="center" vertical="center"/>
      <protection/>
    </xf>
    <xf numFmtId="55" fontId="0" fillId="0" borderId="17" xfId="0" applyNumberFormat="1" applyFont="1" applyFill="1" applyBorder="1" applyAlignment="1" applyProtection="1">
      <alignment horizontal="center" vertical="center"/>
      <protection/>
    </xf>
    <xf numFmtId="55" fontId="5" fillId="0" borderId="31" xfId="61" applyNumberFormat="1" applyFont="1" applyFill="1" applyBorder="1" applyAlignment="1" applyProtection="1">
      <alignment horizontal="center" vertical="center"/>
      <protection/>
    </xf>
    <xf numFmtId="0" fontId="4" fillId="34" borderId="32" xfId="61" applyNumberFormat="1" applyFont="1" applyFill="1" applyBorder="1" applyAlignment="1" applyProtection="1">
      <alignment horizontal="center" vertical="center"/>
      <protection/>
    </xf>
    <xf numFmtId="0" fontId="4" fillId="34" borderId="33" xfId="61" applyNumberFormat="1" applyFont="1" applyFill="1" applyBorder="1" applyAlignment="1" applyProtection="1">
      <alignment horizontal="center" vertical="center" wrapText="1"/>
      <protection/>
    </xf>
    <xf numFmtId="0" fontId="4" fillId="34" borderId="33" xfId="61" applyNumberFormat="1" applyFont="1" applyFill="1" applyBorder="1" applyAlignment="1" applyProtection="1">
      <alignment horizontal="center" vertical="center"/>
      <protection/>
    </xf>
    <xf numFmtId="182" fontId="4" fillId="34" borderId="33" xfId="61" applyNumberFormat="1" applyFont="1" applyFill="1" applyBorder="1" applyAlignment="1" applyProtection="1">
      <alignment horizontal="center" vertical="center" wrapText="1"/>
      <protection/>
    </xf>
    <xf numFmtId="183" fontId="4" fillId="34" borderId="33" xfId="61" applyNumberFormat="1" applyFont="1" applyFill="1" applyBorder="1" applyAlignment="1" applyProtection="1">
      <alignment horizontal="center" vertical="center"/>
      <protection/>
    </xf>
    <xf numFmtId="0" fontId="4" fillId="34" borderId="34" xfId="61" applyNumberFormat="1" applyFont="1" applyFill="1" applyBorder="1" applyAlignment="1" applyProtection="1">
      <alignment horizontal="center" vertical="center" wrapText="1"/>
      <protection/>
    </xf>
    <xf numFmtId="182" fontId="4" fillId="34" borderId="35" xfId="61" applyNumberFormat="1" applyFont="1" applyFill="1" applyBorder="1" applyAlignment="1" applyProtection="1">
      <alignment vertical="center"/>
      <protection/>
    </xf>
    <xf numFmtId="184" fontId="4" fillId="34" borderId="36" xfId="61" applyNumberFormat="1" applyFont="1" applyFill="1" applyBorder="1" applyAlignment="1" applyProtection="1">
      <alignment horizontal="center" vertical="center"/>
      <protection/>
    </xf>
    <xf numFmtId="184" fontId="5" fillId="0" borderId="37" xfId="61" applyNumberFormat="1" applyFont="1" applyFill="1" applyBorder="1" applyAlignment="1" applyProtection="1">
      <alignment horizontal="right" vertical="center"/>
      <protection/>
    </xf>
    <xf numFmtId="184" fontId="5" fillId="0" borderId="38" xfId="61" applyNumberFormat="1" applyFont="1" applyFill="1" applyBorder="1" applyAlignment="1" applyProtection="1">
      <alignment horizontal="right" vertical="center"/>
      <protection/>
    </xf>
    <xf numFmtId="185" fontId="5" fillId="0" borderId="38" xfId="61" applyNumberFormat="1" applyFont="1" applyFill="1" applyBorder="1" applyAlignment="1" applyProtection="1">
      <alignment horizontal="right" vertical="center"/>
      <protection/>
    </xf>
    <xf numFmtId="186" fontId="5" fillId="0" borderId="38" xfId="61" applyNumberFormat="1" applyFont="1" applyFill="1" applyBorder="1" applyAlignment="1" applyProtection="1">
      <alignment horizontal="right" vertical="center"/>
      <protection/>
    </xf>
    <xf numFmtId="187" fontId="5" fillId="0" borderId="38" xfId="61" applyNumberFormat="1" applyFont="1" applyFill="1" applyBorder="1" applyAlignment="1" applyProtection="1">
      <alignment vertical="center"/>
      <protection/>
    </xf>
    <xf numFmtId="184" fontId="5" fillId="0" borderId="38" xfId="61" applyNumberFormat="1" applyFont="1" applyFill="1" applyBorder="1" applyAlignment="1" applyProtection="1">
      <alignment vertical="center"/>
      <protection/>
    </xf>
    <xf numFmtId="181" fontId="5" fillId="0" borderId="38" xfId="61" applyNumberFormat="1" applyFont="1" applyFill="1" applyBorder="1" applyAlignment="1" applyProtection="1">
      <alignment vertical="center"/>
      <protection/>
    </xf>
    <xf numFmtId="181" fontId="5" fillId="0" borderId="39" xfId="61" applyNumberFormat="1" applyFont="1" applyFill="1" applyBorder="1" applyAlignment="1" applyProtection="1">
      <alignment vertical="center"/>
      <protection/>
    </xf>
    <xf numFmtId="184" fontId="0" fillId="0" borderId="37" xfId="0" applyNumberFormat="1" applyFont="1" applyFill="1" applyBorder="1" applyAlignment="1" applyProtection="1">
      <alignment vertical="center"/>
      <protection/>
    </xf>
    <xf numFmtId="184" fontId="0" fillId="0" borderId="38" xfId="0" applyNumberFormat="1" applyFont="1" applyFill="1" applyBorder="1" applyAlignment="1" applyProtection="1">
      <alignment vertical="center"/>
      <protection/>
    </xf>
    <xf numFmtId="0" fontId="0" fillId="0" borderId="38" xfId="0" applyNumberFormat="1" applyFont="1" applyFill="1" applyBorder="1" applyAlignment="1" applyProtection="1">
      <alignment vertical="center"/>
      <protection/>
    </xf>
    <xf numFmtId="184" fontId="0" fillId="0" borderId="40" xfId="0" applyNumberFormat="1" applyFont="1" applyFill="1" applyBorder="1" applyAlignment="1" applyProtection="1">
      <alignment vertical="center"/>
      <protection/>
    </xf>
    <xf numFmtId="184" fontId="0" fillId="0" borderId="41" xfId="0" applyNumberFormat="1" applyFont="1" applyFill="1" applyBorder="1" applyAlignment="1" applyProtection="1">
      <alignment vertical="center"/>
      <protection/>
    </xf>
    <xf numFmtId="0" fontId="0" fillId="0" borderId="41" xfId="0" applyNumberFormat="1" applyFont="1" applyFill="1" applyBorder="1" applyAlignment="1" applyProtection="1">
      <alignment vertical="center"/>
      <protection/>
    </xf>
    <xf numFmtId="185" fontId="5" fillId="0" borderId="41" xfId="61" applyNumberFormat="1" applyFont="1" applyFill="1" applyBorder="1" applyAlignment="1" applyProtection="1">
      <alignment horizontal="right" vertical="center"/>
      <protection/>
    </xf>
    <xf numFmtId="187" fontId="5" fillId="0" borderId="41" xfId="61" applyNumberFormat="1" applyFont="1" applyFill="1" applyBorder="1" applyAlignment="1" applyProtection="1">
      <alignment vertical="center"/>
      <protection/>
    </xf>
    <xf numFmtId="184" fontId="5" fillId="0" borderId="41" xfId="61" applyNumberFormat="1" applyFont="1" applyFill="1" applyBorder="1" applyAlignment="1" applyProtection="1">
      <alignment vertical="center"/>
      <protection/>
    </xf>
    <xf numFmtId="181" fontId="5" fillId="0" borderId="41" xfId="61" applyNumberFormat="1" applyFont="1" applyFill="1" applyBorder="1" applyAlignment="1" applyProtection="1">
      <alignment vertical="center"/>
      <protection/>
    </xf>
    <xf numFmtId="181" fontId="5" fillId="0" borderId="42" xfId="61" applyNumberFormat="1" applyFont="1" applyFill="1" applyBorder="1" applyAlignment="1" applyProtection="1">
      <alignment vertical="center"/>
      <protection/>
    </xf>
    <xf numFmtId="6" fontId="5" fillId="0" borderId="38" xfId="61" applyNumberFormat="1" applyFont="1" applyFill="1" applyBorder="1" applyAlignment="1" applyProtection="1">
      <alignment horizontal="right" vertical="center"/>
      <protection/>
    </xf>
    <xf numFmtId="6" fontId="5" fillId="0" borderId="41" xfId="61" applyNumberFormat="1" applyFont="1" applyFill="1" applyBorder="1" applyAlignment="1" applyProtection="1">
      <alignment horizontal="right" vertical="center"/>
      <protection/>
    </xf>
    <xf numFmtId="55" fontId="0" fillId="0" borderId="43" xfId="0" applyNumberFormat="1" applyFont="1" applyFill="1" applyBorder="1" applyAlignment="1" applyProtection="1">
      <alignment horizontal="center" vertical="center"/>
      <protection/>
    </xf>
    <xf numFmtId="5" fontId="1" fillId="0" borderId="44" xfId="0" applyNumberFormat="1" applyFont="1" applyFill="1" applyBorder="1" applyAlignment="1" applyProtection="1">
      <alignment vertical="center"/>
      <protection/>
    </xf>
    <xf numFmtId="184" fontId="1" fillId="0" borderId="45" xfId="0" applyNumberFormat="1" applyFont="1" applyFill="1" applyBorder="1" applyAlignment="1" applyProtection="1">
      <alignment vertical="center"/>
      <protection/>
    </xf>
    <xf numFmtId="6" fontId="1" fillId="0" borderId="45" xfId="0" applyNumberFormat="1" applyFont="1" applyFill="1" applyBorder="1" applyAlignment="1" applyProtection="1">
      <alignment vertical="center"/>
      <protection/>
    </xf>
    <xf numFmtId="186" fontId="1" fillId="0" borderId="45" xfId="0" applyNumberFormat="1" applyFont="1" applyFill="1" applyBorder="1" applyAlignment="1" applyProtection="1">
      <alignment vertical="center"/>
      <protection/>
    </xf>
    <xf numFmtId="185" fontId="1" fillId="0" borderId="45" xfId="0" applyNumberFormat="1" applyFont="1" applyFill="1" applyBorder="1" applyAlignment="1" applyProtection="1">
      <alignment vertical="center"/>
      <protection/>
    </xf>
    <xf numFmtId="187" fontId="6" fillId="0" borderId="45" xfId="0" applyNumberFormat="1" applyFont="1" applyFill="1" applyBorder="1" applyAlignment="1" applyProtection="1">
      <alignment vertical="center"/>
      <protection/>
    </xf>
    <xf numFmtId="181" fontId="1" fillId="0" borderId="46" xfId="0" applyNumberFormat="1" applyFont="1" applyFill="1" applyBorder="1" applyAlignment="1" applyProtection="1">
      <alignment vertical="center"/>
      <protection/>
    </xf>
    <xf numFmtId="181" fontId="1" fillId="0" borderId="47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0" fontId="7" fillId="0" borderId="39" xfId="0" applyNumberFormat="1" applyFont="1" applyFill="1" applyBorder="1" applyAlignment="1" applyProtection="1">
      <alignment vertical="center"/>
      <protection/>
    </xf>
    <xf numFmtId="0" fontId="4" fillId="35" borderId="0" xfId="61" applyNumberFormat="1" applyFont="1" applyFill="1" applyBorder="1" applyAlignment="1" applyProtection="1">
      <alignment vertical="center"/>
      <protection/>
    </xf>
    <xf numFmtId="5" fontId="4" fillId="35" borderId="0" xfId="61" applyNumberFormat="1" applyFont="1" applyFill="1" applyBorder="1" applyAlignment="1" applyProtection="1">
      <alignment horizontal="center" vertical="center"/>
      <protection/>
    </xf>
    <xf numFmtId="182" fontId="4" fillId="35" borderId="0" xfId="61" applyNumberFormat="1" applyFont="1" applyFill="1" applyBorder="1" applyAlignment="1" applyProtection="1">
      <alignment vertical="center"/>
      <protection/>
    </xf>
    <xf numFmtId="6" fontId="4" fillId="35" borderId="0" xfId="61" applyNumberFormat="1" applyFont="1" applyFill="1" applyBorder="1" applyAlignment="1" applyProtection="1">
      <alignment vertical="center"/>
      <protection/>
    </xf>
    <xf numFmtId="6" fontId="4" fillId="35" borderId="0" xfId="61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4" fillId="35" borderId="49" xfId="61" applyNumberFormat="1" applyFont="1" applyFill="1" applyBorder="1" applyAlignment="1" applyProtection="1">
      <alignment vertical="center"/>
      <protection/>
    </xf>
    <xf numFmtId="5" fontId="4" fillId="35" borderId="49" xfId="61" applyNumberFormat="1" applyFont="1" applyFill="1" applyBorder="1" applyAlignment="1" applyProtection="1">
      <alignment horizontal="center" vertical="center"/>
      <protection/>
    </xf>
    <xf numFmtId="182" fontId="4" fillId="35" borderId="49" xfId="61" applyNumberFormat="1" applyFont="1" applyFill="1" applyBorder="1" applyAlignment="1" applyProtection="1">
      <alignment vertical="center"/>
      <protection/>
    </xf>
    <xf numFmtId="6" fontId="4" fillId="35" borderId="49" xfId="61" applyNumberFormat="1" applyFont="1" applyFill="1" applyBorder="1" applyAlignment="1" applyProtection="1">
      <alignment vertical="center"/>
      <protection/>
    </xf>
    <xf numFmtId="6" fontId="4" fillId="35" borderId="49" xfId="61" applyNumberFormat="1" applyFont="1" applyFill="1" applyBorder="1" applyAlignment="1" applyProtection="1">
      <alignment horizontal="center" vertical="center"/>
      <protection/>
    </xf>
    <xf numFmtId="0" fontId="0" fillId="35" borderId="49" xfId="0" applyNumberFormat="1" applyFont="1" applyFill="1" applyBorder="1" applyAlignment="1" applyProtection="1">
      <alignment vertical="center"/>
      <protection/>
    </xf>
    <xf numFmtId="0" fontId="0" fillId="0" borderId="49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5" fontId="5" fillId="36" borderId="50" xfId="61" applyNumberFormat="1" applyFont="1" applyFill="1" applyBorder="1" applyAlignment="1" applyProtection="1">
      <alignment horizontal="center"/>
      <protection/>
    </xf>
    <xf numFmtId="5" fontId="4" fillId="0" borderId="50" xfId="61" applyNumberFormat="1" applyFont="1" applyFill="1" applyBorder="1" applyAlignment="1" applyProtection="1">
      <alignment horizontal="center" vertical="center"/>
      <protection/>
    </xf>
    <xf numFmtId="0" fontId="4" fillId="0" borderId="50" xfId="61" applyNumberFormat="1" applyFont="1" applyFill="1" applyBorder="1" applyAlignment="1" applyProtection="1">
      <alignment/>
      <protection/>
    </xf>
    <xf numFmtId="5" fontId="5" fillId="36" borderId="51" xfId="61" applyNumberFormat="1" applyFont="1" applyFill="1" applyBorder="1" applyAlignment="1" applyProtection="1">
      <alignment horizontal="center"/>
      <protection/>
    </xf>
    <xf numFmtId="0" fontId="8" fillId="34" borderId="52" xfId="61" applyNumberFormat="1" applyFont="1" applyFill="1" applyBorder="1" applyAlignment="1" applyProtection="1">
      <alignment horizontal="center" vertical="center"/>
      <protection/>
    </xf>
    <xf numFmtId="5" fontId="8" fillId="35" borderId="49" xfId="61" applyNumberFormat="1" applyFont="1" applyFill="1" applyBorder="1" applyAlignment="1" applyProtection="1">
      <alignment horizontal="center" vertical="center"/>
      <protection/>
    </xf>
    <xf numFmtId="9" fontId="4" fillId="35" borderId="53" xfId="61" applyNumberFormat="1" applyFont="1" applyFill="1" applyBorder="1" applyAlignment="1" applyProtection="1">
      <alignment horizontal="center" vertical="center"/>
      <protection/>
    </xf>
    <xf numFmtId="5" fontId="5" fillId="36" borderId="54" xfId="61" applyNumberFormat="1" applyFont="1" applyFill="1" applyBorder="1" applyAlignment="1" applyProtection="1">
      <alignment horizontal="center"/>
      <protection/>
    </xf>
    <xf numFmtId="0" fontId="0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4" fillId="34" borderId="28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58" xfId="62" applyBorder="1">
      <alignment vertical="center"/>
      <protection/>
    </xf>
    <xf numFmtId="0" fontId="1" fillId="0" borderId="59" xfId="62" applyBorder="1">
      <alignment vertical="center"/>
      <protection/>
    </xf>
    <xf numFmtId="0" fontId="1" fillId="0" borderId="60" xfId="62" applyBorder="1">
      <alignment vertical="center"/>
      <protection/>
    </xf>
    <xf numFmtId="0" fontId="1" fillId="0" borderId="26" xfId="62" applyBorder="1">
      <alignment vertical="center"/>
      <protection/>
    </xf>
    <xf numFmtId="0" fontId="1" fillId="0" borderId="0" xfId="62" applyBorder="1">
      <alignment vertical="center"/>
      <protection/>
    </xf>
    <xf numFmtId="0" fontId="3" fillId="33" borderId="61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0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3" fillId="32" borderId="22" xfId="63" applyBorder="1" applyAlignment="1">
      <alignment horizontal="center" vertical="center"/>
    </xf>
    <xf numFmtId="5" fontId="43" fillId="32" borderId="22" xfId="63" applyNumberFormat="1" applyBorder="1" applyAlignment="1">
      <alignment horizontal="center" vertical="center"/>
    </xf>
    <xf numFmtId="0" fontId="43" fillId="32" borderId="22" xfId="63" applyNumberFormat="1" applyBorder="1" applyAlignment="1" applyProtection="1">
      <alignment horizontal="center" vertical="center"/>
      <protection/>
    </xf>
    <xf numFmtId="191" fontId="43" fillId="32" borderId="22" xfId="63" applyNumberFormat="1" applyBorder="1" applyAlignment="1">
      <alignment horizontal="center" vertical="center"/>
    </xf>
    <xf numFmtId="192" fontId="43" fillId="32" borderId="22" xfId="63" applyNumberFormat="1" applyBorder="1" applyAlignment="1">
      <alignment horizontal="center" vertical="center"/>
    </xf>
    <xf numFmtId="207" fontId="0" fillId="0" borderId="0" xfId="0" applyNumberFormat="1" applyAlignment="1">
      <alignment vertical="center"/>
    </xf>
    <xf numFmtId="207" fontId="43" fillId="32" borderId="22" xfId="63" applyNumberFormat="1" applyBorder="1" applyAlignment="1" applyProtection="1">
      <alignment horizontal="center" vertical="center"/>
      <protection/>
    </xf>
    <xf numFmtId="207" fontId="0" fillId="0" borderId="0" xfId="0" applyNumberFormat="1" applyFont="1" applyFill="1" applyBorder="1" applyAlignment="1" applyProtection="1">
      <alignment vertical="center"/>
      <protection/>
    </xf>
    <xf numFmtId="207" fontId="0" fillId="0" borderId="0" xfId="0" applyNumberFormat="1" applyFill="1" applyBorder="1" applyAlignment="1" applyProtection="1">
      <alignment vertical="center"/>
      <protection/>
    </xf>
    <xf numFmtId="207" fontId="2" fillId="0" borderId="0" xfId="0" applyNumberFormat="1" applyFont="1" applyFill="1" applyBorder="1" applyAlignment="1" applyProtection="1">
      <alignment vertical="center"/>
      <protection/>
    </xf>
    <xf numFmtId="0" fontId="44" fillId="0" borderId="0" xfId="0" applyFont="1" applyBorder="1" applyAlignment="1">
      <alignment vertical="center"/>
    </xf>
    <xf numFmtId="5" fontId="0" fillId="0" borderId="0" xfId="0" applyNumberFormat="1" applyBorder="1" applyAlignment="1">
      <alignment vertical="center"/>
    </xf>
    <xf numFmtId="19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207" fontId="0" fillId="0" borderId="0" xfId="0" applyNumberFormat="1" applyBorder="1" applyAlignment="1">
      <alignment vertical="center"/>
    </xf>
    <xf numFmtId="191" fontId="0" fillId="0" borderId="0" xfId="0" applyNumberFormat="1" applyBorder="1" applyAlignment="1">
      <alignment vertical="center"/>
    </xf>
    <xf numFmtId="205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26" xfId="0" applyNumberFormat="1" applyFont="1" applyFill="1" applyBorder="1" applyAlignment="1" applyProtection="1">
      <alignment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63" xfId="0" applyNumberFormat="1" applyFont="1" applyFill="1" applyBorder="1" applyAlignment="1" applyProtection="1">
      <alignment horizontal="center" vertical="center"/>
      <protection/>
    </xf>
    <xf numFmtId="0" fontId="2" fillId="0" borderId="64" xfId="0" applyNumberFormat="1" applyFont="1" applyFill="1" applyBorder="1" applyAlignment="1" applyProtection="1">
      <alignment horizontal="center" vertical="center"/>
      <protection/>
    </xf>
    <xf numFmtId="0" fontId="2" fillId="0" borderId="65" xfId="0" applyNumberFormat="1" applyFont="1" applyFill="1" applyBorder="1" applyAlignment="1" applyProtection="1">
      <alignment vertical="center"/>
      <protection/>
    </xf>
    <xf numFmtId="0" fontId="2" fillId="0" borderId="6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6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vertical="center"/>
      <protection/>
    </xf>
    <xf numFmtId="181" fontId="2" fillId="0" borderId="0" xfId="0" applyNumberFormat="1" applyFont="1" applyAlignment="1">
      <alignment vertical="center"/>
    </xf>
    <xf numFmtId="14" fontId="0" fillId="0" borderId="0" xfId="0" applyNumberFormat="1" applyFont="1" applyBorder="1" applyAlignment="1">
      <alignment vertical="top" wrapText="1"/>
    </xf>
    <xf numFmtId="14" fontId="0" fillId="0" borderId="0" xfId="0" applyNumberFormat="1" applyFont="1" applyBorder="1" applyAlignment="1">
      <alignment vertical="center"/>
    </xf>
    <xf numFmtId="186" fontId="0" fillId="0" borderId="10" xfId="0" applyNumberFormat="1" applyFont="1" applyFill="1" applyBorder="1" applyAlignment="1" applyProtection="1">
      <alignment vertical="center"/>
      <protection/>
    </xf>
    <xf numFmtId="186" fontId="0" fillId="0" borderId="12" xfId="0" applyNumberFormat="1" applyFont="1" applyFill="1" applyBorder="1" applyAlignment="1" applyProtection="1">
      <alignment vertical="center"/>
      <protection/>
    </xf>
    <xf numFmtId="186" fontId="0" fillId="0" borderId="0" xfId="0" applyNumberFormat="1" applyAlignment="1">
      <alignment vertical="center"/>
    </xf>
    <xf numFmtId="186" fontId="43" fillId="32" borderId="22" xfId="63" applyNumberFormat="1" applyBorder="1" applyAlignment="1" applyProtection="1">
      <alignment horizontal="center" vertical="center"/>
      <protection/>
    </xf>
    <xf numFmtId="186" fontId="0" fillId="0" borderId="0" xfId="0" applyNumberFormat="1" applyBorder="1" applyAlignment="1">
      <alignment vertical="center"/>
    </xf>
    <xf numFmtId="0" fontId="43" fillId="8" borderId="22" xfId="63" applyNumberFormat="1" applyFill="1" applyBorder="1" applyAlignment="1" applyProtection="1">
      <alignment horizontal="center" vertical="center"/>
      <protection/>
    </xf>
    <xf numFmtId="0" fontId="45" fillId="8" borderId="22" xfId="63" applyNumberFormat="1" applyFont="1" applyFill="1" applyBorder="1" applyAlignment="1" applyProtection="1">
      <alignment horizontal="center" vertical="center"/>
      <protection/>
    </xf>
    <xf numFmtId="0" fontId="43" fillId="37" borderId="22" xfId="63" applyNumberFormat="1" applyFill="1" applyBorder="1" applyAlignment="1" applyProtection="1">
      <alignment horizontal="center" vertical="center"/>
      <protection/>
    </xf>
    <xf numFmtId="0" fontId="45" fillId="37" borderId="22" xfId="63" applyNumberFormat="1" applyFont="1" applyFill="1" applyBorder="1" applyAlignment="1" applyProtection="1">
      <alignment horizontal="center" vertical="center"/>
      <protection/>
    </xf>
    <xf numFmtId="0" fontId="43" fillId="5" borderId="22" xfId="63" applyFill="1" applyBorder="1" applyAlignment="1">
      <alignment horizontal="center" vertical="center"/>
    </xf>
    <xf numFmtId="205" fontId="43" fillId="5" borderId="22" xfId="63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3" fillId="32" borderId="22" xfId="63" applyNumberFormat="1" applyFont="1" applyBorder="1" applyAlignment="1" applyProtection="1">
      <alignment horizontal="center" vertical="center"/>
      <protection/>
    </xf>
    <xf numFmtId="0" fontId="43" fillId="5" borderId="22" xfId="63" applyNumberFormat="1" applyFill="1" applyBorder="1" applyAlignment="1" applyProtection="1">
      <alignment vertical="center"/>
      <protection/>
    </xf>
    <xf numFmtId="0" fontId="46" fillId="0" borderId="0" xfId="0" applyFont="1" applyAlignment="1">
      <alignment horizontal="center" vertical="center"/>
    </xf>
    <xf numFmtId="14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vertical="center"/>
    </xf>
    <xf numFmtId="0" fontId="47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48" fillId="0" borderId="0" xfId="0" applyNumberFormat="1" applyFont="1" applyBorder="1" applyAlignment="1">
      <alignment vertical="center"/>
    </xf>
    <xf numFmtId="0" fontId="48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14" fontId="0" fillId="0" borderId="26" xfId="0" applyNumberFormat="1" applyFont="1" applyFill="1" applyBorder="1" applyAlignment="1" applyProtection="1">
      <alignment vertical="center"/>
      <protection/>
    </xf>
    <xf numFmtId="5" fontId="5" fillId="36" borderId="17" xfId="61" applyNumberFormat="1" applyFont="1" applyFill="1" applyBorder="1" applyAlignment="1" applyProtection="1">
      <alignment horizontal="center"/>
      <protection/>
    </xf>
    <xf numFmtId="5" fontId="5" fillId="36" borderId="53" xfId="61" applyNumberFormat="1" applyFont="1" applyFill="1" applyBorder="1" applyAlignment="1" applyProtection="1">
      <alignment horizontal="center"/>
      <protection/>
    </xf>
    <xf numFmtId="5" fontId="5" fillId="36" borderId="39" xfId="61" applyNumberFormat="1" applyFont="1" applyFill="1" applyBorder="1" applyAlignment="1" applyProtection="1">
      <alignment horizontal="center"/>
      <protection/>
    </xf>
    <xf numFmtId="5" fontId="5" fillId="36" borderId="55" xfId="61" applyNumberFormat="1" applyFont="1" applyFill="1" applyBorder="1" applyAlignment="1" applyProtection="1">
      <alignment horizontal="center"/>
      <protection/>
    </xf>
    <xf numFmtId="5" fontId="5" fillId="36" borderId="68" xfId="61" applyNumberFormat="1" applyFont="1" applyFill="1" applyBorder="1" applyAlignment="1" applyProtection="1">
      <alignment horizontal="center"/>
      <protection/>
    </xf>
    <xf numFmtId="5" fontId="9" fillId="0" borderId="51" xfId="61" applyNumberFormat="1" applyFont="1" applyFill="1" applyBorder="1" applyAlignment="1" applyProtection="1">
      <alignment horizontal="center" vertical="center"/>
      <protection/>
    </xf>
    <xf numFmtId="188" fontId="4" fillId="0" borderId="20" xfId="61" applyNumberFormat="1" applyFont="1" applyFill="1" applyBorder="1" applyAlignment="1" applyProtection="1">
      <alignment horizontal="center" vertical="center"/>
      <protection/>
    </xf>
    <xf numFmtId="188" fontId="4" fillId="0" borderId="30" xfId="61" applyNumberFormat="1" applyFont="1" applyFill="1" applyBorder="1" applyAlignment="1" applyProtection="1">
      <alignment horizontal="center" vertical="center"/>
      <protection/>
    </xf>
    <xf numFmtId="5" fontId="4" fillId="0" borderId="68" xfId="61" applyNumberFormat="1" applyFont="1" applyFill="1" applyBorder="1" applyAlignment="1" applyProtection="1">
      <alignment horizontal="center" vertical="center"/>
      <protection/>
    </xf>
    <xf numFmtId="5" fontId="4" fillId="0" borderId="69" xfId="61" applyNumberFormat="1" applyFont="1" applyFill="1" applyBorder="1" applyAlignment="1" applyProtection="1">
      <alignment horizontal="center" vertical="center"/>
      <protection/>
    </xf>
    <xf numFmtId="0" fontId="3" fillId="33" borderId="61" xfId="0" applyNumberFormat="1" applyFont="1" applyFill="1" applyBorder="1" applyAlignment="1" applyProtection="1">
      <alignment horizontal="center" vertical="center"/>
      <protection/>
    </xf>
    <xf numFmtId="0" fontId="3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28" xfId="0" applyNumberFormat="1" applyFont="1" applyFill="1" applyBorder="1" applyAlignment="1" applyProtection="1">
      <alignment horizontal="center" vertical="center"/>
      <protection/>
    </xf>
    <xf numFmtId="0" fontId="3" fillId="33" borderId="7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dxfs count="1381"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6</xdr:row>
      <xdr:rowOff>114300</xdr:rowOff>
    </xdr:from>
    <xdr:to>
      <xdr:col>8</xdr:col>
      <xdr:colOff>0</xdr:colOff>
      <xdr:row>18</xdr:row>
      <xdr:rowOff>47625</xdr:rowOff>
    </xdr:to>
    <xdr:pic>
      <xdr:nvPicPr>
        <xdr:cNvPr id="1" name="図 1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143000"/>
          <a:ext cx="17335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B3" sqref="B3:D3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95"/>
      <c r="B1" s="175" t="s">
        <v>0</v>
      </c>
      <c r="C1" s="176"/>
      <c r="D1" s="177"/>
      <c r="E1" s="94"/>
      <c r="F1" s="178" t="s">
        <v>0</v>
      </c>
      <c r="G1" s="179"/>
      <c r="H1" s="96"/>
    </row>
    <row r="2" spans="1:9" ht="25.5" customHeight="1">
      <c r="A2" s="97" t="s">
        <v>1</v>
      </c>
      <c r="B2" s="180">
        <v>3000000</v>
      </c>
      <c r="C2" s="180"/>
      <c r="D2" s="180"/>
      <c r="E2" s="38" t="s">
        <v>2</v>
      </c>
      <c r="F2" s="181">
        <v>41609</v>
      </c>
      <c r="G2" s="182"/>
      <c r="H2" s="20"/>
      <c r="I2" s="20"/>
    </row>
    <row r="3" spans="1:11" ht="27" customHeight="1">
      <c r="A3" s="21" t="s">
        <v>3</v>
      </c>
      <c r="B3" s="183">
        <f>SUM(B2+D17)</f>
        <v>3020000</v>
      </c>
      <c r="C3" s="183"/>
      <c r="D3" s="184"/>
      <c r="E3" s="22" t="s">
        <v>4</v>
      </c>
      <c r="F3" s="23">
        <v>0.02</v>
      </c>
      <c r="G3" s="24">
        <f>B3*F3</f>
        <v>60400</v>
      </c>
      <c r="H3" s="26" t="s">
        <v>5</v>
      </c>
      <c r="I3" s="27">
        <f>(B3-B2)</f>
        <v>20000</v>
      </c>
      <c r="K3" s="98"/>
    </row>
    <row r="4" spans="1:9" s="77" customFormat="1" ht="17.25" customHeight="1">
      <c r="A4" s="72"/>
      <c r="B4" s="73"/>
      <c r="C4" s="73"/>
      <c r="D4" s="73"/>
      <c r="E4" s="74"/>
      <c r="F4" s="93" t="s">
        <v>0</v>
      </c>
      <c r="G4" s="73"/>
      <c r="H4" s="75"/>
      <c r="I4" s="76"/>
    </row>
    <row r="5" spans="1:12" ht="39" customHeight="1">
      <c r="A5" s="78"/>
      <c r="B5" s="79"/>
      <c r="C5" s="79"/>
      <c r="D5" s="91"/>
      <c r="E5" s="80"/>
      <c r="F5" s="92"/>
      <c r="G5" s="79"/>
      <c r="H5" s="81"/>
      <c r="I5" s="82"/>
      <c r="J5" s="83"/>
      <c r="K5" s="84"/>
      <c r="L5" s="84"/>
    </row>
    <row r="6" spans="1:12" ht="21" customHeight="1">
      <c r="A6" s="88" t="s">
        <v>6</v>
      </c>
      <c r="B6" s="86" t="s">
        <v>0</v>
      </c>
      <c r="C6" s="86" t="s">
        <v>0</v>
      </c>
      <c r="D6" s="87"/>
      <c r="E6" s="86" t="s">
        <v>0</v>
      </c>
      <c r="F6" s="89" t="s">
        <v>0</v>
      </c>
      <c r="G6" s="25"/>
      <c r="H6" s="20"/>
      <c r="I6" s="20"/>
      <c r="L6" s="85"/>
    </row>
    <row r="7" spans="1:12" ht="28.5">
      <c r="A7" s="90" t="s">
        <v>7</v>
      </c>
      <c r="B7" s="32" t="s">
        <v>8</v>
      </c>
      <c r="C7" s="33" t="s">
        <v>9</v>
      </c>
      <c r="D7" s="34" t="s">
        <v>10</v>
      </c>
      <c r="E7" s="35" t="s">
        <v>11</v>
      </c>
      <c r="F7" s="33" t="s">
        <v>12</v>
      </c>
      <c r="G7" s="35" t="s">
        <v>13</v>
      </c>
      <c r="H7" s="34" t="s">
        <v>14</v>
      </c>
      <c r="I7" s="36" t="s">
        <v>15</v>
      </c>
      <c r="J7" s="39" t="s">
        <v>16</v>
      </c>
      <c r="K7" s="33" t="s">
        <v>17</v>
      </c>
      <c r="L7" s="37" t="s">
        <v>18</v>
      </c>
    </row>
    <row r="8" spans="1:12" ht="24.75" customHeight="1">
      <c r="A8" s="29">
        <v>42095</v>
      </c>
      <c r="B8" s="40">
        <v>20000</v>
      </c>
      <c r="C8" s="41"/>
      <c r="D8" s="59">
        <f aca="true" t="shared" si="0" ref="D8:D16">SUM(B8-C8)</f>
        <v>20000</v>
      </c>
      <c r="E8" s="42"/>
      <c r="F8" s="43"/>
      <c r="G8" s="42">
        <f aca="true" t="shared" si="1" ref="G8:G16">SUM(E8+F8)</f>
        <v>0</v>
      </c>
      <c r="H8" s="44" t="e">
        <f aca="true" t="shared" si="2" ref="H8:H16">E8/G8</f>
        <v>#DIV/0!</v>
      </c>
      <c r="I8" s="45" t="e">
        <f aca="true" t="shared" si="3" ref="I8:I16">B8/E8</f>
        <v>#DIV/0!</v>
      </c>
      <c r="J8" s="45" t="e">
        <f aca="true" t="shared" si="4" ref="J8:J16">C8/F8</f>
        <v>#DIV/0!</v>
      </c>
      <c r="K8" s="46" t="e">
        <f aca="true" t="shared" si="5" ref="K8:K16">I8/J8</f>
        <v>#DIV/0!</v>
      </c>
      <c r="L8" s="47" t="e">
        <f aca="true" t="shared" si="6" ref="L8:L16">B8/C8</f>
        <v>#DIV/0!</v>
      </c>
    </row>
    <row r="9" spans="1:12" ht="24.75" customHeight="1">
      <c r="A9" s="30">
        <v>42125</v>
      </c>
      <c r="B9" s="48"/>
      <c r="C9" s="49"/>
      <c r="D9" s="59">
        <f t="shared" si="0"/>
        <v>0</v>
      </c>
      <c r="E9" s="50"/>
      <c r="F9" s="50"/>
      <c r="G9" s="42">
        <f t="shared" si="1"/>
        <v>0</v>
      </c>
      <c r="H9" s="44" t="e">
        <f t="shared" si="2"/>
        <v>#DIV/0!</v>
      </c>
      <c r="I9" s="45" t="e">
        <f t="shared" si="3"/>
        <v>#DIV/0!</v>
      </c>
      <c r="J9" s="45" t="e">
        <f t="shared" si="4"/>
        <v>#DIV/0!</v>
      </c>
      <c r="K9" s="46" t="e">
        <f t="shared" si="5"/>
        <v>#DIV/0!</v>
      </c>
      <c r="L9" s="47" t="e">
        <f t="shared" si="6"/>
        <v>#DIV/0!</v>
      </c>
    </row>
    <row r="10" spans="1:12" ht="24.75" customHeight="1">
      <c r="A10" s="29">
        <v>42156</v>
      </c>
      <c r="B10" s="48"/>
      <c r="C10" s="49"/>
      <c r="D10" s="59">
        <f t="shared" si="0"/>
        <v>0</v>
      </c>
      <c r="E10" s="50"/>
      <c r="F10" s="50"/>
      <c r="G10" s="42">
        <f t="shared" si="1"/>
        <v>0</v>
      </c>
      <c r="H10" s="44" t="e">
        <f t="shared" si="2"/>
        <v>#DIV/0!</v>
      </c>
      <c r="I10" s="45" t="e">
        <f t="shared" si="3"/>
        <v>#DIV/0!</v>
      </c>
      <c r="J10" s="45" t="e">
        <f t="shared" si="4"/>
        <v>#DIV/0!</v>
      </c>
      <c r="K10" s="46" t="e">
        <f t="shared" si="5"/>
        <v>#DIV/0!</v>
      </c>
      <c r="L10" s="47" t="e">
        <f t="shared" si="6"/>
        <v>#DIV/0!</v>
      </c>
    </row>
    <row r="11" spans="1:12" ht="24.75" customHeight="1">
      <c r="A11" s="30">
        <v>42186</v>
      </c>
      <c r="B11" s="48"/>
      <c r="C11" s="49"/>
      <c r="D11" s="59">
        <f t="shared" si="0"/>
        <v>0</v>
      </c>
      <c r="E11" s="50"/>
      <c r="F11" s="50"/>
      <c r="G11" s="42">
        <f t="shared" si="1"/>
        <v>0</v>
      </c>
      <c r="H11" s="44" t="e">
        <f t="shared" si="2"/>
        <v>#DIV/0!</v>
      </c>
      <c r="I11" s="45" t="e">
        <f t="shared" si="3"/>
        <v>#DIV/0!</v>
      </c>
      <c r="J11" s="45" t="e">
        <f t="shared" si="4"/>
        <v>#DIV/0!</v>
      </c>
      <c r="K11" s="46" t="e">
        <f t="shared" si="5"/>
        <v>#DIV/0!</v>
      </c>
      <c r="L11" s="47" t="e">
        <f t="shared" si="6"/>
        <v>#DIV/0!</v>
      </c>
    </row>
    <row r="12" spans="1:12" ht="24.75" customHeight="1">
      <c r="A12" s="29">
        <v>42217</v>
      </c>
      <c r="B12" s="48"/>
      <c r="C12" s="41"/>
      <c r="D12" s="59">
        <f t="shared" si="0"/>
        <v>0</v>
      </c>
      <c r="E12" s="50"/>
      <c r="F12" s="50"/>
      <c r="G12" s="42">
        <f t="shared" si="1"/>
        <v>0</v>
      </c>
      <c r="H12" s="44" t="e">
        <f t="shared" si="2"/>
        <v>#DIV/0!</v>
      </c>
      <c r="I12" s="45" t="e">
        <f t="shared" si="3"/>
        <v>#DIV/0!</v>
      </c>
      <c r="J12" s="45" t="e">
        <f t="shared" si="4"/>
        <v>#DIV/0!</v>
      </c>
      <c r="K12" s="46" t="e">
        <f t="shared" si="5"/>
        <v>#DIV/0!</v>
      </c>
      <c r="L12" s="47" t="e">
        <f t="shared" si="6"/>
        <v>#DIV/0!</v>
      </c>
    </row>
    <row r="13" spans="1:12" ht="24.75" customHeight="1">
      <c r="A13" s="30">
        <v>42248</v>
      </c>
      <c r="B13" s="48"/>
      <c r="C13" s="49"/>
      <c r="D13" s="59">
        <f t="shared" si="0"/>
        <v>0</v>
      </c>
      <c r="E13" s="50"/>
      <c r="F13" s="50"/>
      <c r="G13" s="42">
        <f t="shared" si="1"/>
        <v>0</v>
      </c>
      <c r="H13" s="44" t="e">
        <f t="shared" si="2"/>
        <v>#DIV/0!</v>
      </c>
      <c r="I13" s="45" t="e">
        <f t="shared" si="3"/>
        <v>#DIV/0!</v>
      </c>
      <c r="J13" s="45" t="e">
        <f t="shared" si="4"/>
        <v>#DIV/0!</v>
      </c>
      <c r="K13" s="46" t="e">
        <f t="shared" si="5"/>
        <v>#DIV/0!</v>
      </c>
      <c r="L13" s="47" t="e">
        <f t="shared" si="6"/>
        <v>#DIV/0!</v>
      </c>
    </row>
    <row r="14" spans="1:12" ht="24.75" customHeight="1">
      <c r="A14" s="29">
        <v>42278</v>
      </c>
      <c r="B14" s="48"/>
      <c r="C14" s="41"/>
      <c r="D14" s="59">
        <f t="shared" si="0"/>
        <v>0</v>
      </c>
      <c r="E14" s="50"/>
      <c r="F14" s="50"/>
      <c r="G14" s="42">
        <f t="shared" si="1"/>
        <v>0</v>
      </c>
      <c r="H14" s="44" t="e">
        <f t="shared" si="2"/>
        <v>#DIV/0!</v>
      </c>
      <c r="I14" s="45" t="e">
        <f t="shared" si="3"/>
        <v>#DIV/0!</v>
      </c>
      <c r="J14" s="45" t="e">
        <f t="shared" si="4"/>
        <v>#DIV/0!</v>
      </c>
      <c r="K14" s="46" t="e">
        <f t="shared" si="5"/>
        <v>#DIV/0!</v>
      </c>
      <c r="L14" s="47" t="e">
        <f t="shared" si="6"/>
        <v>#DIV/0!</v>
      </c>
    </row>
    <row r="15" spans="1:12" ht="24.75" customHeight="1">
      <c r="A15" s="30">
        <v>42309</v>
      </c>
      <c r="B15" s="48"/>
      <c r="C15" s="41"/>
      <c r="D15" s="59">
        <f t="shared" si="0"/>
        <v>0</v>
      </c>
      <c r="E15" s="50"/>
      <c r="F15" s="50"/>
      <c r="G15" s="42">
        <f t="shared" si="1"/>
        <v>0</v>
      </c>
      <c r="H15" s="44" t="e">
        <f t="shared" si="2"/>
        <v>#DIV/0!</v>
      </c>
      <c r="I15" s="45" t="e">
        <f t="shared" si="3"/>
        <v>#DIV/0!</v>
      </c>
      <c r="J15" s="45" t="e">
        <f t="shared" si="4"/>
        <v>#DIV/0!</v>
      </c>
      <c r="K15" s="46" t="e">
        <f t="shared" si="5"/>
        <v>#DIV/0!</v>
      </c>
      <c r="L15" s="47" t="e">
        <f t="shared" si="6"/>
        <v>#DIV/0!</v>
      </c>
    </row>
    <row r="16" spans="1:12" ht="24.75" customHeight="1">
      <c r="A16" s="31">
        <v>42339</v>
      </c>
      <c r="B16" s="51"/>
      <c r="C16" s="52"/>
      <c r="D16" s="60">
        <f t="shared" si="0"/>
        <v>0</v>
      </c>
      <c r="E16" s="53"/>
      <c r="F16" s="53"/>
      <c r="G16" s="54">
        <f t="shared" si="1"/>
        <v>0</v>
      </c>
      <c r="H16" s="55" t="e">
        <f t="shared" si="2"/>
        <v>#DIV/0!</v>
      </c>
      <c r="I16" s="56" t="e">
        <f t="shared" si="3"/>
        <v>#DIV/0!</v>
      </c>
      <c r="J16" s="56" t="e">
        <f t="shared" si="4"/>
        <v>#DIV/0!</v>
      </c>
      <c r="K16" s="57" t="e">
        <f t="shared" si="5"/>
        <v>#DIV/0!</v>
      </c>
      <c r="L16" s="58" t="e">
        <f t="shared" si="6"/>
        <v>#DIV/0!</v>
      </c>
    </row>
    <row r="17" spans="1:12" ht="24.75" customHeight="1">
      <c r="A17" s="61" t="s">
        <v>19</v>
      </c>
      <c r="B17" s="62">
        <f aca="true" t="shared" si="7" ref="B17:G17">SUM(B8:B16)</f>
        <v>20000</v>
      </c>
      <c r="C17" s="63">
        <f t="shared" si="7"/>
        <v>0</v>
      </c>
      <c r="D17" s="64">
        <f t="shared" si="7"/>
        <v>20000</v>
      </c>
      <c r="E17" s="65">
        <f t="shared" si="7"/>
        <v>0</v>
      </c>
      <c r="F17" s="66">
        <f t="shared" si="7"/>
        <v>0</v>
      </c>
      <c r="G17" s="65">
        <f t="shared" si="7"/>
        <v>0</v>
      </c>
      <c r="H17" s="67" t="e">
        <f>AVERAGE(H8:H16)</f>
        <v>#DIV/0!</v>
      </c>
      <c r="I17" s="63" t="e">
        <f>AVERAGE(I8:I16)</f>
        <v>#DIV/0!</v>
      </c>
      <c r="J17" s="63" t="e">
        <f>AVERAGE(J8:J16)</f>
        <v>#DIV/0!</v>
      </c>
      <c r="K17" s="68" t="e">
        <f>AVERAGE(K8:K16)</f>
        <v>#DIV/0!</v>
      </c>
      <c r="L17" s="69" t="e">
        <f>AVERAGE(L8:L16)</f>
        <v>#DIV/0!</v>
      </c>
    </row>
    <row r="18" spans="1:12" ht="13.5">
      <c r="A18" s="28"/>
      <c r="J18" s="70"/>
      <c r="K18" s="71" t="s">
        <v>20</v>
      </c>
      <c r="L18" s="71" t="s">
        <v>21</v>
      </c>
    </row>
    <row r="19" ht="13.5">
      <c r="A19" s="28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37"/>
  <sheetViews>
    <sheetView tabSelected="1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H15" sqref="H15"/>
    </sheetView>
  </sheetViews>
  <sheetFormatPr defaultColWidth="10.00390625" defaultRowHeight="13.5" customHeight="1"/>
  <cols>
    <col min="1" max="1" width="3.50390625" style="0" customWidth="1"/>
    <col min="2" max="2" width="11.50390625" style="108" customWidth="1"/>
    <col min="3" max="3" width="6.00390625" style="159" customWidth="1"/>
    <col min="4" max="4" width="16.375" style="0" customWidth="1"/>
    <col min="5" max="5" width="9.625" style="0" customWidth="1"/>
    <col min="6" max="6" width="12.75390625" style="0" customWidth="1"/>
    <col min="7" max="7" width="12.50390625" style="130" customWidth="1"/>
    <col min="8" max="8" width="15.875" style="0" customWidth="1"/>
    <col min="9" max="9" width="10.00390625" style="130" customWidth="1"/>
    <col min="10" max="10" width="8.75390625" style="117" customWidth="1"/>
    <col min="11" max="11" width="13.50390625" style="150" customWidth="1"/>
    <col min="12" max="12" width="13.75390625" style="111" customWidth="1"/>
    <col min="13" max="13" width="8.00390625" style="0" customWidth="1"/>
    <col min="14" max="14" width="14.625" style="0" customWidth="1"/>
    <col min="15" max="15" width="10.125" style="110" customWidth="1"/>
    <col min="16" max="16" width="9.375" style="0" customWidth="1"/>
    <col min="17" max="17" width="10.00390625" style="106" customWidth="1"/>
    <col min="18" max="18" width="10.00390625" style="107" customWidth="1"/>
  </cols>
  <sheetData>
    <row r="3" spans="2:8" ht="13.5" customHeight="1">
      <c r="B3" s="108" t="s">
        <v>83</v>
      </c>
      <c r="D3" t="s">
        <v>85</v>
      </c>
      <c r="G3" s="159" t="s">
        <v>86</v>
      </c>
      <c r="H3" t="s">
        <v>87</v>
      </c>
    </row>
    <row r="4" ht="13.5" customHeight="1">
      <c r="D4" t="s">
        <v>90</v>
      </c>
    </row>
    <row r="5" ht="13.5" customHeight="1">
      <c r="D5" s="160" t="s">
        <v>92</v>
      </c>
    </row>
    <row r="7" spans="4:18" ht="13.5" customHeight="1">
      <c r="D7" t="s">
        <v>77</v>
      </c>
      <c r="E7" t="s">
        <v>91</v>
      </c>
      <c r="P7" t="s">
        <v>78</v>
      </c>
      <c r="Q7"/>
      <c r="R7" t="s">
        <v>79</v>
      </c>
    </row>
    <row r="8" spans="4:18" ht="13.5" customHeight="1">
      <c r="D8" t="s">
        <v>76</v>
      </c>
      <c r="E8" s="125" t="s">
        <v>93</v>
      </c>
      <c r="P8" s="111" t="s">
        <v>80</v>
      </c>
      <c r="Q8" s="109"/>
      <c r="R8" t="s">
        <v>81</v>
      </c>
    </row>
    <row r="10" spans="2:18" s="112" customFormat="1" ht="13.5">
      <c r="B10" s="113" t="s">
        <v>70</v>
      </c>
      <c r="C10" s="161" t="s">
        <v>22</v>
      </c>
      <c r="D10" s="114" t="s">
        <v>72</v>
      </c>
      <c r="E10" s="153" t="s">
        <v>23</v>
      </c>
      <c r="F10" s="153" t="s">
        <v>24</v>
      </c>
      <c r="G10" s="154" t="s">
        <v>25</v>
      </c>
      <c r="H10" s="155" t="s">
        <v>26</v>
      </c>
      <c r="I10" s="156" t="s">
        <v>27</v>
      </c>
      <c r="J10" s="118" t="s">
        <v>88</v>
      </c>
      <c r="K10" s="151" t="s">
        <v>74</v>
      </c>
      <c r="L10" s="162" t="s">
        <v>71</v>
      </c>
      <c r="M10" s="157" t="s">
        <v>82</v>
      </c>
      <c r="N10" s="157" t="s">
        <v>66</v>
      </c>
      <c r="O10" s="158" t="s">
        <v>75</v>
      </c>
      <c r="P10" s="112" t="s">
        <v>89</v>
      </c>
      <c r="Q10" s="115" t="s">
        <v>67</v>
      </c>
      <c r="R10" s="116" t="s">
        <v>69</v>
      </c>
    </row>
    <row r="11" spans="1:18" s="125" customFormat="1" ht="13.5">
      <c r="A11" s="122">
        <v>1</v>
      </c>
      <c r="B11" s="123">
        <v>1000000</v>
      </c>
      <c r="C11" s="163" t="s">
        <v>73</v>
      </c>
      <c r="D11" s="124">
        <f aca="true" t="shared" si="0" ref="D11:D70">Q11*0.1</f>
        <v>0.17</v>
      </c>
      <c r="E11" s="125" t="s">
        <v>93</v>
      </c>
      <c r="F11" s="146">
        <v>38406</v>
      </c>
      <c r="G11" s="132">
        <v>1.91371</v>
      </c>
      <c r="H11" s="147">
        <v>38412</v>
      </c>
      <c r="I11" s="131">
        <v>1.91709</v>
      </c>
      <c r="J11" s="126">
        <f>IF(C11="買",I11-G11,G11-I11)*100</f>
        <v>0.33799999999999386</v>
      </c>
      <c r="K11" s="152">
        <f>(J11*R11)*100</f>
        <v>5745.999999999895</v>
      </c>
      <c r="L11" s="131">
        <v>1.90579</v>
      </c>
      <c r="M11" s="125">
        <v>0.02</v>
      </c>
      <c r="N11" s="127">
        <f>IF(H11="買",L11-G11,G11-L11)*10000</f>
        <v>79.19999999999928</v>
      </c>
      <c r="O11" s="128">
        <f aca="true" t="shared" si="1" ref="O11:O41">B11*0.03</f>
        <v>30000</v>
      </c>
      <c r="P11" s="125">
        <v>142</v>
      </c>
      <c r="Q11" s="127">
        <f>ROUNDDOWN(B11*M11/N11/P11,1)</f>
        <v>1.7</v>
      </c>
      <c r="R11" s="129">
        <f>Q11*100</f>
        <v>170</v>
      </c>
    </row>
    <row r="12" spans="1:18" s="125" customFormat="1" ht="13.5">
      <c r="A12" s="122">
        <v>2</v>
      </c>
      <c r="B12" s="123">
        <f aca="true" t="shared" si="2" ref="B12:B70">B11+K11</f>
        <v>1005745.9999999999</v>
      </c>
      <c r="C12" s="163" t="s">
        <v>73</v>
      </c>
      <c r="D12" s="124">
        <f t="shared" si="0"/>
        <v>0.21000000000000002</v>
      </c>
      <c r="E12" s="125" t="s">
        <v>93</v>
      </c>
      <c r="F12" s="146">
        <v>38428</v>
      </c>
      <c r="G12" s="132">
        <v>1.9245</v>
      </c>
      <c r="H12" s="147">
        <v>38428</v>
      </c>
      <c r="I12" s="131">
        <v>1.91798</v>
      </c>
      <c r="J12" s="126">
        <f aca="true" t="shared" si="3" ref="J12:J41">IF(C12="買",I12-G12,G12-I12)*100</f>
        <v>-0.6520000000000081</v>
      </c>
      <c r="K12" s="152">
        <f>(J12*R12)*100</f>
        <v>-13692.000000000173</v>
      </c>
      <c r="L12" s="131">
        <v>1.91798</v>
      </c>
      <c r="M12" s="125">
        <v>0.02</v>
      </c>
      <c r="N12" s="127">
        <f aca="true" t="shared" si="4" ref="N12:N41">IF(H12="買",L12-G12,G12-L12)*10000</f>
        <v>65.20000000000081</v>
      </c>
      <c r="O12" s="128">
        <f t="shared" si="1"/>
        <v>30172.379999999994</v>
      </c>
      <c r="P12" s="125">
        <v>142</v>
      </c>
      <c r="Q12" s="127">
        <f aca="true" t="shared" si="5" ref="Q12:Q41">ROUNDDOWN(B12*M12/N12/P12,1)</f>
        <v>2.1</v>
      </c>
      <c r="R12" s="129">
        <f>Q12*100</f>
        <v>210</v>
      </c>
    </row>
    <row r="13" spans="1:18" s="125" customFormat="1" ht="13.5">
      <c r="A13" s="122">
        <v>3</v>
      </c>
      <c r="B13" s="123">
        <f t="shared" si="2"/>
        <v>992053.9999999998</v>
      </c>
      <c r="C13" s="166" t="s">
        <v>84</v>
      </c>
      <c r="D13" s="124">
        <f t="shared" si="0"/>
        <v>-0.41</v>
      </c>
      <c r="E13" s="125" t="s">
        <v>93</v>
      </c>
      <c r="F13" s="146">
        <v>38429</v>
      </c>
      <c r="G13" s="132">
        <v>1.91811</v>
      </c>
      <c r="H13" s="146">
        <v>38440</v>
      </c>
      <c r="I13" s="131">
        <v>1.86762</v>
      </c>
      <c r="J13" s="126">
        <f t="shared" si="3"/>
        <v>5.048999999999992</v>
      </c>
      <c r="K13" s="152">
        <f>(J13*R13)*100*(-1)</f>
        <v>207008.99999999965</v>
      </c>
      <c r="L13" s="131">
        <v>1.92149</v>
      </c>
      <c r="M13" s="125">
        <v>0.02</v>
      </c>
      <c r="N13" s="127">
        <f t="shared" si="4"/>
        <v>-33.799999999999386</v>
      </c>
      <c r="O13" s="128">
        <f t="shared" si="1"/>
        <v>29761.61999999999</v>
      </c>
      <c r="P13" s="125">
        <v>142</v>
      </c>
      <c r="Q13" s="127">
        <f t="shared" si="5"/>
        <v>-4.1</v>
      </c>
      <c r="R13" s="129">
        <f>Q13*100</f>
        <v>-409.99999999999994</v>
      </c>
    </row>
    <row r="14" spans="1:18" s="125" customFormat="1" ht="13.5">
      <c r="A14" s="122">
        <v>4</v>
      </c>
      <c r="B14" s="123">
        <f t="shared" si="2"/>
        <v>1199062.9999999995</v>
      </c>
      <c r="C14" s="166" t="s">
        <v>84</v>
      </c>
      <c r="D14" s="124">
        <f t="shared" si="0"/>
        <v>-0.31000000000000005</v>
      </c>
      <c r="E14" s="125" t="s">
        <v>93</v>
      </c>
      <c r="F14" s="146">
        <v>38467</v>
      </c>
      <c r="G14" s="132">
        <v>1.90778</v>
      </c>
      <c r="H14" s="147">
        <v>38468</v>
      </c>
      <c r="I14" s="132">
        <v>1.90778</v>
      </c>
      <c r="J14" s="126">
        <f t="shared" si="3"/>
        <v>0</v>
      </c>
      <c r="K14" s="152">
        <f>(J14*R14)*100*(-1)</f>
        <v>0</v>
      </c>
      <c r="L14" s="131">
        <v>1.91315</v>
      </c>
      <c r="M14" s="125">
        <v>0.02</v>
      </c>
      <c r="N14" s="127">
        <f t="shared" si="4"/>
        <v>-53.69999999999875</v>
      </c>
      <c r="O14" s="128">
        <f t="shared" si="1"/>
        <v>35971.889999999985</v>
      </c>
      <c r="P14" s="125">
        <v>142</v>
      </c>
      <c r="Q14" s="127">
        <f t="shared" si="5"/>
        <v>-3.1</v>
      </c>
      <c r="R14" s="129">
        <f>Q14*100</f>
        <v>-310</v>
      </c>
    </row>
    <row r="15" spans="1:18" s="125" customFormat="1" ht="13.5">
      <c r="A15" s="122">
        <v>5</v>
      </c>
      <c r="B15" s="123">
        <f t="shared" si="2"/>
        <v>1199062.9999999995</v>
      </c>
      <c r="C15" s="166" t="s">
        <v>84</v>
      </c>
      <c r="D15" s="124">
        <f t="shared" si="0"/>
        <v>-0.32000000000000006</v>
      </c>
      <c r="E15" s="125" t="s">
        <v>93</v>
      </c>
      <c r="F15" s="146">
        <v>38498</v>
      </c>
      <c r="G15" s="132">
        <v>1.82161</v>
      </c>
      <c r="H15" s="146">
        <v>38498</v>
      </c>
      <c r="I15" s="131">
        <v>1.82684</v>
      </c>
      <c r="J15" s="126">
        <f t="shared" si="3"/>
        <v>-0.5230000000000068</v>
      </c>
      <c r="K15" s="152">
        <f>(J15*R15)*100*(-1)</f>
        <v>-16736.00000000022</v>
      </c>
      <c r="L15" s="131">
        <v>1.82684</v>
      </c>
      <c r="M15" s="125">
        <v>0.02</v>
      </c>
      <c r="N15" s="127">
        <f t="shared" si="4"/>
        <v>-52.30000000000068</v>
      </c>
      <c r="O15" s="128">
        <f t="shared" si="1"/>
        <v>35971.889999999985</v>
      </c>
      <c r="P15" s="125">
        <v>142</v>
      </c>
      <c r="Q15" s="127">
        <f t="shared" si="5"/>
        <v>-3.2</v>
      </c>
      <c r="R15" s="129">
        <f aca="true" t="shared" si="6" ref="R15:R41">Q15*100</f>
        <v>-320</v>
      </c>
    </row>
    <row r="16" spans="1:18" s="125" customFormat="1" ht="13.5">
      <c r="A16" s="122">
        <v>6</v>
      </c>
      <c r="B16" s="123">
        <f t="shared" si="2"/>
        <v>1182326.9999999993</v>
      </c>
      <c r="C16" s="166" t="s">
        <v>84</v>
      </c>
      <c r="D16" s="124">
        <f t="shared" si="0"/>
        <v>-0.34</v>
      </c>
      <c r="E16" s="125" t="s">
        <v>93</v>
      </c>
      <c r="F16" s="146">
        <v>38503</v>
      </c>
      <c r="G16" s="132">
        <v>1.81797</v>
      </c>
      <c r="H16" s="147">
        <v>38505</v>
      </c>
      <c r="I16" s="132">
        <v>1.81797</v>
      </c>
      <c r="J16" s="126">
        <f t="shared" si="3"/>
        <v>0</v>
      </c>
      <c r="K16" s="152">
        <f>(J16*R16)*100</f>
        <v>0</v>
      </c>
      <c r="L16" s="131">
        <v>1.82282</v>
      </c>
      <c r="M16" s="125">
        <v>0.02</v>
      </c>
      <c r="N16" s="127">
        <f t="shared" si="4"/>
        <v>-48.50000000000021</v>
      </c>
      <c r="O16" s="128">
        <f t="shared" si="1"/>
        <v>35469.809999999976</v>
      </c>
      <c r="P16" s="125">
        <v>142</v>
      </c>
      <c r="Q16" s="127">
        <f>ROUNDDOWN(B16*M16/N16/P16,1)</f>
        <v>-3.4</v>
      </c>
      <c r="R16" s="129">
        <f t="shared" si="6"/>
        <v>-340</v>
      </c>
    </row>
    <row r="17" spans="1:18" s="125" customFormat="1" ht="13.5">
      <c r="A17" s="122">
        <v>7</v>
      </c>
      <c r="B17" s="123">
        <f t="shared" si="2"/>
        <v>1182326.9999999993</v>
      </c>
      <c r="C17" s="163" t="s">
        <v>73</v>
      </c>
      <c r="D17" s="124">
        <f t="shared" si="0"/>
        <v>0.35000000000000003</v>
      </c>
      <c r="E17" s="125" t="s">
        <v>93</v>
      </c>
      <c r="F17" s="164">
        <v>38519</v>
      </c>
      <c r="G17" s="168">
        <v>1.82333</v>
      </c>
      <c r="H17" s="165">
        <v>38523</v>
      </c>
      <c r="I17" s="168">
        <v>1.82333</v>
      </c>
      <c r="J17" s="126">
        <f t="shared" si="3"/>
        <v>0</v>
      </c>
      <c r="K17" s="152">
        <f>(J17*R17)*100</f>
        <v>0</v>
      </c>
      <c r="L17" s="167">
        <v>1.81861</v>
      </c>
      <c r="M17" s="125">
        <v>0.02</v>
      </c>
      <c r="N17" s="127">
        <f t="shared" si="4"/>
        <v>47.199999999998354</v>
      </c>
      <c r="O17" s="128">
        <f t="shared" si="1"/>
        <v>35469.809999999976</v>
      </c>
      <c r="P17" s="125">
        <v>142</v>
      </c>
      <c r="Q17" s="127">
        <f t="shared" si="5"/>
        <v>3.5</v>
      </c>
      <c r="R17" s="129">
        <f t="shared" si="6"/>
        <v>350</v>
      </c>
    </row>
    <row r="18" spans="1:18" s="125" customFormat="1" ht="13.5">
      <c r="A18" s="122">
        <v>8</v>
      </c>
      <c r="B18" s="123">
        <f t="shared" si="2"/>
        <v>1182326.9999999993</v>
      </c>
      <c r="C18" s="166" t="s">
        <v>84</v>
      </c>
      <c r="D18" s="124">
        <f t="shared" si="0"/>
        <v>-0.30000000000000004</v>
      </c>
      <c r="E18" s="125" t="s">
        <v>93</v>
      </c>
      <c r="F18" s="164">
        <v>38531</v>
      </c>
      <c r="G18" s="132">
        <v>1.81783</v>
      </c>
      <c r="H18" s="165">
        <v>38541</v>
      </c>
      <c r="I18" s="132">
        <v>1.74406</v>
      </c>
      <c r="J18" s="126">
        <f>IF(C18="買",I18-G18,G18-I18)*100</f>
        <v>7.377000000000011</v>
      </c>
      <c r="K18" s="152">
        <f>(J18*R18)*100*(-1)</f>
        <v>221310.00000000035</v>
      </c>
      <c r="L18" s="167">
        <v>1.82321</v>
      </c>
      <c r="M18" s="125">
        <v>0.02</v>
      </c>
      <c r="N18" s="127">
        <f t="shared" si="4"/>
        <v>-53.7999999999994</v>
      </c>
      <c r="O18" s="128">
        <f t="shared" si="1"/>
        <v>35469.809999999976</v>
      </c>
      <c r="P18" s="125">
        <v>142</v>
      </c>
      <c r="Q18" s="127">
        <f t="shared" si="5"/>
        <v>-3</v>
      </c>
      <c r="R18" s="129">
        <f t="shared" si="6"/>
        <v>-300</v>
      </c>
    </row>
    <row r="19" spans="1:18" s="125" customFormat="1" ht="13.5">
      <c r="A19" s="122">
        <v>9</v>
      </c>
      <c r="B19" s="123">
        <f t="shared" si="2"/>
        <v>1403636.9999999995</v>
      </c>
      <c r="C19" s="166" t="s">
        <v>84</v>
      </c>
      <c r="D19" s="124">
        <f t="shared" si="0"/>
        <v>-0.19</v>
      </c>
      <c r="E19" s="125" t="s">
        <v>93</v>
      </c>
      <c r="F19" s="164">
        <v>38553</v>
      </c>
      <c r="G19" s="132">
        <v>1.73156</v>
      </c>
      <c r="H19" s="164">
        <v>38553</v>
      </c>
      <c r="I19" s="167">
        <v>1.74148</v>
      </c>
      <c r="J19" s="126">
        <f t="shared" si="3"/>
        <v>-0.9919999999999929</v>
      </c>
      <c r="K19" s="152">
        <f>(J19*R19)*100*(-1)</f>
        <v>-18847.999999999865</v>
      </c>
      <c r="L19" s="167">
        <v>1.74148</v>
      </c>
      <c r="M19" s="125">
        <v>0.02</v>
      </c>
      <c r="N19" s="127">
        <f t="shared" si="4"/>
        <v>-99.19999999999929</v>
      </c>
      <c r="O19" s="128">
        <f t="shared" si="1"/>
        <v>42109.109999999986</v>
      </c>
      <c r="P19" s="125">
        <v>142</v>
      </c>
      <c r="Q19" s="127">
        <f t="shared" si="5"/>
        <v>-1.9</v>
      </c>
      <c r="R19" s="129">
        <f t="shared" si="6"/>
        <v>-190</v>
      </c>
    </row>
    <row r="20" spans="1:18" s="125" customFormat="1" ht="13.5">
      <c r="A20" s="122">
        <v>10</v>
      </c>
      <c r="B20" s="123">
        <f t="shared" si="2"/>
        <v>1384788.9999999998</v>
      </c>
      <c r="C20" s="163" t="s">
        <v>73</v>
      </c>
      <c r="D20" s="124">
        <f t="shared" si="0"/>
        <v>0.45999999999999996</v>
      </c>
      <c r="E20" s="125" t="s">
        <v>93</v>
      </c>
      <c r="F20" s="146">
        <v>38562</v>
      </c>
      <c r="G20" s="132">
        <v>1.75759</v>
      </c>
      <c r="H20" s="147">
        <v>38582</v>
      </c>
      <c r="I20" s="131">
        <v>1.80141</v>
      </c>
      <c r="J20" s="126">
        <f t="shared" si="3"/>
        <v>4.381999999999997</v>
      </c>
      <c r="K20" s="152">
        <f>(J20*R20)*100</f>
        <v>201571.99999999985</v>
      </c>
      <c r="L20" s="169">
        <v>1.75336</v>
      </c>
      <c r="M20" s="125">
        <v>0.02</v>
      </c>
      <c r="N20" s="127">
        <f t="shared" si="4"/>
        <v>42.29999999999956</v>
      </c>
      <c r="O20" s="128">
        <f t="shared" si="1"/>
        <v>41543.66999999999</v>
      </c>
      <c r="P20" s="125">
        <v>142</v>
      </c>
      <c r="Q20" s="127">
        <f t="shared" si="5"/>
        <v>4.6</v>
      </c>
      <c r="R20" s="129">
        <f t="shared" si="6"/>
        <v>459.99999999999994</v>
      </c>
    </row>
    <row r="21" spans="1:18" s="125" customFormat="1" ht="13.5">
      <c r="A21" s="122">
        <v>11</v>
      </c>
      <c r="B21" s="123">
        <f t="shared" si="2"/>
        <v>1586360.9999999995</v>
      </c>
      <c r="C21" s="163" t="s">
        <v>73</v>
      </c>
      <c r="D21" s="124">
        <f t="shared" si="0"/>
        <v>0.43</v>
      </c>
      <c r="E21" s="125" t="s">
        <v>93</v>
      </c>
      <c r="F21" s="146">
        <v>38588</v>
      </c>
      <c r="G21" s="132">
        <v>1.80183</v>
      </c>
      <c r="H21" s="146">
        <v>38588</v>
      </c>
      <c r="I21" s="132">
        <v>1.80183</v>
      </c>
      <c r="J21" s="126">
        <f t="shared" si="3"/>
        <v>0</v>
      </c>
      <c r="K21" s="152">
        <f>(J21*R21)*100</f>
        <v>0</v>
      </c>
      <c r="L21" s="131">
        <v>1.79667</v>
      </c>
      <c r="M21" s="125">
        <v>0.02</v>
      </c>
      <c r="N21" s="127">
        <f t="shared" si="4"/>
        <v>51.600000000000534</v>
      </c>
      <c r="O21" s="128">
        <f t="shared" si="1"/>
        <v>47590.82999999999</v>
      </c>
      <c r="P21" s="125">
        <v>142</v>
      </c>
      <c r="Q21" s="127">
        <f t="shared" si="5"/>
        <v>4.3</v>
      </c>
      <c r="R21" s="129">
        <f t="shared" si="6"/>
        <v>430</v>
      </c>
    </row>
    <row r="22" spans="1:18" s="125" customFormat="1" ht="13.5">
      <c r="A22" s="122">
        <v>12</v>
      </c>
      <c r="B22" s="123">
        <f t="shared" si="2"/>
        <v>1586360.9999999995</v>
      </c>
      <c r="C22" s="166" t="s">
        <v>84</v>
      </c>
      <c r="D22" s="124">
        <f t="shared" si="0"/>
        <v>-0.42000000000000004</v>
      </c>
      <c r="E22" s="125" t="s">
        <v>93</v>
      </c>
      <c r="F22" s="146">
        <v>38614</v>
      </c>
      <c r="G22" s="132">
        <v>1.80155</v>
      </c>
      <c r="H22" s="146">
        <v>38614</v>
      </c>
      <c r="I22" s="131">
        <v>1.80686</v>
      </c>
      <c r="J22" s="126">
        <f t="shared" si="3"/>
        <v>-0.5309999999999926</v>
      </c>
      <c r="K22" s="152">
        <f>(J22*R22)*100*(-1)</f>
        <v>-22301.999999999687</v>
      </c>
      <c r="L22" s="131">
        <v>1.80686</v>
      </c>
      <c r="M22" s="125">
        <v>0.02</v>
      </c>
      <c r="N22" s="127">
        <f t="shared" si="4"/>
        <v>-53.099999999999255</v>
      </c>
      <c r="O22" s="128">
        <f t="shared" si="1"/>
        <v>47590.82999999999</v>
      </c>
      <c r="P22" s="125">
        <v>142</v>
      </c>
      <c r="Q22" s="127">
        <f t="shared" si="5"/>
        <v>-4.2</v>
      </c>
      <c r="R22" s="129">
        <f t="shared" si="6"/>
        <v>-420</v>
      </c>
    </row>
    <row r="23" spans="1:18" s="125" customFormat="1" ht="13.5">
      <c r="A23" s="122">
        <v>13</v>
      </c>
      <c r="B23" s="123">
        <f t="shared" si="2"/>
        <v>1564058.9999999998</v>
      </c>
      <c r="C23" s="163" t="s">
        <v>73</v>
      </c>
      <c r="D23" s="124">
        <f t="shared" si="0"/>
        <v>0.63</v>
      </c>
      <c r="E23" s="125" t="s">
        <v>93</v>
      </c>
      <c r="F23" s="146">
        <v>38629</v>
      </c>
      <c r="G23" s="132">
        <v>1.76027</v>
      </c>
      <c r="H23" s="147">
        <v>38632</v>
      </c>
      <c r="I23" s="131">
        <v>1.76618</v>
      </c>
      <c r="J23" s="126">
        <f t="shared" si="3"/>
        <v>0.5910000000000082</v>
      </c>
      <c r="K23" s="152">
        <f>(J23*R23)*100</f>
        <v>37233.00000000052</v>
      </c>
      <c r="L23" s="169">
        <v>1.75678</v>
      </c>
      <c r="M23" s="125">
        <v>0.02</v>
      </c>
      <c r="N23" s="127">
        <f t="shared" si="4"/>
        <v>34.899999999999935</v>
      </c>
      <c r="O23" s="128">
        <f t="shared" si="1"/>
        <v>46921.76999999999</v>
      </c>
      <c r="P23" s="125">
        <v>142</v>
      </c>
      <c r="Q23" s="127">
        <f t="shared" si="5"/>
        <v>6.3</v>
      </c>
      <c r="R23" s="129">
        <f t="shared" si="6"/>
        <v>630</v>
      </c>
    </row>
    <row r="24" spans="1:18" s="125" customFormat="1" ht="13.5">
      <c r="A24" s="122">
        <v>14</v>
      </c>
      <c r="B24" s="123">
        <f t="shared" si="2"/>
        <v>1601292.0000000002</v>
      </c>
      <c r="C24" s="163" t="s">
        <v>73</v>
      </c>
      <c r="D24" s="124">
        <f t="shared" si="0"/>
        <v>0.7400000000000001</v>
      </c>
      <c r="E24" s="125" t="s">
        <v>93</v>
      </c>
      <c r="F24" s="146">
        <v>38668</v>
      </c>
      <c r="G24" s="132">
        <v>1.74297</v>
      </c>
      <c r="H24" s="147">
        <v>38670</v>
      </c>
      <c r="I24" s="132">
        <v>1.74297</v>
      </c>
      <c r="J24" s="126">
        <f t="shared" si="3"/>
        <v>0</v>
      </c>
      <c r="K24" s="152">
        <f>(J24*R24)*100</f>
        <v>0</v>
      </c>
      <c r="L24" s="131">
        <v>1.73996</v>
      </c>
      <c r="M24" s="125">
        <v>0.02</v>
      </c>
      <c r="N24" s="127">
        <f t="shared" si="4"/>
        <v>30.09999999999957</v>
      </c>
      <c r="O24" s="128">
        <f t="shared" si="1"/>
        <v>48038.76</v>
      </c>
      <c r="P24" s="125">
        <v>142</v>
      </c>
      <c r="Q24" s="127">
        <f t="shared" si="5"/>
        <v>7.4</v>
      </c>
      <c r="R24" s="129">
        <f t="shared" si="6"/>
        <v>740</v>
      </c>
    </row>
    <row r="25" spans="1:18" s="125" customFormat="1" ht="13.5">
      <c r="A25" s="122">
        <v>15</v>
      </c>
      <c r="B25" s="123">
        <f t="shared" si="2"/>
        <v>1601292.0000000002</v>
      </c>
      <c r="C25" s="166" t="s">
        <v>84</v>
      </c>
      <c r="D25" s="124">
        <f t="shared" si="0"/>
        <v>-0.44000000000000006</v>
      </c>
      <c r="E25" s="125" t="s">
        <v>93</v>
      </c>
      <c r="F25" s="146">
        <v>38670</v>
      </c>
      <c r="G25" s="132">
        <v>1.73496</v>
      </c>
      <c r="H25" s="146">
        <v>38674</v>
      </c>
      <c r="I25" s="131">
        <v>1.72245</v>
      </c>
      <c r="J25" s="126">
        <f t="shared" si="3"/>
        <v>1.251000000000002</v>
      </c>
      <c r="K25" s="152">
        <f>(J25*R25)*100*(-1)</f>
        <v>55044.000000000095</v>
      </c>
      <c r="L25" s="131">
        <v>1.74001</v>
      </c>
      <c r="M25" s="125">
        <v>0.02</v>
      </c>
      <c r="N25" s="127">
        <f t="shared" si="4"/>
        <v>-50.499999999999986</v>
      </c>
      <c r="O25" s="128">
        <f t="shared" si="1"/>
        <v>48038.76</v>
      </c>
      <c r="P25" s="125">
        <v>142</v>
      </c>
      <c r="Q25" s="127">
        <f t="shared" si="5"/>
        <v>-4.4</v>
      </c>
      <c r="R25" s="129">
        <f t="shared" si="6"/>
        <v>-440.00000000000006</v>
      </c>
    </row>
    <row r="26" spans="1:18" s="125" customFormat="1" ht="13.5">
      <c r="A26" s="122">
        <v>16</v>
      </c>
      <c r="B26" s="123">
        <f t="shared" si="2"/>
        <v>1656336.0000000002</v>
      </c>
      <c r="C26" s="166" t="s">
        <v>84</v>
      </c>
      <c r="D26" s="124">
        <f t="shared" si="0"/>
        <v>-0.27999999999999997</v>
      </c>
      <c r="E26" s="125" t="s">
        <v>93</v>
      </c>
      <c r="F26" s="146">
        <v>38705</v>
      </c>
      <c r="G26" s="132">
        <v>1.76029</v>
      </c>
      <c r="H26" s="146">
        <v>38714</v>
      </c>
      <c r="I26" s="131">
        <v>1.738</v>
      </c>
      <c r="J26" s="126">
        <f t="shared" si="3"/>
        <v>2.228999999999992</v>
      </c>
      <c r="K26" s="152">
        <f>(J26*R26)*100*(-1)</f>
        <v>62411.99999999978</v>
      </c>
      <c r="L26" s="131">
        <v>1.7685</v>
      </c>
      <c r="M26" s="125">
        <v>0.02</v>
      </c>
      <c r="N26" s="127">
        <f t="shared" si="4"/>
        <v>-82.1000000000005</v>
      </c>
      <c r="O26" s="128">
        <f t="shared" si="1"/>
        <v>49690.08</v>
      </c>
      <c r="P26" s="125">
        <v>142</v>
      </c>
      <c r="Q26" s="127">
        <f t="shared" si="5"/>
        <v>-2.8</v>
      </c>
      <c r="R26" s="129">
        <f t="shared" si="6"/>
        <v>-280</v>
      </c>
    </row>
    <row r="27" spans="1:18" s="125" customFormat="1" ht="13.5">
      <c r="A27" s="122">
        <v>17</v>
      </c>
      <c r="B27" s="123">
        <f t="shared" si="2"/>
        <v>1718748</v>
      </c>
      <c r="C27" s="163" t="s">
        <v>73</v>
      </c>
      <c r="D27" s="124">
        <f t="shared" si="0"/>
        <v>0.5700000000000001</v>
      </c>
      <c r="E27" s="125" t="s">
        <v>93</v>
      </c>
      <c r="F27" s="146">
        <v>38763</v>
      </c>
      <c r="G27" s="132">
        <v>1.74136</v>
      </c>
      <c r="H27" s="147">
        <v>38764</v>
      </c>
      <c r="I27" s="131">
        <v>1.73715</v>
      </c>
      <c r="J27" s="126">
        <f t="shared" si="3"/>
        <v>-0.4210000000000047</v>
      </c>
      <c r="K27" s="152">
        <f>(J27*R27)*100</f>
        <v>-23997.000000000266</v>
      </c>
      <c r="L27" s="131">
        <v>1.73715</v>
      </c>
      <c r="M27" s="125">
        <v>0.02</v>
      </c>
      <c r="N27" s="127">
        <f t="shared" si="4"/>
        <v>42.10000000000047</v>
      </c>
      <c r="O27" s="128">
        <f t="shared" si="1"/>
        <v>51562.439999999995</v>
      </c>
      <c r="P27" s="125">
        <v>142</v>
      </c>
      <c r="Q27" s="127">
        <f t="shared" si="5"/>
        <v>5.7</v>
      </c>
      <c r="R27" s="129">
        <f t="shared" si="6"/>
        <v>570</v>
      </c>
    </row>
    <row r="28" spans="1:18" s="125" customFormat="1" ht="13.5">
      <c r="A28" s="122">
        <v>18</v>
      </c>
      <c r="B28" s="123">
        <f t="shared" si="2"/>
        <v>1694750.9999999998</v>
      </c>
      <c r="C28" s="163" t="s">
        <v>73</v>
      </c>
      <c r="D28" s="124">
        <f t="shared" si="0"/>
        <v>0.34</v>
      </c>
      <c r="E28" s="125" t="s">
        <v>93</v>
      </c>
      <c r="F28" s="146">
        <v>38793</v>
      </c>
      <c r="G28" s="132">
        <v>1.7577</v>
      </c>
      <c r="H28" s="147">
        <v>38797</v>
      </c>
      <c r="I28" s="131">
        <v>1.75088</v>
      </c>
      <c r="J28" s="126">
        <f t="shared" si="3"/>
        <v>-0.6820000000000048</v>
      </c>
      <c r="K28" s="152">
        <f>(J28*R28)*100</f>
        <v>-23188.000000000164</v>
      </c>
      <c r="L28" s="131">
        <v>1.75088</v>
      </c>
      <c r="M28" s="125">
        <v>0.02</v>
      </c>
      <c r="N28" s="127">
        <f t="shared" si="4"/>
        <v>68.20000000000049</v>
      </c>
      <c r="O28" s="128">
        <f t="shared" si="1"/>
        <v>50842.52999999999</v>
      </c>
      <c r="P28" s="125">
        <v>142</v>
      </c>
      <c r="Q28" s="127">
        <f>ROUNDDOWN(B28*M28/N28/P28,1)</f>
        <v>3.4</v>
      </c>
      <c r="R28" s="129">
        <f>Q28*100</f>
        <v>340</v>
      </c>
    </row>
    <row r="29" spans="1:18" s="125" customFormat="1" ht="13.5">
      <c r="A29" s="122">
        <v>19</v>
      </c>
      <c r="B29" s="123">
        <f t="shared" si="2"/>
        <v>1671562.9999999995</v>
      </c>
      <c r="C29" s="163" t="s">
        <v>73</v>
      </c>
      <c r="D29" s="124">
        <f t="shared" si="0"/>
        <v>0.22999999999999998</v>
      </c>
      <c r="E29" s="125" t="s">
        <v>93</v>
      </c>
      <c r="F29" s="146">
        <v>38831</v>
      </c>
      <c r="G29" s="132">
        <v>1.78921</v>
      </c>
      <c r="H29" s="147">
        <v>38852</v>
      </c>
      <c r="I29" s="131">
        <v>1.87503</v>
      </c>
      <c r="J29" s="126">
        <f t="shared" si="3"/>
        <v>8.582</v>
      </c>
      <c r="K29" s="152">
        <f>(J29*R29)*100</f>
        <v>197386</v>
      </c>
      <c r="L29" s="131">
        <v>1.779</v>
      </c>
      <c r="M29" s="125">
        <v>0.02</v>
      </c>
      <c r="N29" s="127">
        <f t="shared" si="4"/>
        <v>102.10000000000052</v>
      </c>
      <c r="O29" s="128">
        <f t="shared" si="1"/>
        <v>50146.889999999985</v>
      </c>
      <c r="P29" s="125">
        <v>142</v>
      </c>
      <c r="Q29" s="127">
        <f t="shared" si="5"/>
        <v>2.3</v>
      </c>
      <c r="R29" s="129">
        <f t="shared" si="6"/>
        <v>229.99999999999997</v>
      </c>
    </row>
    <row r="30" spans="1:18" s="125" customFormat="1" ht="13.5">
      <c r="A30" s="122">
        <v>20</v>
      </c>
      <c r="B30" s="123">
        <f t="shared" si="2"/>
        <v>1868948.9999999995</v>
      </c>
      <c r="C30" s="166" t="s">
        <v>84</v>
      </c>
      <c r="D30" s="124">
        <f t="shared" si="0"/>
        <v>-0.27999999999999997</v>
      </c>
      <c r="E30" s="125" t="s">
        <v>93</v>
      </c>
      <c r="F30" s="146">
        <v>38860</v>
      </c>
      <c r="G30" s="132">
        <v>1.87868</v>
      </c>
      <c r="H30" s="147">
        <v>38867</v>
      </c>
      <c r="I30" s="131">
        <v>1.86428</v>
      </c>
      <c r="J30" s="126">
        <f t="shared" si="3"/>
        <v>1.4399999999999968</v>
      </c>
      <c r="K30" s="152">
        <f>(J30*R30)*100*(-1)</f>
        <v>40319.99999999991</v>
      </c>
      <c r="L30" s="169">
        <v>1.88783</v>
      </c>
      <c r="M30" s="125">
        <v>0.02</v>
      </c>
      <c r="N30" s="127">
        <f t="shared" si="4"/>
        <v>-91.49999999999991</v>
      </c>
      <c r="O30" s="128">
        <f t="shared" si="1"/>
        <v>56068.46999999999</v>
      </c>
      <c r="P30" s="125">
        <v>142</v>
      </c>
      <c r="Q30" s="127">
        <f t="shared" si="5"/>
        <v>-2.8</v>
      </c>
      <c r="R30" s="129">
        <f t="shared" si="6"/>
        <v>-280</v>
      </c>
    </row>
    <row r="31" spans="1:18" s="125" customFormat="1" ht="13.5">
      <c r="A31" s="122">
        <v>21</v>
      </c>
      <c r="B31" s="123">
        <f t="shared" si="2"/>
        <v>1909268.9999999995</v>
      </c>
      <c r="C31" s="166" t="s">
        <v>84</v>
      </c>
      <c r="D31" s="124">
        <f t="shared" si="0"/>
        <v>-0.36000000000000004</v>
      </c>
      <c r="E31" s="125" t="s">
        <v>93</v>
      </c>
      <c r="F31" s="146">
        <v>38874</v>
      </c>
      <c r="G31" s="132">
        <v>1.86997</v>
      </c>
      <c r="H31" s="164">
        <v>38881</v>
      </c>
      <c r="I31" s="131">
        <v>1.84435</v>
      </c>
      <c r="J31" s="126">
        <f t="shared" si="3"/>
        <v>2.5619999999999976</v>
      </c>
      <c r="K31" s="152">
        <f>(J31*R31)*100*(-1)</f>
        <v>92231.99999999991</v>
      </c>
      <c r="L31" s="131">
        <v>1.87732</v>
      </c>
      <c r="M31" s="125">
        <v>0.02</v>
      </c>
      <c r="N31" s="127">
        <f t="shared" si="4"/>
        <v>-73.5000000000019</v>
      </c>
      <c r="O31" s="128">
        <f t="shared" si="1"/>
        <v>57278.069999999985</v>
      </c>
      <c r="P31" s="125">
        <v>142</v>
      </c>
      <c r="Q31" s="127">
        <f t="shared" si="5"/>
        <v>-3.6</v>
      </c>
      <c r="R31" s="129">
        <f t="shared" si="6"/>
        <v>-360</v>
      </c>
    </row>
    <row r="32" spans="1:18" s="125" customFormat="1" ht="13.5">
      <c r="A32" s="122">
        <v>22</v>
      </c>
      <c r="B32" s="123">
        <f t="shared" si="2"/>
        <v>2001500.9999999995</v>
      </c>
      <c r="C32" s="166" t="s">
        <v>84</v>
      </c>
      <c r="D32" s="124">
        <f t="shared" si="0"/>
        <v>-0.31000000000000005</v>
      </c>
      <c r="E32" s="125" t="s">
        <v>93</v>
      </c>
      <c r="F32" s="164">
        <v>38881</v>
      </c>
      <c r="G32" s="132">
        <v>1.83538</v>
      </c>
      <c r="H32" s="164">
        <v>38881</v>
      </c>
      <c r="I32" s="131">
        <v>1.83538</v>
      </c>
      <c r="J32" s="126">
        <f t="shared" si="3"/>
        <v>0</v>
      </c>
      <c r="K32" s="152">
        <f>(J32*R32)*100</f>
        <v>0</v>
      </c>
      <c r="L32" s="131">
        <v>1.84446</v>
      </c>
      <c r="M32" s="125">
        <v>0.02</v>
      </c>
      <c r="N32" s="127">
        <f t="shared" si="4"/>
        <v>-90.79999999999977</v>
      </c>
      <c r="O32" s="128">
        <f t="shared" si="1"/>
        <v>60045.029999999984</v>
      </c>
      <c r="P32" s="125">
        <v>142</v>
      </c>
      <c r="Q32" s="127">
        <f t="shared" si="5"/>
        <v>-3.1</v>
      </c>
      <c r="R32" s="129">
        <f t="shared" si="6"/>
        <v>-310</v>
      </c>
    </row>
    <row r="33" spans="1:18" s="125" customFormat="1" ht="13.5">
      <c r="A33" s="122">
        <v>23</v>
      </c>
      <c r="B33" s="123">
        <f t="shared" si="2"/>
        <v>2001500.9999999995</v>
      </c>
      <c r="C33" s="166" t="s">
        <v>84</v>
      </c>
      <c r="D33" s="124">
        <f t="shared" si="0"/>
        <v>-0.44000000000000006</v>
      </c>
      <c r="E33" s="125" t="s">
        <v>93</v>
      </c>
      <c r="F33" s="146">
        <v>38887</v>
      </c>
      <c r="G33" s="132">
        <v>1.84227</v>
      </c>
      <c r="H33" s="147">
        <v>38894</v>
      </c>
      <c r="I33" s="131">
        <v>1.82459</v>
      </c>
      <c r="J33" s="126">
        <f t="shared" si="3"/>
        <v>1.768000000000014</v>
      </c>
      <c r="K33" s="152">
        <f>(J33*R33)*100*(-1)</f>
        <v>77792.00000000063</v>
      </c>
      <c r="L33" s="169">
        <v>1.84862</v>
      </c>
      <c r="M33" s="125">
        <v>0.02</v>
      </c>
      <c r="N33" s="127">
        <f t="shared" si="4"/>
        <v>-63.49999999999856</v>
      </c>
      <c r="O33" s="128">
        <f t="shared" si="1"/>
        <v>60045.029999999984</v>
      </c>
      <c r="P33" s="125">
        <v>142</v>
      </c>
      <c r="Q33" s="127">
        <f t="shared" si="5"/>
        <v>-4.4</v>
      </c>
      <c r="R33" s="129">
        <f t="shared" si="6"/>
        <v>-440.00000000000006</v>
      </c>
    </row>
    <row r="34" spans="1:18" s="125" customFormat="1" ht="13.5">
      <c r="A34" s="122">
        <v>24</v>
      </c>
      <c r="B34" s="123">
        <f t="shared" si="2"/>
        <v>2079293.0000000002</v>
      </c>
      <c r="C34" s="166" t="s">
        <v>84</v>
      </c>
      <c r="D34" s="124">
        <f t="shared" si="0"/>
        <v>-0.52</v>
      </c>
      <c r="E34" s="125" t="s">
        <v>93</v>
      </c>
      <c r="F34" s="146">
        <v>38896</v>
      </c>
      <c r="G34" s="132">
        <v>1.81732</v>
      </c>
      <c r="H34" s="146">
        <v>38897</v>
      </c>
      <c r="I34" s="131">
        <v>1.81732</v>
      </c>
      <c r="J34" s="126">
        <f t="shared" si="3"/>
        <v>0</v>
      </c>
      <c r="K34" s="152">
        <f>(J34*R34)*100*(-1)</f>
        <v>0</v>
      </c>
      <c r="L34" s="131">
        <v>1.82293</v>
      </c>
      <c r="M34" s="125">
        <v>0.02</v>
      </c>
      <c r="N34" s="127">
        <f t="shared" si="4"/>
        <v>-56.09999999999893</v>
      </c>
      <c r="O34" s="128">
        <f t="shared" si="1"/>
        <v>62378.79000000001</v>
      </c>
      <c r="P34" s="125">
        <v>142</v>
      </c>
      <c r="Q34" s="127">
        <f t="shared" si="5"/>
        <v>-5.2</v>
      </c>
      <c r="R34" s="129">
        <f t="shared" si="6"/>
        <v>-520</v>
      </c>
    </row>
    <row r="35" spans="1:18" s="125" customFormat="1" ht="13.5">
      <c r="A35" s="122">
        <v>25</v>
      </c>
      <c r="B35" s="123">
        <f t="shared" si="2"/>
        <v>2079293.0000000002</v>
      </c>
      <c r="C35" s="166" t="s">
        <v>84</v>
      </c>
      <c r="D35" s="124">
        <f t="shared" si="0"/>
        <v>-0.45</v>
      </c>
      <c r="E35" s="125" t="s">
        <v>93</v>
      </c>
      <c r="F35" s="146">
        <v>38939</v>
      </c>
      <c r="G35" s="132">
        <v>1.89929</v>
      </c>
      <c r="H35" s="147">
        <v>38944</v>
      </c>
      <c r="I35" s="131">
        <v>1.89325</v>
      </c>
      <c r="J35" s="126">
        <f t="shared" si="3"/>
        <v>0.6039999999999823</v>
      </c>
      <c r="K35" s="152">
        <f>(J35*R35)*100*(-1)</f>
        <v>27179.999999999207</v>
      </c>
      <c r="L35" s="170">
        <v>1.90577</v>
      </c>
      <c r="M35" s="125">
        <v>0.02</v>
      </c>
      <c r="N35" s="127">
        <f t="shared" si="4"/>
        <v>-64.80000000000041</v>
      </c>
      <c r="O35" s="128">
        <f t="shared" si="1"/>
        <v>62378.79000000001</v>
      </c>
      <c r="P35" s="125">
        <v>142</v>
      </c>
      <c r="Q35" s="127">
        <f t="shared" si="5"/>
        <v>-4.5</v>
      </c>
      <c r="R35" s="129">
        <f t="shared" si="6"/>
        <v>-450</v>
      </c>
    </row>
    <row r="36" spans="1:18" s="125" customFormat="1" ht="13.5">
      <c r="A36" s="122">
        <v>26</v>
      </c>
      <c r="B36" s="123">
        <f t="shared" si="2"/>
        <v>2106472.9999999995</v>
      </c>
      <c r="C36" s="163" t="s">
        <v>73</v>
      </c>
      <c r="D36" s="124">
        <f t="shared" si="0"/>
        <v>0.35000000000000003</v>
      </c>
      <c r="E36" s="125" t="s">
        <v>93</v>
      </c>
      <c r="F36" s="146">
        <v>38953</v>
      </c>
      <c r="G36" s="132">
        <v>1.89474</v>
      </c>
      <c r="H36" s="146">
        <v>38953</v>
      </c>
      <c r="I36" s="132">
        <v>1.8864</v>
      </c>
      <c r="J36" s="126">
        <f t="shared" si="3"/>
        <v>-0.8340000000000014</v>
      </c>
      <c r="K36" s="152">
        <f>(J36*R36)*100</f>
        <v>-29190.000000000047</v>
      </c>
      <c r="L36" s="132">
        <v>1.8864</v>
      </c>
      <c r="M36" s="125">
        <v>0.02</v>
      </c>
      <c r="N36" s="127">
        <f t="shared" si="4"/>
        <v>83.40000000000015</v>
      </c>
      <c r="O36" s="128">
        <f t="shared" si="1"/>
        <v>63194.18999999998</v>
      </c>
      <c r="P36" s="125">
        <v>142</v>
      </c>
      <c r="Q36" s="127">
        <f t="shared" si="5"/>
        <v>3.5</v>
      </c>
      <c r="R36" s="129">
        <f t="shared" si="6"/>
        <v>350</v>
      </c>
    </row>
    <row r="37" spans="1:18" s="125" customFormat="1" ht="13.5">
      <c r="A37" s="122">
        <v>27</v>
      </c>
      <c r="B37" s="123">
        <f t="shared" si="2"/>
        <v>2077282.9999999995</v>
      </c>
      <c r="C37" s="166" t="s">
        <v>84</v>
      </c>
      <c r="D37" s="124">
        <f t="shared" si="0"/>
        <v>-0.38</v>
      </c>
      <c r="E37" s="125" t="s">
        <v>93</v>
      </c>
      <c r="F37" s="146">
        <v>38954</v>
      </c>
      <c r="G37" s="132">
        <v>1.88447</v>
      </c>
      <c r="H37" s="147">
        <v>38957</v>
      </c>
      <c r="I37" s="131">
        <v>1.89206</v>
      </c>
      <c r="J37" s="126">
        <f t="shared" si="3"/>
        <v>-0.7589999999999986</v>
      </c>
      <c r="K37" s="152">
        <f>(J37*R37)*100*(-1)</f>
        <v>-28841.999999999945</v>
      </c>
      <c r="L37" s="131">
        <v>1.89206</v>
      </c>
      <c r="M37" s="125">
        <v>0.02</v>
      </c>
      <c r="N37" s="127">
        <f t="shared" si="4"/>
        <v>-75.89999999999986</v>
      </c>
      <c r="O37" s="128">
        <f t="shared" si="1"/>
        <v>62318.48999999998</v>
      </c>
      <c r="P37" s="125">
        <v>142</v>
      </c>
      <c r="Q37" s="127">
        <f t="shared" si="5"/>
        <v>-3.8</v>
      </c>
      <c r="R37" s="129">
        <f t="shared" si="6"/>
        <v>-380</v>
      </c>
    </row>
    <row r="38" spans="1:18" s="125" customFormat="1" ht="13.5">
      <c r="A38" s="122">
        <v>28</v>
      </c>
      <c r="B38" s="123">
        <f t="shared" si="2"/>
        <v>2048440.9999999995</v>
      </c>
      <c r="C38" s="163" t="s">
        <v>73</v>
      </c>
      <c r="D38" s="124">
        <f t="shared" si="0"/>
        <v>0.66</v>
      </c>
      <c r="E38" s="125" t="s">
        <v>93</v>
      </c>
      <c r="F38" s="146">
        <v>38959</v>
      </c>
      <c r="G38" s="132">
        <v>1.90099</v>
      </c>
      <c r="H38" s="146">
        <v>38960</v>
      </c>
      <c r="I38" s="132">
        <v>1.90099</v>
      </c>
      <c r="J38" s="126">
        <f t="shared" si="3"/>
        <v>0</v>
      </c>
      <c r="K38" s="152">
        <f>(J38*R38)*100*(-1)</f>
        <v>0</v>
      </c>
      <c r="L38" s="131">
        <v>1.89663</v>
      </c>
      <c r="M38" s="125">
        <v>0.02</v>
      </c>
      <c r="N38" s="127">
        <f t="shared" si="4"/>
        <v>43.5999999999992</v>
      </c>
      <c r="O38" s="128">
        <f t="shared" si="1"/>
        <v>61453.22999999998</v>
      </c>
      <c r="P38" s="125">
        <v>142</v>
      </c>
      <c r="Q38" s="127">
        <f t="shared" si="5"/>
        <v>6.6</v>
      </c>
      <c r="R38" s="129">
        <f t="shared" si="6"/>
        <v>660</v>
      </c>
    </row>
    <row r="39" spans="1:18" s="125" customFormat="1" ht="13.5">
      <c r="A39" s="122">
        <v>29</v>
      </c>
      <c r="B39" s="123">
        <f t="shared" si="2"/>
        <v>2048440.9999999995</v>
      </c>
      <c r="C39" s="166" t="s">
        <v>84</v>
      </c>
      <c r="D39" s="124">
        <f t="shared" si="0"/>
        <v>-1.07</v>
      </c>
      <c r="E39" s="125" t="s">
        <v>93</v>
      </c>
      <c r="F39" s="146">
        <v>38964</v>
      </c>
      <c r="G39" s="132">
        <v>1.90241</v>
      </c>
      <c r="H39" s="165">
        <v>38971</v>
      </c>
      <c r="I39" s="131">
        <v>1.87073</v>
      </c>
      <c r="J39" s="126">
        <f t="shared" si="3"/>
        <v>3.167999999999993</v>
      </c>
      <c r="K39" s="152">
        <f>(J39*R39)*100*(-1)</f>
        <v>338975.99999999924</v>
      </c>
      <c r="L39" s="170">
        <v>1.9051</v>
      </c>
      <c r="M39" s="125">
        <v>0.02</v>
      </c>
      <c r="N39" s="127">
        <f t="shared" si="4"/>
        <v>-26.900000000000812</v>
      </c>
      <c r="O39" s="128">
        <f t="shared" si="1"/>
        <v>61453.22999999998</v>
      </c>
      <c r="P39" s="125">
        <v>142</v>
      </c>
      <c r="Q39" s="127">
        <f t="shared" si="5"/>
        <v>-10.7</v>
      </c>
      <c r="R39" s="129">
        <f t="shared" si="6"/>
        <v>-1070</v>
      </c>
    </row>
    <row r="40" spans="1:18" s="125" customFormat="1" ht="13.5">
      <c r="A40" s="122">
        <v>30</v>
      </c>
      <c r="B40" s="123">
        <f t="shared" si="2"/>
        <v>2387416.9999999986</v>
      </c>
      <c r="C40" s="163" t="s">
        <v>73</v>
      </c>
      <c r="D40" s="124">
        <f t="shared" si="0"/>
        <v>0.9500000000000001</v>
      </c>
      <c r="E40" s="125" t="s">
        <v>93</v>
      </c>
      <c r="F40" s="164">
        <v>38973</v>
      </c>
      <c r="G40" s="132">
        <v>1.87549</v>
      </c>
      <c r="H40" s="147">
        <v>38974</v>
      </c>
      <c r="I40" s="131">
        <v>1.885</v>
      </c>
      <c r="J40" s="126">
        <f t="shared" si="3"/>
        <v>0.9509999999999907</v>
      </c>
      <c r="K40" s="152">
        <f>(J40*R40)*100</f>
        <v>90344.99999999911</v>
      </c>
      <c r="L40" s="170">
        <v>1.87198</v>
      </c>
      <c r="M40" s="125">
        <v>0.02</v>
      </c>
      <c r="N40" s="127">
        <f t="shared" si="4"/>
        <v>35.100000000001245</v>
      </c>
      <c r="O40" s="128">
        <f t="shared" si="1"/>
        <v>71622.50999999995</v>
      </c>
      <c r="P40" s="125">
        <v>142</v>
      </c>
      <c r="Q40" s="127">
        <f t="shared" si="5"/>
        <v>9.5</v>
      </c>
      <c r="R40" s="129">
        <f t="shared" si="6"/>
        <v>950</v>
      </c>
    </row>
    <row r="41" spans="1:18" s="125" customFormat="1" ht="13.5">
      <c r="A41" s="122">
        <v>31</v>
      </c>
      <c r="B41" s="123">
        <f>B40+K40</f>
        <v>2477761.9999999977</v>
      </c>
      <c r="C41" s="163" t="s">
        <v>73</v>
      </c>
      <c r="D41" s="124">
        <f t="shared" si="0"/>
        <v>1.2400000000000002</v>
      </c>
      <c r="E41" s="125" t="s">
        <v>93</v>
      </c>
      <c r="F41" s="146">
        <v>38979</v>
      </c>
      <c r="G41" s="132">
        <v>1.88277</v>
      </c>
      <c r="H41" s="147">
        <v>38985</v>
      </c>
      <c r="I41" s="131">
        <v>1.89918</v>
      </c>
      <c r="J41" s="126">
        <f t="shared" si="3"/>
        <v>1.6410000000000036</v>
      </c>
      <c r="K41" s="152">
        <f>(J41*R41)*100</f>
        <v>203484.00000000044</v>
      </c>
      <c r="L41" s="169">
        <v>1.87996</v>
      </c>
      <c r="M41" s="125">
        <v>0.02</v>
      </c>
      <c r="N41" s="127">
        <f t="shared" si="4"/>
        <v>28.099999999999792</v>
      </c>
      <c r="O41" s="128">
        <f t="shared" si="1"/>
        <v>74332.85999999993</v>
      </c>
      <c r="P41" s="125">
        <v>142</v>
      </c>
      <c r="Q41" s="127">
        <f t="shared" si="5"/>
        <v>12.4</v>
      </c>
      <c r="R41" s="129">
        <f t="shared" si="6"/>
        <v>1240</v>
      </c>
    </row>
    <row r="42" spans="1:18" s="125" customFormat="1" ht="13.5">
      <c r="A42" s="122">
        <v>32</v>
      </c>
      <c r="B42" s="123">
        <f>B41+K41</f>
        <v>2681245.999999998</v>
      </c>
      <c r="C42" s="166" t="s">
        <v>84</v>
      </c>
      <c r="D42" s="124">
        <f t="shared" si="0"/>
        <v>-0.26</v>
      </c>
      <c r="E42" s="125" t="s">
        <v>93</v>
      </c>
      <c r="F42" s="146">
        <v>38996</v>
      </c>
      <c r="G42" s="132">
        <v>1.87381</v>
      </c>
      <c r="H42" s="147">
        <v>39002</v>
      </c>
      <c r="I42" s="131">
        <v>1.85901</v>
      </c>
      <c r="J42" s="126">
        <f aca="true" t="shared" si="7" ref="J42:J70">IF(C42="買",I42-G42,G42-I42)*100</f>
        <v>1.4799999999999924</v>
      </c>
      <c r="K42" s="152">
        <f>(J42*R42)*100*(-1)</f>
        <v>38479.9999999998</v>
      </c>
      <c r="L42" s="169">
        <v>1.88789</v>
      </c>
      <c r="M42" s="125">
        <v>0.02</v>
      </c>
      <c r="N42" s="127">
        <f aca="true" t="shared" si="8" ref="N42:N70">IF(H42="買",L42-G42,G42-L42)*10000</f>
        <v>-140.80000000000092</v>
      </c>
      <c r="O42" s="128">
        <f aca="true" t="shared" si="9" ref="O42:O70">B42*0.03</f>
        <v>80437.37999999995</v>
      </c>
      <c r="P42" s="125">
        <v>142</v>
      </c>
      <c r="Q42" s="127">
        <f aca="true" t="shared" si="10" ref="Q42:Q70">ROUNDDOWN(B42*M42/N42/P42,1)</f>
        <v>-2.6</v>
      </c>
      <c r="R42" s="129">
        <f aca="true" t="shared" si="11" ref="R42:R70">Q42*100</f>
        <v>-260</v>
      </c>
    </row>
    <row r="43" spans="1:18" s="125" customFormat="1" ht="13.5">
      <c r="A43" s="122">
        <v>33</v>
      </c>
      <c r="B43" s="123">
        <f t="shared" si="2"/>
        <v>2719725.999999998</v>
      </c>
      <c r="C43" s="166" t="s">
        <v>84</v>
      </c>
      <c r="D43" s="124">
        <f t="shared" si="0"/>
        <v>-1.21</v>
      </c>
      <c r="E43" s="125" t="s">
        <v>93</v>
      </c>
      <c r="F43" s="146">
        <v>39003</v>
      </c>
      <c r="G43" s="132">
        <v>1.85534</v>
      </c>
      <c r="H43" s="147">
        <v>39003</v>
      </c>
      <c r="I43" s="132">
        <v>1.85534</v>
      </c>
      <c r="J43" s="126">
        <f t="shared" si="7"/>
        <v>0</v>
      </c>
      <c r="K43" s="152">
        <f>(J43*R43)*100</f>
        <v>0</v>
      </c>
      <c r="L43" s="169">
        <v>1.8585</v>
      </c>
      <c r="M43" s="125">
        <v>0.02</v>
      </c>
      <c r="N43" s="127">
        <f t="shared" si="8"/>
        <v>-31.600000000000517</v>
      </c>
      <c r="O43" s="128">
        <f t="shared" si="9"/>
        <v>81591.77999999994</v>
      </c>
      <c r="P43" s="125">
        <v>142</v>
      </c>
      <c r="Q43" s="127">
        <f t="shared" si="10"/>
        <v>-12.1</v>
      </c>
      <c r="R43" s="129">
        <f t="shared" si="11"/>
        <v>-1210</v>
      </c>
    </row>
    <row r="44" spans="1:18" s="125" customFormat="1" ht="13.5">
      <c r="A44" s="122">
        <v>34</v>
      </c>
      <c r="B44" s="123">
        <f t="shared" si="2"/>
        <v>2719725.999999998</v>
      </c>
      <c r="C44" s="163" t="s">
        <v>73</v>
      </c>
      <c r="D44" s="124">
        <f t="shared" si="0"/>
        <v>0.91</v>
      </c>
      <c r="E44" s="125" t="s">
        <v>93</v>
      </c>
      <c r="F44" s="164">
        <v>39028</v>
      </c>
      <c r="G44" s="132">
        <v>1.90661</v>
      </c>
      <c r="H44" s="173">
        <v>39028</v>
      </c>
      <c r="I44" s="132">
        <v>1.90661</v>
      </c>
      <c r="J44" s="126">
        <f t="shared" si="7"/>
        <v>0</v>
      </c>
      <c r="K44" s="152">
        <f>(J44*R44)*100*(-1)</f>
        <v>0</v>
      </c>
      <c r="L44" s="171">
        <v>1.90243</v>
      </c>
      <c r="M44" s="125">
        <v>0.02</v>
      </c>
      <c r="N44" s="127">
        <f t="shared" si="8"/>
        <v>41.799999999998505</v>
      </c>
      <c r="O44" s="128">
        <f t="shared" si="9"/>
        <v>81591.77999999994</v>
      </c>
      <c r="P44" s="125">
        <v>142</v>
      </c>
      <c r="Q44" s="127">
        <f t="shared" si="10"/>
        <v>9.1</v>
      </c>
      <c r="R44" s="129">
        <f t="shared" si="11"/>
        <v>910</v>
      </c>
    </row>
    <row r="45" spans="1:18" s="125" customFormat="1" ht="13.5">
      <c r="A45" s="122">
        <v>35</v>
      </c>
      <c r="B45" s="123">
        <f t="shared" si="2"/>
        <v>2719725.999999998</v>
      </c>
      <c r="C45" s="163" t="s">
        <v>73</v>
      </c>
      <c r="D45" s="124">
        <f t="shared" si="0"/>
        <v>1.2800000000000002</v>
      </c>
      <c r="E45" s="125" t="s">
        <v>93</v>
      </c>
      <c r="F45" s="146">
        <v>39044</v>
      </c>
      <c r="G45" s="132">
        <v>1.91711</v>
      </c>
      <c r="H45" s="173">
        <v>39056</v>
      </c>
      <c r="I45" s="131">
        <v>1.972</v>
      </c>
      <c r="J45" s="126">
        <f t="shared" si="7"/>
        <v>5.488999999999988</v>
      </c>
      <c r="K45" s="152">
        <f>(J45*R45)*100</f>
        <v>702591.9999999986</v>
      </c>
      <c r="L45" s="171">
        <v>1.91413</v>
      </c>
      <c r="M45" s="125">
        <v>0.02</v>
      </c>
      <c r="N45" s="127">
        <f t="shared" si="8"/>
        <v>29.799999999999827</v>
      </c>
      <c r="O45" s="128">
        <f t="shared" si="9"/>
        <v>81591.77999999994</v>
      </c>
      <c r="P45" s="125">
        <v>142</v>
      </c>
      <c r="Q45" s="127">
        <f t="shared" si="10"/>
        <v>12.8</v>
      </c>
      <c r="R45" s="129">
        <f t="shared" si="11"/>
        <v>1280</v>
      </c>
    </row>
    <row r="46" spans="1:18" s="125" customFormat="1" ht="13.5">
      <c r="A46" s="122">
        <v>36</v>
      </c>
      <c r="B46" s="123">
        <f t="shared" si="2"/>
        <v>3422317.9999999967</v>
      </c>
      <c r="C46" s="166" t="s">
        <v>84</v>
      </c>
      <c r="D46" s="124">
        <f t="shared" si="0"/>
        <v>-0.77</v>
      </c>
      <c r="E46" s="125" t="s">
        <v>93</v>
      </c>
      <c r="F46" s="146">
        <v>39057</v>
      </c>
      <c r="G46" s="132">
        <v>1.96105</v>
      </c>
      <c r="H46" s="173">
        <v>39059</v>
      </c>
      <c r="I46" s="131">
        <v>1.96726</v>
      </c>
      <c r="J46" s="126">
        <f t="shared" si="7"/>
        <v>-0.6210000000000049</v>
      </c>
      <c r="K46" s="152">
        <f>(J46*R46)*100*(-1)</f>
        <v>-47817.00000000038</v>
      </c>
      <c r="L46" s="131">
        <v>1.96726</v>
      </c>
      <c r="M46" s="125">
        <v>0.02</v>
      </c>
      <c r="N46" s="127">
        <f t="shared" si="8"/>
        <v>-62.10000000000049</v>
      </c>
      <c r="O46" s="128">
        <f t="shared" si="9"/>
        <v>102669.53999999989</v>
      </c>
      <c r="P46" s="125">
        <v>142</v>
      </c>
      <c r="Q46" s="127">
        <f t="shared" si="10"/>
        <v>-7.7</v>
      </c>
      <c r="R46" s="129">
        <f t="shared" si="11"/>
        <v>-770</v>
      </c>
    </row>
    <row r="47" spans="1:18" s="125" customFormat="1" ht="13.5">
      <c r="A47" s="122">
        <v>37</v>
      </c>
      <c r="B47" s="123">
        <f t="shared" si="2"/>
        <v>3374500.9999999963</v>
      </c>
      <c r="C47" s="166" t="s">
        <v>84</v>
      </c>
      <c r="D47" s="124">
        <f t="shared" si="0"/>
        <v>-0.9500000000000001</v>
      </c>
      <c r="E47" s="125" t="s">
        <v>93</v>
      </c>
      <c r="F47" s="146">
        <v>39078</v>
      </c>
      <c r="G47" s="132">
        <v>1.95514</v>
      </c>
      <c r="H47" s="146">
        <v>39078</v>
      </c>
      <c r="I47" s="131">
        <v>1.96011</v>
      </c>
      <c r="J47" s="126">
        <f t="shared" si="7"/>
        <v>-0.4969999999999919</v>
      </c>
      <c r="K47" s="152">
        <f>(J47*R47)*100*(-1)</f>
        <v>-47214.99999999923</v>
      </c>
      <c r="L47" s="131">
        <v>1.96011</v>
      </c>
      <c r="M47" s="125">
        <v>0.02</v>
      </c>
      <c r="N47" s="127">
        <f t="shared" si="8"/>
        <v>-49.69999999999919</v>
      </c>
      <c r="O47" s="128">
        <f t="shared" si="9"/>
        <v>101235.02999999988</v>
      </c>
      <c r="P47" s="125">
        <v>142</v>
      </c>
      <c r="Q47" s="127">
        <f t="shared" si="10"/>
        <v>-9.5</v>
      </c>
      <c r="R47" s="129">
        <f t="shared" si="11"/>
        <v>-950</v>
      </c>
    </row>
    <row r="48" spans="1:18" s="125" customFormat="1" ht="13.5">
      <c r="A48" s="122">
        <v>38</v>
      </c>
      <c r="B48" s="123">
        <f t="shared" si="2"/>
        <v>3327285.999999997</v>
      </c>
      <c r="C48" s="163" t="s">
        <v>73</v>
      </c>
      <c r="D48" s="124">
        <f t="shared" si="0"/>
        <v>0.9900000000000001</v>
      </c>
      <c r="E48" s="125" t="s">
        <v>93</v>
      </c>
      <c r="F48" s="173">
        <v>39114</v>
      </c>
      <c r="G48" s="131">
        <v>1.96865</v>
      </c>
      <c r="H48" s="173">
        <v>39114</v>
      </c>
      <c r="I48" s="131">
        <v>1.96392</v>
      </c>
      <c r="J48" s="126">
        <f t="shared" si="7"/>
        <v>-0.4729999999999901</v>
      </c>
      <c r="K48" s="152">
        <f aca="true" t="shared" si="12" ref="K46:K54">(J48*R48)*100</f>
        <v>-46826.99999999902</v>
      </c>
      <c r="L48" s="131">
        <v>1.96392</v>
      </c>
      <c r="M48" s="125">
        <v>0.02</v>
      </c>
      <c r="N48" s="127">
        <f t="shared" si="8"/>
        <v>47.29999999999901</v>
      </c>
      <c r="O48" s="128">
        <f t="shared" si="9"/>
        <v>99818.57999999991</v>
      </c>
      <c r="P48" s="125">
        <v>142</v>
      </c>
      <c r="Q48" s="127">
        <f t="shared" si="10"/>
        <v>9.9</v>
      </c>
      <c r="R48" s="129">
        <f t="shared" si="11"/>
        <v>990</v>
      </c>
    </row>
    <row r="49" spans="1:18" s="125" customFormat="1" ht="13.5">
      <c r="A49" s="122">
        <v>39</v>
      </c>
      <c r="B49" s="123">
        <f t="shared" si="2"/>
        <v>3280458.999999998</v>
      </c>
      <c r="C49" s="166" t="s">
        <v>84</v>
      </c>
      <c r="D49" s="124">
        <f t="shared" si="0"/>
        <v>-0.79</v>
      </c>
      <c r="E49" s="125" t="s">
        <v>93</v>
      </c>
      <c r="F49" s="173">
        <v>39154</v>
      </c>
      <c r="G49" s="131">
        <v>1.9267</v>
      </c>
      <c r="H49" s="173">
        <v>39155</v>
      </c>
      <c r="I49" s="131">
        <v>1.9325</v>
      </c>
      <c r="J49" s="126">
        <f t="shared" si="7"/>
        <v>-0.5800000000000027</v>
      </c>
      <c r="K49" s="152">
        <f>(J49*R49)*100*(-1)</f>
        <v>-45820.00000000022</v>
      </c>
      <c r="L49" s="131">
        <v>1.9325</v>
      </c>
      <c r="M49" s="125">
        <v>0.02</v>
      </c>
      <c r="N49" s="127">
        <f t="shared" si="8"/>
        <v>-58.00000000000027</v>
      </c>
      <c r="O49" s="128">
        <f t="shared" si="9"/>
        <v>98413.76999999995</v>
      </c>
      <c r="P49" s="125">
        <v>142</v>
      </c>
      <c r="Q49" s="127">
        <f t="shared" si="10"/>
        <v>-7.9</v>
      </c>
      <c r="R49" s="129">
        <f t="shared" si="11"/>
        <v>-790</v>
      </c>
    </row>
    <row r="50" spans="1:18" s="125" customFormat="1" ht="13.5">
      <c r="A50" s="122">
        <v>40</v>
      </c>
      <c r="B50" s="123">
        <f t="shared" si="2"/>
        <v>3234638.999999998</v>
      </c>
      <c r="C50" s="166" t="s">
        <v>84</v>
      </c>
      <c r="D50" s="124">
        <f t="shared" si="0"/>
        <v>-1.01</v>
      </c>
      <c r="E50" s="125" t="s">
        <v>93</v>
      </c>
      <c r="F50" s="173">
        <v>39170</v>
      </c>
      <c r="G50" s="131">
        <v>1.96147</v>
      </c>
      <c r="H50" s="173">
        <v>39171</v>
      </c>
      <c r="I50" s="131">
        <v>1.96147</v>
      </c>
      <c r="J50" s="126">
        <f t="shared" si="7"/>
        <v>0</v>
      </c>
      <c r="K50" s="152">
        <f t="shared" si="12"/>
        <v>0</v>
      </c>
      <c r="L50" s="131">
        <v>1.96597</v>
      </c>
      <c r="M50" s="125">
        <v>0.02</v>
      </c>
      <c r="N50" s="127">
        <f t="shared" si="8"/>
        <v>-44.99999999999949</v>
      </c>
      <c r="O50" s="128">
        <f t="shared" si="9"/>
        <v>97039.16999999994</v>
      </c>
      <c r="P50" s="125">
        <v>142</v>
      </c>
      <c r="Q50" s="127">
        <f t="shared" si="10"/>
        <v>-10.1</v>
      </c>
      <c r="R50" s="129">
        <f t="shared" si="11"/>
        <v>-1010</v>
      </c>
    </row>
    <row r="51" spans="1:18" s="125" customFormat="1" ht="13.5">
      <c r="A51" s="122">
        <v>41</v>
      </c>
      <c r="B51" s="123">
        <f t="shared" si="2"/>
        <v>3234638.999999998</v>
      </c>
      <c r="C51" s="163" t="s">
        <v>73</v>
      </c>
      <c r="D51" s="124">
        <f t="shared" si="0"/>
        <v>1.7800000000000002</v>
      </c>
      <c r="E51" s="125" t="s">
        <v>93</v>
      </c>
      <c r="F51" s="173">
        <v>39176</v>
      </c>
      <c r="G51" s="131">
        <v>1.97636</v>
      </c>
      <c r="H51" s="173">
        <v>39176</v>
      </c>
      <c r="I51" s="131">
        <v>1.97381</v>
      </c>
      <c r="J51" s="126">
        <f t="shared" si="7"/>
        <v>-0.254999999999983</v>
      </c>
      <c r="K51" s="152">
        <f t="shared" si="12"/>
        <v>-45389.99999999698</v>
      </c>
      <c r="L51" s="131">
        <v>1.97381</v>
      </c>
      <c r="M51" s="125">
        <v>0.02</v>
      </c>
      <c r="N51" s="127">
        <f t="shared" si="8"/>
        <v>25.499999999998302</v>
      </c>
      <c r="O51" s="128">
        <f t="shared" si="9"/>
        <v>97039.16999999994</v>
      </c>
      <c r="P51" s="125">
        <v>142</v>
      </c>
      <c r="Q51" s="127">
        <f t="shared" si="10"/>
        <v>17.8</v>
      </c>
      <c r="R51" s="129">
        <f t="shared" si="11"/>
        <v>1780</v>
      </c>
    </row>
    <row r="52" spans="1:18" s="125" customFormat="1" ht="13.5">
      <c r="A52" s="122">
        <v>42</v>
      </c>
      <c r="B52" s="123">
        <f t="shared" si="2"/>
        <v>3189249.000000001</v>
      </c>
      <c r="C52" s="163" t="s">
        <v>73</v>
      </c>
      <c r="D52" s="124">
        <f t="shared" si="0"/>
        <v>1.54</v>
      </c>
      <c r="E52" s="125" t="s">
        <v>93</v>
      </c>
      <c r="F52" s="173">
        <v>39188</v>
      </c>
      <c r="G52" s="131">
        <v>1.99017</v>
      </c>
      <c r="H52" s="173">
        <v>39191</v>
      </c>
      <c r="I52" s="131">
        <v>2.00127</v>
      </c>
      <c r="J52" s="126">
        <f t="shared" si="7"/>
        <v>1.1099999999999888</v>
      </c>
      <c r="K52" s="152">
        <f t="shared" si="12"/>
        <v>170939.99999999828</v>
      </c>
      <c r="L52" s="172">
        <v>1.98727</v>
      </c>
      <c r="M52" s="125">
        <v>0.02</v>
      </c>
      <c r="N52" s="127">
        <f t="shared" si="8"/>
        <v>28.999999999999027</v>
      </c>
      <c r="O52" s="128">
        <f t="shared" si="9"/>
        <v>95677.47000000003</v>
      </c>
      <c r="P52" s="125">
        <v>142</v>
      </c>
      <c r="Q52" s="127">
        <f t="shared" si="10"/>
        <v>15.4</v>
      </c>
      <c r="R52" s="129">
        <f t="shared" si="11"/>
        <v>1540</v>
      </c>
    </row>
    <row r="53" spans="1:18" s="125" customFormat="1" ht="13.5">
      <c r="A53" s="122">
        <v>43</v>
      </c>
      <c r="B53" s="123">
        <f t="shared" si="2"/>
        <v>3360188.999999999</v>
      </c>
      <c r="C53" s="166" t="s">
        <v>84</v>
      </c>
      <c r="D53" s="124">
        <f t="shared" si="0"/>
        <v>-1.4900000000000002</v>
      </c>
      <c r="E53" s="125" t="s">
        <v>93</v>
      </c>
      <c r="F53" s="173">
        <v>39213</v>
      </c>
      <c r="G53" s="131">
        <v>1.9796</v>
      </c>
      <c r="H53" s="173">
        <v>39217</v>
      </c>
      <c r="I53" s="131">
        <v>1.98277</v>
      </c>
      <c r="J53" s="126">
        <f t="shared" si="7"/>
        <v>-0.3169999999999895</v>
      </c>
      <c r="K53" s="152">
        <f>(J53*R53)*100*(-1)</f>
        <v>-47232.999999998436</v>
      </c>
      <c r="L53" s="131">
        <v>1.98277</v>
      </c>
      <c r="M53" s="125">
        <v>0.02</v>
      </c>
      <c r="N53" s="127">
        <f t="shared" si="8"/>
        <v>-31.69999999999895</v>
      </c>
      <c r="O53" s="128">
        <f t="shared" si="9"/>
        <v>100805.66999999997</v>
      </c>
      <c r="P53" s="125">
        <v>142</v>
      </c>
      <c r="Q53" s="127">
        <f t="shared" si="10"/>
        <v>-14.9</v>
      </c>
      <c r="R53" s="129">
        <f t="shared" si="11"/>
        <v>-1490</v>
      </c>
    </row>
    <row r="54" spans="1:18" s="125" customFormat="1" ht="13.5">
      <c r="A54" s="122">
        <v>44</v>
      </c>
      <c r="B54" s="123">
        <f t="shared" si="2"/>
        <v>3312956.0000000005</v>
      </c>
      <c r="C54" s="163" t="s">
        <v>73</v>
      </c>
      <c r="D54" s="124">
        <f t="shared" si="0"/>
        <v>0.91</v>
      </c>
      <c r="E54" s="125" t="s">
        <v>93</v>
      </c>
      <c r="F54" s="173">
        <v>39225</v>
      </c>
      <c r="G54" s="131">
        <v>1.97622</v>
      </c>
      <c r="H54" s="173">
        <v>39230</v>
      </c>
      <c r="I54" s="131">
        <v>1.98286</v>
      </c>
      <c r="J54" s="126">
        <f t="shared" si="7"/>
        <v>0.6639999999999979</v>
      </c>
      <c r="K54" s="152">
        <f t="shared" si="12"/>
        <v>60423.99999999981</v>
      </c>
      <c r="L54" s="172">
        <v>1.9711</v>
      </c>
      <c r="M54" s="125">
        <v>0.02</v>
      </c>
      <c r="N54" s="127">
        <f t="shared" si="8"/>
        <v>51.20000000000013</v>
      </c>
      <c r="O54" s="128">
        <f t="shared" si="9"/>
        <v>99388.68000000001</v>
      </c>
      <c r="P54" s="125">
        <v>142</v>
      </c>
      <c r="Q54" s="127">
        <f t="shared" si="10"/>
        <v>9.1</v>
      </c>
      <c r="R54" s="129">
        <f t="shared" si="11"/>
        <v>910</v>
      </c>
    </row>
    <row r="55" spans="1:18" s="125" customFormat="1" ht="13.5">
      <c r="A55" s="122">
        <v>45</v>
      </c>
      <c r="B55" s="123">
        <f t="shared" si="2"/>
        <v>3373380.0000000005</v>
      </c>
      <c r="C55" s="163" t="s">
        <v>73</v>
      </c>
      <c r="D55" s="124">
        <f t="shared" si="0"/>
        <v>1.1800000000000002</v>
      </c>
      <c r="E55" s="125" t="s">
        <v>93</v>
      </c>
      <c r="F55" s="173">
        <v>39258</v>
      </c>
      <c r="G55" s="131">
        <v>1.99948</v>
      </c>
      <c r="H55" s="173">
        <v>39260</v>
      </c>
      <c r="I55" s="131">
        <v>1.99548</v>
      </c>
      <c r="J55" s="126">
        <f t="shared" si="7"/>
        <v>-0.40000000000000036</v>
      </c>
      <c r="K55" s="152">
        <f aca="true" t="shared" si="13" ref="K55:L68">(J55*R55)*100*(-1)</f>
        <v>47200.00000000004</v>
      </c>
      <c r="L55" s="131">
        <v>1.99548</v>
      </c>
      <c r="M55" s="125">
        <v>0.02</v>
      </c>
      <c r="N55" s="127">
        <f aca="true" t="shared" si="14" ref="N55:N66">IF(H55="買",L55-G55,G55-L55)*10000</f>
        <v>40.000000000000036</v>
      </c>
      <c r="O55" s="128">
        <f aca="true" t="shared" si="15" ref="O55:O66">B55*0.03</f>
        <v>101201.40000000001</v>
      </c>
      <c r="P55" s="125">
        <v>142</v>
      </c>
      <c r="Q55" s="127">
        <f aca="true" t="shared" si="16" ref="Q55:Q66">ROUNDDOWN(B55*M55/N55/P55,1)</f>
        <v>11.8</v>
      </c>
      <c r="R55" s="129">
        <f aca="true" t="shared" si="17" ref="R55:R66">Q55*100</f>
        <v>1180</v>
      </c>
    </row>
    <row r="56" spans="1:18" s="125" customFormat="1" ht="13.5">
      <c r="A56" s="122">
        <v>46</v>
      </c>
      <c r="B56" s="123">
        <f t="shared" si="2"/>
        <v>3420580.0000000005</v>
      </c>
      <c r="C56" s="163" t="s">
        <v>73</v>
      </c>
      <c r="D56" s="124">
        <f t="shared" si="0"/>
        <v>1.8600000000000003</v>
      </c>
      <c r="E56" s="125" t="s">
        <v>93</v>
      </c>
      <c r="F56" s="173">
        <v>39260</v>
      </c>
      <c r="G56" s="131">
        <v>1.99975</v>
      </c>
      <c r="H56" s="173">
        <v>39268</v>
      </c>
      <c r="I56" s="131">
        <v>2.01318</v>
      </c>
      <c r="J56" s="126">
        <f aca="true" t="shared" si="18" ref="J55:J68">IF(C56="買",I56-G56,G56-I56)*100</f>
        <v>1.3430000000000275</v>
      </c>
      <c r="K56" s="152">
        <f>(J56*R56)*100</f>
        <v>249798.00000000515</v>
      </c>
      <c r="L56" s="172">
        <v>1.99716</v>
      </c>
      <c r="M56" s="125">
        <v>0.02</v>
      </c>
      <c r="N56" s="127">
        <f t="shared" si="14"/>
        <v>25.899999999998702</v>
      </c>
      <c r="O56" s="128">
        <f t="shared" si="15"/>
        <v>102617.40000000001</v>
      </c>
      <c r="P56" s="125">
        <v>142</v>
      </c>
      <c r="Q56" s="127">
        <f t="shared" si="16"/>
        <v>18.6</v>
      </c>
      <c r="R56" s="129">
        <f t="shared" si="17"/>
        <v>1860.0000000000002</v>
      </c>
    </row>
    <row r="57" spans="1:18" s="125" customFormat="1" ht="13.5">
      <c r="A57" s="122">
        <v>47</v>
      </c>
      <c r="B57" s="123">
        <f t="shared" si="2"/>
        <v>3670378.0000000056</v>
      </c>
      <c r="C57" s="166" t="s">
        <v>84</v>
      </c>
      <c r="D57" s="124">
        <f t="shared" si="0"/>
        <v>-0.9300000000000002</v>
      </c>
      <c r="E57" s="125" t="s">
        <v>93</v>
      </c>
      <c r="F57" s="173">
        <v>39310</v>
      </c>
      <c r="G57" s="131">
        <v>1.98053</v>
      </c>
      <c r="H57" s="173">
        <v>39310</v>
      </c>
      <c r="I57" s="131">
        <v>1.98053</v>
      </c>
      <c r="J57" s="126">
        <f t="shared" si="18"/>
        <v>0</v>
      </c>
      <c r="K57" s="152">
        <f t="shared" si="13"/>
        <v>0</v>
      </c>
      <c r="L57" s="172">
        <v>1.98608</v>
      </c>
      <c r="M57" s="125">
        <v>0.02</v>
      </c>
      <c r="N57" s="127">
        <f t="shared" si="14"/>
        <v>-55.50000000000166</v>
      </c>
      <c r="O57" s="128">
        <f t="shared" si="15"/>
        <v>110111.34000000016</v>
      </c>
      <c r="P57" s="125">
        <v>142</v>
      </c>
      <c r="Q57" s="127">
        <f t="shared" si="16"/>
        <v>-9.3</v>
      </c>
      <c r="R57" s="129">
        <f t="shared" si="17"/>
        <v>-930.0000000000001</v>
      </c>
    </row>
    <row r="58" spans="1:18" s="125" customFormat="1" ht="13.5">
      <c r="A58" s="122">
        <v>48</v>
      </c>
      <c r="B58" s="123">
        <f t="shared" si="2"/>
        <v>3670378.0000000056</v>
      </c>
      <c r="C58" s="163" t="s">
        <v>73</v>
      </c>
      <c r="D58" s="124">
        <f t="shared" si="0"/>
        <v>0.5599999999999999</v>
      </c>
      <c r="E58" s="125" t="s">
        <v>93</v>
      </c>
      <c r="F58" s="173">
        <v>39317</v>
      </c>
      <c r="G58" s="131">
        <v>2.00643</v>
      </c>
      <c r="H58" s="173">
        <v>39322</v>
      </c>
      <c r="I58" s="131">
        <v>2.00643</v>
      </c>
      <c r="J58" s="126">
        <f t="shared" si="18"/>
        <v>0</v>
      </c>
      <c r="K58" s="152">
        <f>(J58*R58)*100</f>
        <v>0</v>
      </c>
      <c r="L58" s="131">
        <v>1.99734</v>
      </c>
      <c r="M58" s="125">
        <v>0.02</v>
      </c>
      <c r="N58" s="127">
        <f t="shared" si="14"/>
        <v>90.90000000000043</v>
      </c>
      <c r="O58" s="128">
        <f t="shared" si="15"/>
        <v>110111.34000000016</v>
      </c>
      <c r="P58" s="125">
        <v>142</v>
      </c>
      <c r="Q58" s="127">
        <f t="shared" si="16"/>
        <v>5.6</v>
      </c>
      <c r="R58" s="129">
        <f t="shared" si="17"/>
        <v>560</v>
      </c>
    </row>
    <row r="59" spans="1:18" s="125" customFormat="1" ht="13.5">
      <c r="A59" s="122">
        <v>49</v>
      </c>
      <c r="B59" s="123">
        <f t="shared" si="2"/>
        <v>3670378.0000000056</v>
      </c>
      <c r="C59" s="166" t="s">
        <v>84</v>
      </c>
      <c r="D59" s="124">
        <f t="shared" si="0"/>
        <v>-0.9300000000000002</v>
      </c>
      <c r="E59" s="125" t="s">
        <v>93</v>
      </c>
      <c r="F59" s="173">
        <v>39322</v>
      </c>
      <c r="G59" s="131">
        <v>2.00474</v>
      </c>
      <c r="H59" s="173">
        <v>39322</v>
      </c>
      <c r="I59" s="131">
        <v>2.01028</v>
      </c>
      <c r="J59" s="126">
        <f t="shared" si="18"/>
        <v>-0.5539999999999878</v>
      </c>
      <c r="K59" s="152">
        <f t="shared" si="13"/>
        <v>-51521.99999999888</v>
      </c>
      <c r="L59" s="131">
        <v>2.01028</v>
      </c>
      <c r="M59" s="125">
        <v>0.02</v>
      </c>
      <c r="N59" s="127">
        <f t="shared" si="14"/>
        <v>-55.39999999999878</v>
      </c>
      <c r="O59" s="128">
        <f t="shared" si="15"/>
        <v>110111.34000000016</v>
      </c>
      <c r="P59" s="125">
        <v>142</v>
      </c>
      <c r="Q59" s="127">
        <f t="shared" si="16"/>
        <v>-9.3</v>
      </c>
      <c r="R59" s="129">
        <f t="shared" si="17"/>
        <v>-930.0000000000001</v>
      </c>
    </row>
    <row r="60" spans="1:18" s="125" customFormat="1" ht="13.5">
      <c r="A60" s="122">
        <v>50</v>
      </c>
      <c r="B60" s="123">
        <f t="shared" si="2"/>
        <v>3618856.0000000065</v>
      </c>
      <c r="C60" s="163" t="s">
        <v>73</v>
      </c>
      <c r="D60" s="124">
        <f t="shared" si="0"/>
        <v>0.53</v>
      </c>
      <c r="E60" s="125" t="s">
        <v>93</v>
      </c>
      <c r="F60" s="173">
        <v>39324</v>
      </c>
      <c r="G60" s="131">
        <v>2.01321</v>
      </c>
      <c r="H60" s="173">
        <v>39324</v>
      </c>
      <c r="I60" s="131">
        <v>2.01321</v>
      </c>
      <c r="J60" s="126">
        <f t="shared" si="18"/>
        <v>0</v>
      </c>
      <c r="K60" s="152">
        <f t="shared" si="13"/>
        <v>0</v>
      </c>
      <c r="L60" s="172">
        <v>2.00366</v>
      </c>
      <c r="M60" s="125">
        <v>0.02</v>
      </c>
      <c r="N60" s="127">
        <f t="shared" si="14"/>
        <v>95.49999999999947</v>
      </c>
      <c r="O60" s="128">
        <f t="shared" si="15"/>
        <v>108565.6800000002</v>
      </c>
      <c r="P60" s="125">
        <v>142</v>
      </c>
      <c r="Q60" s="127">
        <f t="shared" si="16"/>
        <v>5.3</v>
      </c>
      <c r="R60" s="129">
        <f t="shared" si="17"/>
        <v>530</v>
      </c>
    </row>
    <row r="61" spans="1:18" s="125" customFormat="1" ht="13.5">
      <c r="A61" s="122">
        <v>51</v>
      </c>
      <c r="B61" s="123">
        <f t="shared" si="2"/>
        <v>3618856.0000000065</v>
      </c>
      <c r="C61" s="163" t="s">
        <v>73</v>
      </c>
      <c r="D61" s="124">
        <f t="shared" si="0"/>
        <v>0</v>
      </c>
      <c r="E61" s="125" t="s">
        <v>93</v>
      </c>
      <c r="F61" s="173">
        <v>39344</v>
      </c>
      <c r="G61" s="131">
        <v>2.00989</v>
      </c>
      <c r="H61" s="173">
        <v>39349</v>
      </c>
      <c r="I61" s="131">
        <v>2.00989</v>
      </c>
      <c r="J61" s="126">
        <f t="shared" si="18"/>
        <v>0</v>
      </c>
      <c r="K61" s="152">
        <f t="shared" si="13"/>
        <v>0</v>
      </c>
      <c r="L61" s="172">
        <v>1.00405</v>
      </c>
      <c r="M61" s="125">
        <v>0.02</v>
      </c>
      <c r="N61" s="127">
        <f t="shared" si="14"/>
        <v>10058.399999999998</v>
      </c>
      <c r="O61" s="128">
        <f t="shared" si="15"/>
        <v>108565.6800000002</v>
      </c>
      <c r="P61" s="125">
        <v>142</v>
      </c>
      <c r="Q61" s="127">
        <f t="shared" si="16"/>
        <v>0</v>
      </c>
      <c r="R61" s="129">
        <f t="shared" si="17"/>
        <v>0</v>
      </c>
    </row>
    <row r="62" spans="1:18" s="125" customFormat="1" ht="13.5">
      <c r="A62" s="122">
        <v>52</v>
      </c>
      <c r="B62" s="123">
        <f t="shared" si="2"/>
        <v>3618856.0000000065</v>
      </c>
      <c r="C62" s="166" t="s">
        <v>84</v>
      </c>
      <c r="D62" s="124">
        <f t="shared" si="0"/>
        <v>-1.1900000000000002</v>
      </c>
      <c r="E62" s="125" t="s">
        <v>93</v>
      </c>
      <c r="F62" s="173">
        <v>39363</v>
      </c>
      <c r="G62" s="131">
        <v>2.03368</v>
      </c>
      <c r="H62" s="173">
        <v>39364</v>
      </c>
      <c r="I62" s="131">
        <v>2.03368</v>
      </c>
      <c r="J62" s="126">
        <f t="shared" si="18"/>
        <v>0</v>
      </c>
      <c r="K62" s="152">
        <f t="shared" si="13"/>
        <v>0</v>
      </c>
      <c r="L62" s="172">
        <v>2.03794</v>
      </c>
      <c r="M62" s="125">
        <v>0.02</v>
      </c>
      <c r="N62" s="127">
        <f t="shared" si="14"/>
        <v>-42.599999999999305</v>
      </c>
      <c r="O62" s="128">
        <f t="shared" si="15"/>
        <v>108565.6800000002</v>
      </c>
      <c r="P62" s="125">
        <v>142</v>
      </c>
      <c r="Q62" s="127">
        <f t="shared" si="16"/>
        <v>-11.9</v>
      </c>
      <c r="R62" s="129">
        <f t="shared" si="17"/>
        <v>-1190</v>
      </c>
    </row>
    <row r="63" spans="1:18" s="125" customFormat="1" ht="13.5">
      <c r="A63" s="122">
        <v>53</v>
      </c>
      <c r="B63" s="123">
        <f t="shared" si="2"/>
        <v>3618856.0000000065</v>
      </c>
      <c r="C63" s="163" t="s">
        <v>73</v>
      </c>
      <c r="D63" s="124">
        <f t="shared" si="0"/>
        <v>1.11</v>
      </c>
      <c r="E63" s="125" t="s">
        <v>93</v>
      </c>
      <c r="F63" s="173">
        <v>39374</v>
      </c>
      <c r="G63" s="131">
        <v>2.04607</v>
      </c>
      <c r="H63" s="173">
        <v>39374</v>
      </c>
      <c r="I63" s="131">
        <v>2.0415</v>
      </c>
      <c r="J63" s="126">
        <f t="shared" si="18"/>
        <v>-0.4569999999999741</v>
      </c>
      <c r="K63" s="152">
        <f>(J63*R63)*100</f>
        <v>-50726.99999999712</v>
      </c>
      <c r="L63" s="131">
        <v>2.0415</v>
      </c>
      <c r="M63" s="125">
        <v>0.02</v>
      </c>
      <c r="N63" s="127">
        <f t="shared" si="14"/>
        <v>45.69999999999741</v>
      </c>
      <c r="O63" s="128">
        <f t="shared" si="15"/>
        <v>108565.6800000002</v>
      </c>
      <c r="P63" s="125">
        <v>142</v>
      </c>
      <c r="Q63" s="127">
        <f t="shared" si="16"/>
        <v>11.1</v>
      </c>
      <c r="R63" s="129">
        <f t="shared" si="17"/>
        <v>1110</v>
      </c>
    </row>
    <row r="64" spans="1:18" s="125" customFormat="1" ht="13.5">
      <c r="A64" s="122">
        <v>54</v>
      </c>
      <c r="B64" s="123">
        <f t="shared" si="2"/>
        <v>3568129.0000000093</v>
      </c>
      <c r="C64" s="163" t="s">
        <v>73</v>
      </c>
      <c r="D64" s="124">
        <f t="shared" si="0"/>
        <v>0.67</v>
      </c>
      <c r="E64" s="125" t="s">
        <v>93</v>
      </c>
      <c r="F64" s="173">
        <v>39378</v>
      </c>
      <c r="G64" s="131">
        <v>2.04985</v>
      </c>
      <c r="H64" s="173">
        <v>39394</v>
      </c>
      <c r="I64" s="131">
        <v>2.09694</v>
      </c>
      <c r="J64" s="126">
        <f t="shared" si="18"/>
        <v>4.708999999999985</v>
      </c>
      <c r="K64" s="152">
        <f>(J64*R64)*100</f>
        <v>315502.999999999</v>
      </c>
      <c r="L64" s="172">
        <v>2.04244</v>
      </c>
      <c r="M64" s="125">
        <v>0.02</v>
      </c>
      <c r="N64" s="127">
        <f t="shared" si="14"/>
        <v>74.10000000000139</v>
      </c>
      <c r="O64" s="128">
        <f t="shared" si="15"/>
        <v>107043.87000000027</v>
      </c>
      <c r="P64" s="125">
        <v>142</v>
      </c>
      <c r="Q64" s="127">
        <f t="shared" si="16"/>
        <v>6.7</v>
      </c>
      <c r="R64" s="129">
        <f t="shared" si="17"/>
        <v>670</v>
      </c>
    </row>
    <row r="65" spans="1:18" s="125" customFormat="1" ht="13.5">
      <c r="A65" s="122">
        <v>55</v>
      </c>
      <c r="B65" s="123">
        <f>B54+K54</f>
        <v>3373380.0000000005</v>
      </c>
      <c r="C65" s="166" t="s">
        <v>84</v>
      </c>
      <c r="D65" s="124">
        <f t="shared" si="0"/>
        <v>-0.9</v>
      </c>
      <c r="E65" s="125" t="s">
        <v>93</v>
      </c>
      <c r="F65" s="173">
        <v>39462</v>
      </c>
      <c r="G65" s="131">
        <v>1.95605</v>
      </c>
      <c r="H65" s="173">
        <v>39462</v>
      </c>
      <c r="I65" s="131">
        <v>1.96128</v>
      </c>
      <c r="J65" s="126">
        <f t="shared" si="18"/>
        <v>-0.5229999999999846</v>
      </c>
      <c r="K65" s="152">
        <f t="shared" si="13"/>
        <v>-47069.99999999861</v>
      </c>
      <c r="L65" s="131">
        <v>1.96128</v>
      </c>
      <c r="M65" s="125">
        <v>0.02</v>
      </c>
      <c r="N65" s="127">
        <f t="shared" si="14"/>
        <v>-52.29999999999846</v>
      </c>
      <c r="O65" s="128">
        <f t="shared" si="15"/>
        <v>101201.40000000001</v>
      </c>
      <c r="P65" s="125">
        <v>142</v>
      </c>
      <c r="Q65" s="127">
        <f t="shared" si="16"/>
        <v>-9</v>
      </c>
      <c r="R65" s="129">
        <f t="shared" si="17"/>
        <v>-900</v>
      </c>
    </row>
    <row r="66" spans="1:18" s="125" customFormat="1" ht="13.5">
      <c r="A66" s="122">
        <v>56</v>
      </c>
      <c r="B66" s="123">
        <f t="shared" si="2"/>
        <v>3326310.000000002</v>
      </c>
      <c r="C66" s="163" t="s">
        <v>73</v>
      </c>
      <c r="D66" s="124">
        <f t="shared" si="0"/>
        <v>0.37000000000000005</v>
      </c>
      <c r="E66" s="125" t="s">
        <v>93</v>
      </c>
      <c r="F66" s="173">
        <v>39464</v>
      </c>
      <c r="G66" s="131">
        <v>1.97328</v>
      </c>
      <c r="H66" s="173">
        <v>39464</v>
      </c>
      <c r="I66" s="131">
        <v>1.96066</v>
      </c>
      <c r="J66" s="126">
        <f t="shared" si="18"/>
        <v>-1.2619999999999854</v>
      </c>
      <c r="K66" s="152">
        <f>(J66*R66)*100</f>
        <v>-46693.99999999946</v>
      </c>
      <c r="L66" s="131">
        <v>1.96066</v>
      </c>
      <c r="M66" s="125">
        <v>0.02</v>
      </c>
      <c r="N66" s="127">
        <f t="shared" si="14"/>
        <v>126.19999999999854</v>
      </c>
      <c r="O66" s="128">
        <f t="shared" si="15"/>
        <v>99789.30000000005</v>
      </c>
      <c r="P66" s="125">
        <v>142</v>
      </c>
      <c r="Q66" s="127">
        <f t="shared" si="16"/>
        <v>3.7</v>
      </c>
      <c r="R66" s="129">
        <f t="shared" si="17"/>
        <v>370</v>
      </c>
    </row>
    <row r="67" spans="1:18" s="125" customFormat="1" ht="13.5">
      <c r="A67" s="122">
        <v>57</v>
      </c>
      <c r="B67" s="123">
        <f t="shared" si="2"/>
        <v>3279616.0000000023</v>
      </c>
      <c r="C67" s="163" t="s">
        <v>73</v>
      </c>
      <c r="D67" s="124">
        <f t="shared" si="0"/>
        <v>0.77</v>
      </c>
      <c r="E67" s="125" t="s">
        <v>93</v>
      </c>
      <c r="F67" s="173">
        <v>39475</v>
      </c>
      <c r="G67" s="131">
        <v>1.98623</v>
      </c>
      <c r="H67" s="173">
        <v>39477</v>
      </c>
      <c r="I67" s="131">
        <v>1.98623</v>
      </c>
      <c r="J67" s="126">
        <f t="shared" si="18"/>
        <v>0</v>
      </c>
      <c r="K67" s="152">
        <f t="shared" si="13"/>
        <v>0</v>
      </c>
      <c r="L67" s="172">
        <v>1.98029</v>
      </c>
      <c r="M67" s="125">
        <v>0.02</v>
      </c>
      <c r="N67" s="127">
        <f t="shared" si="8"/>
        <v>59.39999999999834</v>
      </c>
      <c r="O67" s="128">
        <f t="shared" si="9"/>
        <v>98388.48000000007</v>
      </c>
      <c r="P67" s="125">
        <v>142</v>
      </c>
      <c r="Q67" s="127">
        <f t="shared" si="10"/>
        <v>7.7</v>
      </c>
      <c r="R67" s="129">
        <f t="shared" si="11"/>
        <v>770</v>
      </c>
    </row>
    <row r="68" spans="1:18" s="125" customFormat="1" ht="13.5">
      <c r="A68" s="122">
        <v>58</v>
      </c>
      <c r="B68" s="123">
        <f t="shared" si="2"/>
        <v>3279616.0000000023</v>
      </c>
      <c r="C68" s="163" t="s">
        <v>73</v>
      </c>
      <c r="D68" s="124">
        <f t="shared" si="0"/>
        <v>0.73</v>
      </c>
      <c r="E68" s="125" t="s">
        <v>93</v>
      </c>
      <c r="F68" s="173">
        <v>39491</v>
      </c>
      <c r="G68" s="131">
        <v>1.96085</v>
      </c>
      <c r="H68" s="173">
        <v>39493</v>
      </c>
      <c r="I68" s="131">
        <v>1.96708</v>
      </c>
      <c r="J68" s="126">
        <f t="shared" si="18"/>
        <v>0.6229999999999958</v>
      </c>
      <c r="K68" s="152">
        <f>(J68*R68)*100</f>
        <v>45478.99999999969</v>
      </c>
      <c r="L68" s="131">
        <v>1.95453</v>
      </c>
      <c r="M68" s="125">
        <v>0.02</v>
      </c>
      <c r="N68" s="127">
        <f t="shared" si="8"/>
        <v>63.19999999999881</v>
      </c>
      <c r="O68" s="128">
        <f t="shared" si="9"/>
        <v>98388.48000000007</v>
      </c>
      <c r="P68" s="125">
        <v>142</v>
      </c>
      <c r="Q68" s="127">
        <f t="shared" si="10"/>
        <v>7.3</v>
      </c>
      <c r="R68" s="129">
        <f t="shared" si="11"/>
        <v>730</v>
      </c>
    </row>
    <row r="69" spans="1:18" s="125" customFormat="1" ht="13.5">
      <c r="A69" s="122">
        <v>59</v>
      </c>
      <c r="B69" s="123">
        <f t="shared" si="2"/>
        <v>3325095.000000002</v>
      </c>
      <c r="C69" s="166" t="s">
        <v>84</v>
      </c>
      <c r="D69" s="124">
        <f t="shared" si="0"/>
        <v>-1.21</v>
      </c>
      <c r="E69" s="125" t="s">
        <v>93</v>
      </c>
      <c r="F69" s="173">
        <v>39497</v>
      </c>
      <c r="G69" s="131">
        <v>1.94925</v>
      </c>
      <c r="H69" s="173">
        <v>39497</v>
      </c>
      <c r="I69" s="131">
        <v>1.94925</v>
      </c>
      <c r="J69" s="126">
        <f t="shared" si="7"/>
        <v>0</v>
      </c>
      <c r="K69" s="152">
        <f>(J69*R69)*100*(-1)</f>
        <v>0</v>
      </c>
      <c r="L69" s="172">
        <v>1.95309</v>
      </c>
      <c r="M69" s="125">
        <v>0.02</v>
      </c>
      <c r="N69" s="127">
        <f t="shared" si="8"/>
        <v>-38.40000000000066</v>
      </c>
      <c r="O69" s="128">
        <f t="shared" si="9"/>
        <v>99752.85000000005</v>
      </c>
      <c r="P69" s="125">
        <v>142</v>
      </c>
      <c r="Q69" s="127">
        <f t="shared" si="10"/>
        <v>-12.1</v>
      </c>
      <c r="R69" s="129">
        <f t="shared" si="11"/>
        <v>-1210</v>
      </c>
    </row>
    <row r="70" spans="1:18" ht="14.25" thickBot="1">
      <c r="A70" s="122">
        <v>60</v>
      </c>
      <c r="B70" s="123">
        <f t="shared" si="2"/>
        <v>3325095.000000002</v>
      </c>
      <c r="C70" s="166" t="s">
        <v>84</v>
      </c>
      <c r="D70" s="124">
        <f t="shared" si="0"/>
        <v>-0.9400000000000001</v>
      </c>
      <c r="E70" s="125" t="s">
        <v>93</v>
      </c>
      <c r="F70" s="174">
        <v>39498</v>
      </c>
      <c r="G70" s="133">
        <v>1.94552</v>
      </c>
      <c r="H70" s="174">
        <v>39499</v>
      </c>
      <c r="I70" s="133">
        <v>1.94456</v>
      </c>
      <c r="J70" s="126">
        <f t="shared" si="7"/>
        <v>0.09599999999998499</v>
      </c>
      <c r="K70" s="152">
        <f>(J70*R70)*100*(-1)</f>
        <v>9023.999999998588</v>
      </c>
      <c r="L70" s="18">
        <v>1.9505</v>
      </c>
      <c r="M70" s="125">
        <v>0.02</v>
      </c>
      <c r="N70" s="127">
        <f t="shared" si="8"/>
        <v>-49.79999999999984</v>
      </c>
      <c r="O70" s="128">
        <f t="shared" si="9"/>
        <v>99752.85000000005</v>
      </c>
      <c r="P70" s="125">
        <v>142</v>
      </c>
      <c r="Q70" s="127">
        <f t="shared" si="10"/>
        <v>-9.4</v>
      </c>
      <c r="R70" s="129">
        <f t="shared" si="11"/>
        <v>-940</v>
      </c>
    </row>
    <row r="71" spans="10:14" ht="14.25" thickTop="1">
      <c r="J71" s="119">
        <f>SUM(J11:J70)</f>
        <v>46.11400000000003</v>
      </c>
      <c r="K71" s="150">
        <f>SUM(K11:K70)</f>
        <v>2844371.0000000084</v>
      </c>
      <c r="N71" s="106"/>
    </row>
    <row r="72" ht="13.5">
      <c r="J72" s="119"/>
    </row>
    <row r="73" spans="10:11" ht="13.5">
      <c r="J73" s="120" t="s">
        <v>68</v>
      </c>
      <c r="K73" s="150">
        <f>1000000+K71</f>
        <v>3844371.0000000084</v>
      </c>
    </row>
    <row r="75" ht="13.5">
      <c r="J75" s="121"/>
    </row>
    <row r="77" ht="13.5" customHeight="1" thickBot="1"/>
    <row r="78" spans="4:8" ht="14.25" thickBot="1">
      <c r="D78" s="105" t="s">
        <v>29</v>
      </c>
      <c r="F78" s="185" t="s">
        <v>30</v>
      </c>
      <c r="G78" s="186"/>
      <c r="H78" s="12" t="s">
        <v>31</v>
      </c>
    </row>
    <row r="79" spans="4:8" ht="13.5">
      <c r="D79" s="3" t="s">
        <v>32</v>
      </c>
      <c r="F79" s="3" t="str">
        <f>DATEDIF(F11,H70,"Y")&amp;"年"&amp;DATEDIF(F11,H70,"YM")&amp;"ヶ月"</f>
        <v>2年11ヶ月</v>
      </c>
      <c r="G79" s="139"/>
      <c r="H79" s="9"/>
    </row>
    <row r="80" spans="4:8" ht="13.5">
      <c r="D80" s="1" t="s">
        <v>33</v>
      </c>
      <c r="F80" s="1">
        <f>COUNTIF(C11:C70,"買")</f>
        <v>30</v>
      </c>
      <c r="G80" s="140"/>
      <c r="H80" s="6"/>
    </row>
    <row r="81" spans="4:8" ht="13.5">
      <c r="D81" s="1" t="s">
        <v>34</v>
      </c>
      <c r="F81" s="1">
        <f>COUNTIF(C12:C70,"売")</f>
        <v>30</v>
      </c>
      <c r="G81" s="140"/>
      <c r="H81" s="6"/>
    </row>
    <row r="82" spans="4:8" ht="13.5">
      <c r="D82" s="1" t="s">
        <v>35</v>
      </c>
      <c r="F82" s="3">
        <v>60</v>
      </c>
      <c r="G82" s="140"/>
      <c r="H82" s="6"/>
    </row>
    <row r="83" spans="4:8" ht="13.5">
      <c r="D83" s="1" t="s">
        <v>36</v>
      </c>
      <c r="F83" s="1">
        <f>COUNTIF(K11:K70,"&gt;0")</f>
        <v>24</v>
      </c>
      <c r="G83" s="140"/>
      <c r="H83" s="6"/>
    </row>
    <row r="84" spans="4:8" ht="13.5">
      <c r="D84" s="1" t="s">
        <v>37</v>
      </c>
      <c r="F84" s="1">
        <f>COUNTIF(K12:K70,"&lt;0")</f>
        <v>18</v>
      </c>
      <c r="G84" s="140"/>
      <c r="H84" s="6"/>
    </row>
    <row r="85" spans="4:8" ht="13.5">
      <c r="D85" s="1" t="s">
        <v>38</v>
      </c>
      <c r="F85" s="1">
        <f>COUNTIF(K13:K70,"=0")</f>
        <v>18</v>
      </c>
      <c r="G85" s="140"/>
      <c r="H85" s="6"/>
    </row>
    <row r="86" spans="4:8" ht="13.5">
      <c r="D86" s="4" t="s">
        <v>39</v>
      </c>
      <c r="F86" s="1">
        <v>0</v>
      </c>
      <c r="G86" s="140"/>
      <c r="H86" s="6"/>
    </row>
    <row r="87" spans="4:8" ht="13.5">
      <c r="D87" s="1" t="s">
        <v>40</v>
      </c>
      <c r="F87" s="148">
        <f>SUMIF(K10:K70,"&gt;0",K10:K70)</f>
        <v>3497480.9999999977</v>
      </c>
      <c r="G87" s="140"/>
      <c r="H87" s="6"/>
    </row>
    <row r="88" spans="4:8" ht="13.5">
      <c r="D88" s="1" t="s">
        <v>41</v>
      </c>
      <c r="F88" s="148">
        <f>SUMIF(K11:K70,"&lt;0",K11:K70)</f>
        <v>-653109.9999999886</v>
      </c>
      <c r="G88" s="140"/>
      <c r="H88" s="6"/>
    </row>
    <row r="89" spans="4:8" ht="13.5">
      <c r="D89" s="1" t="s">
        <v>42</v>
      </c>
      <c r="F89" s="149">
        <f>F87+F88</f>
        <v>2844371.0000000093</v>
      </c>
      <c r="G89" s="139"/>
      <c r="H89" s="5"/>
    </row>
    <row r="90" spans="4:8" ht="13.5">
      <c r="D90" s="1" t="s">
        <v>15</v>
      </c>
      <c r="F90" s="148">
        <f>F87/F83</f>
        <v>145728.3749999999</v>
      </c>
      <c r="G90" s="140"/>
      <c r="H90" s="6"/>
    </row>
    <row r="91" spans="4:8" ht="13.5">
      <c r="D91" s="1" t="s">
        <v>16</v>
      </c>
      <c r="F91" s="148">
        <f>F88/F84</f>
        <v>-36283.88888888826</v>
      </c>
      <c r="G91" s="140"/>
      <c r="H91" s="6"/>
    </row>
    <row r="92" spans="4:8" ht="13.5">
      <c r="D92" s="1" t="s">
        <v>43</v>
      </c>
      <c r="F92" s="1"/>
      <c r="G92" s="140"/>
      <c r="H92" s="6"/>
    </row>
    <row r="93" spans="4:8" ht="13.5">
      <c r="D93" s="1" t="s">
        <v>44</v>
      </c>
      <c r="F93" s="1"/>
      <c r="G93" s="140"/>
      <c r="H93" s="6"/>
    </row>
    <row r="94" spans="4:8" ht="13.5">
      <c r="D94" s="1" t="s">
        <v>45</v>
      </c>
      <c r="F94" s="1"/>
      <c r="G94" s="140"/>
      <c r="H94" s="6"/>
    </row>
    <row r="95" spans="4:8" ht="14.25" thickBot="1">
      <c r="D95" s="2" t="s">
        <v>14</v>
      </c>
      <c r="F95" s="1"/>
      <c r="G95" s="140"/>
      <c r="H95" s="6"/>
    </row>
    <row r="96" spans="6:8" ht="13.5">
      <c r="F96" s="1"/>
      <c r="G96" s="140"/>
      <c r="H96" s="6"/>
    </row>
    <row r="97" spans="6:8" ht="14.25" thickBot="1">
      <c r="F97" s="2"/>
      <c r="G97" s="141"/>
      <c r="H97" s="7"/>
    </row>
    <row r="98" spans="6:8" ht="14.25" thickBot="1">
      <c r="F98" s="17" t="s">
        <v>28</v>
      </c>
      <c r="G98" s="142">
        <f>SUM(G79:G97)</f>
        <v>0</v>
      </c>
      <c r="H98" s="19">
        <f>SUM(H79:H97)</f>
        <v>0</v>
      </c>
    </row>
    <row r="101" spans="6:9" ht="14.25" thickBot="1">
      <c r="F101" s="187" t="s">
        <v>46</v>
      </c>
      <c r="G101" s="188"/>
      <c r="H101" s="11" t="s">
        <v>31</v>
      </c>
      <c r="I101" s="134" t="s">
        <v>47</v>
      </c>
    </row>
    <row r="102" spans="6:9" ht="13.5">
      <c r="F102" s="3" t="s">
        <v>48</v>
      </c>
      <c r="G102" s="139">
        <v>0</v>
      </c>
      <c r="H102" s="10">
        <v>0</v>
      </c>
      <c r="I102" s="135">
        <v>0</v>
      </c>
    </row>
    <row r="103" spans="6:9" ht="13.5">
      <c r="F103" s="1" t="s">
        <v>49</v>
      </c>
      <c r="G103" s="140">
        <v>0</v>
      </c>
      <c r="H103" s="8">
        <v>0</v>
      </c>
      <c r="I103" s="136">
        <v>0</v>
      </c>
    </row>
    <row r="104" spans="6:9" ht="13.5">
      <c r="F104" s="1" t="s">
        <v>50</v>
      </c>
      <c r="G104" s="140">
        <v>0</v>
      </c>
      <c r="H104" s="8">
        <v>0</v>
      </c>
      <c r="I104" s="136">
        <v>0</v>
      </c>
    </row>
    <row r="105" spans="6:9" ht="13.5">
      <c r="F105" s="1" t="s">
        <v>51</v>
      </c>
      <c r="G105" s="140">
        <v>0</v>
      </c>
      <c r="H105" s="8">
        <v>0</v>
      </c>
      <c r="I105" s="136">
        <v>0</v>
      </c>
    </row>
    <row r="106" spans="6:9" ht="14.25" thickBot="1">
      <c r="F106" s="14" t="s">
        <v>52</v>
      </c>
      <c r="G106" s="143">
        <v>0</v>
      </c>
      <c r="H106" s="15">
        <v>0</v>
      </c>
      <c r="I106" s="137">
        <v>0</v>
      </c>
    </row>
    <row r="107" spans="6:9" ht="14.25" thickBot="1">
      <c r="F107" s="13" t="s">
        <v>28</v>
      </c>
      <c r="G107" s="144"/>
      <c r="H107" s="16"/>
      <c r="I107" s="138">
        <f>SUM(I102:I106)</f>
        <v>0</v>
      </c>
    </row>
    <row r="136" ht="13.5" customHeight="1">
      <c r="G136" s="145"/>
    </row>
    <row r="137" ht="13.5" customHeight="1">
      <c r="G137" s="145"/>
    </row>
  </sheetData>
  <sheetProtection/>
  <mergeCells count="2">
    <mergeCell ref="F78:G78"/>
    <mergeCell ref="F101:G101"/>
  </mergeCells>
  <conditionalFormatting sqref="C14 C42 C47">
    <cfRule type="cellIs" priority="1056" dxfId="1380" operator="equal" stopIfTrue="1">
      <formula>"買"</formula>
    </cfRule>
  </conditionalFormatting>
  <conditionalFormatting sqref="C31">
    <cfRule type="cellIs" priority="1007" dxfId="1380" operator="equal" stopIfTrue="1">
      <formula>"買"</formula>
    </cfRule>
  </conditionalFormatting>
  <conditionalFormatting sqref="C42">
    <cfRule type="cellIs" priority="973" dxfId="1380" operator="equal" stopIfTrue="1">
      <formula>"買"</formula>
    </cfRule>
  </conditionalFormatting>
  <conditionalFormatting sqref="C34">
    <cfRule type="cellIs" priority="1000" dxfId="1380" operator="equal" stopIfTrue="1">
      <formula>"買"</formula>
    </cfRule>
  </conditionalFormatting>
  <conditionalFormatting sqref="C37">
    <cfRule type="cellIs" priority="1042" dxfId="1380" operator="equal" stopIfTrue="1">
      <formula>"買"</formula>
    </cfRule>
  </conditionalFormatting>
  <conditionalFormatting sqref="C14">
    <cfRule type="cellIs" priority="1038" dxfId="1380" operator="equal" stopIfTrue="1">
      <formula>"買"</formula>
    </cfRule>
  </conditionalFormatting>
  <conditionalFormatting sqref="C15">
    <cfRule type="cellIs" priority="1037" dxfId="1380" operator="equal" stopIfTrue="1">
      <formula>"買"</formula>
    </cfRule>
  </conditionalFormatting>
  <conditionalFormatting sqref="C15">
    <cfRule type="cellIs" priority="1036" dxfId="1380" operator="equal" stopIfTrue="1">
      <formula>"買"</formula>
    </cfRule>
  </conditionalFormatting>
  <conditionalFormatting sqref="C16">
    <cfRule type="cellIs" priority="1035" dxfId="1380" operator="equal" stopIfTrue="1">
      <formula>"買"</formula>
    </cfRule>
  </conditionalFormatting>
  <conditionalFormatting sqref="C16">
    <cfRule type="cellIs" priority="1034" dxfId="1380" operator="equal" stopIfTrue="1">
      <formula>"買"</formula>
    </cfRule>
  </conditionalFormatting>
  <conditionalFormatting sqref="C19">
    <cfRule type="cellIs" priority="1031" dxfId="1380" operator="equal" stopIfTrue="1">
      <formula>"買"</formula>
    </cfRule>
  </conditionalFormatting>
  <conditionalFormatting sqref="C19">
    <cfRule type="cellIs" priority="1030" dxfId="1380" operator="equal" stopIfTrue="1">
      <formula>"買"</formula>
    </cfRule>
  </conditionalFormatting>
  <conditionalFormatting sqref="C19">
    <cfRule type="cellIs" priority="1029" dxfId="1380" operator="equal" stopIfTrue="1">
      <formula>"買"</formula>
    </cfRule>
  </conditionalFormatting>
  <conditionalFormatting sqref="C26">
    <cfRule type="cellIs" priority="1022" dxfId="1380" operator="equal" stopIfTrue="1">
      <formula>"買"</formula>
    </cfRule>
  </conditionalFormatting>
  <conditionalFormatting sqref="C26">
    <cfRule type="cellIs" priority="1021" dxfId="1380" operator="equal" stopIfTrue="1">
      <formula>"買"</formula>
    </cfRule>
  </conditionalFormatting>
  <conditionalFormatting sqref="C26">
    <cfRule type="cellIs" priority="1020" dxfId="1380" operator="equal" stopIfTrue="1">
      <formula>"買"</formula>
    </cfRule>
  </conditionalFormatting>
  <conditionalFormatting sqref="C26">
    <cfRule type="cellIs" priority="1019" dxfId="1380" operator="equal" stopIfTrue="1">
      <formula>"買"</formula>
    </cfRule>
  </conditionalFormatting>
  <conditionalFormatting sqref="C31">
    <cfRule type="cellIs" priority="1010" dxfId="1380" operator="equal" stopIfTrue="1">
      <formula>"買"</formula>
    </cfRule>
  </conditionalFormatting>
  <conditionalFormatting sqref="C31">
    <cfRule type="cellIs" priority="1009" dxfId="1380" operator="equal" stopIfTrue="1">
      <formula>"買"</formula>
    </cfRule>
  </conditionalFormatting>
  <conditionalFormatting sqref="C31">
    <cfRule type="cellIs" priority="1008" dxfId="1380" operator="equal" stopIfTrue="1">
      <formula>"買"</formula>
    </cfRule>
  </conditionalFormatting>
  <conditionalFormatting sqref="C33">
    <cfRule type="cellIs" priority="1006" dxfId="1380" operator="equal" stopIfTrue="1">
      <formula>"買"</formula>
    </cfRule>
  </conditionalFormatting>
  <conditionalFormatting sqref="C33">
    <cfRule type="cellIs" priority="1005" dxfId="1380" operator="equal" stopIfTrue="1">
      <formula>"買"</formula>
    </cfRule>
  </conditionalFormatting>
  <conditionalFormatting sqref="C33">
    <cfRule type="cellIs" priority="1004" dxfId="1380" operator="equal" stopIfTrue="1">
      <formula>"買"</formula>
    </cfRule>
  </conditionalFormatting>
  <conditionalFormatting sqref="C33">
    <cfRule type="cellIs" priority="1003" dxfId="1380" operator="equal" stopIfTrue="1">
      <formula>"買"</formula>
    </cfRule>
  </conditionalFormatting>
  <conditionalFormatting sqref="C34">
    <cfRule type="cellIs" priority="1002" dxfId="1380" operator="equal" stopIfTrue="1">
      <formula>"買"</formula>
    </cfRule>
  </conditionalFormatting>
  <conditionalFormatting sqref="C34">
    <cfRule type="cellIs" priority="1001" dxfId="1380" operator="equal" stopIfTrue="1">
      <formula>"買"</formula>
    </cfRule>
  </conditionalFormatting>
  <conditionalFormatting sqref="C34">
    <cfRule type="cellIs" priority="999" dxfId="1380" operator="equal" stopIfTrue="1">
      <formula>"買"</formula>
    </cfRule>
  </conditionalFormatting>
  <conditionalFormatting sqref="C37">
    <cfRule type="cellIs" priority="994" dxfId="1380" operator="equal" stopIfTrue="1">
      <formula>"買"</formula>
    </cfRule>
  </conditionalFormatting>
  <conditionalFormatting sqref="C37">
    <cfRule type="cellIs" priority="993" dxfId="1380" operator="equal" stopIfTrue="1">
      <formula>"買"</formula>
    </cfRule>
  </conditionalFormatting>
  <conditionalFormatting sqref="C37">
    <cfRule type="cellIs" priority="992" dxfId="1380" operator="equal" stopIfTrue="1">
      <formula>"買"</formula>
    </cfRule>
  </conditionalFormatting>
  <conditionalFormatting sqref="C37">
    <cfRule type="cellIs" priority="991" dxfId="1380" operator="equal" stopIfTrue="1">
      <formula>"買"</formula>
    </cfRule>
  </conditionalFormatting>
  <conditionalFormatting sqref="C42">
    <cfRule type="cellIs" priority="974" dxfId="1380" operator="equal" stopIfTrue="1">
      <formula>"買"</formula>
    </cfRule>
  </conditionalFormatting>
  <conditionalFormatting sqref="C42">
    <cfRule type="cellIs" priority="972" dxfId="1380" operator="equal" stopIfTrue="1">
      <formula>"買"</formula>
    </cfRule>
  </conditionalFormatting>
  <conditionalFormatting sqref="C42">
    <cfRule type="cellIs" priority="971" dxfId="1380" operator="equal" stopIfTrue="1">
      <formula>"買"</formula>
    </cfRule>
  </conditionalFormatting>
  <conditionalFormatting sqref="C42">
    <cfRule type="cellIs" priority="970" dxfId="1380" operator="equal" stopIfTrue="1">
      <formula>"買"</formula>
    </cfRule>
  </conditionalFormatting>
  <conditionalFormatting sqref="C42">
    <cfRule type="cellIs" priority="969" dxfId="1380" operator="equal" stopIfTrue="1">
      <formula>"買"</formula>
    </cfRule>
  </conditionalFormatting>
  <conditionalFormatting sqref="C47">
    <cfRule type="cellIs" priority="956" dxfId="1380" operator="equal" stopIfTrue="1">
      <formula>"買"</formula>
    </cfRule>
  </conditionalFormatting>
  <conditionalFormatting sqref="C47">
    <cfRule type="cellIs" priority="955" dxfId="1380" operator="equal" stopIfTrue="1">
      <formula>"買"</formula>
    </cfRule>
  </conditionalFormatting>
  <conditionalFormatting sqref="C47">
    <cfRule type="cellIs" priority="954" dxfId="1380" operator="equal" stopIfTrue="1">
      <formula>"買"</formula>
    </cfRule>
  </conditionalFormatting>
  <conditionalFormatting sqref="C47">
    <cfRule type="cellIs" priority="953" dxfId="1380" operator="equal" stopIfTrue="1">
      <formula>"買"</formula>
    </cfRule>
  </conditionalFormatting>
  <conditionalFormatting sqref="C47">
    <cfRule type="cellIs" priority="952" dxfId="1380" operator="equal" stopIfTrue="1">
      <formula>"買"</formula>
    </cfRule>
  </conditionalFormatting>
  <conditionalFormatting sqref="C47">
    <cfRule type="cellIs" priority="951" dxfId="1380" operator="equal" stopIfTrue="1">
      <formula>"買"</formula>
    </cfRule>
  </conditionalFormatting>
  <conditionalFormatting sqref="C49">
    <cfRule type="cellIs" priority="950" dxfId="1380" operator="equal" stopIfTrue="1">
      <formula>"買"</formula>
    </cfRule>
  </conditionalFormatting>
  <conditionalFormatting sqref="C49">
    <cfRule type="cellIs" priority="949" dxfId="1380" operator="equal" stopIfTrue="1">
      <formula>"買"</formula>
    </cfRule>
  </conditionalFormatting>
  <conditionalFormatting sqref="C49">
    <cfRule type="cellIs" priority="948" dxfId="1380" operator="equal" stopIfTrue="1">
      <formula>"買"</formula>
    </cfRule>
  </conditionalFormatting>
  <conditionalFormatting sqref="C49">
    <cfRule type="cellIs" priority="947" dxfId="1380" operator="equal" stopIfTrue="1">
      <formula>"買"</formula>
    </cfRule>
  </conditionalFormatting>
  <conditionalFormatting sqref="C49">
    <cfRule type="cellIs" priority="946" dxfId="1380" operator="equal" stopIfTrue="1">
      <formula>"買"</formula>
    </cfRule>
  </conditionalFormatting>
  <conditionalFormatting sqref="C49">
    <cfRule type="cellIs" priority="945" dxfId="1380" operator="equal" stopIfTrue="1">
      <formula>"買"</formula>
    </cfRule>
  </conditionalFormatting>
  <conditionalFormatting sqref="C49">
    <cfRule type="cellIs" priority="944" dxfId="1380" operator="equal" stopIfTrue="1">
      <formula>"買"</formula>
    </cfRule>
  </conditionalFormatting>
  <conditionalFormatting sqref="C59">
    <cfRule type="cellIs" priority="915" dxfId="1380" operator="equal" stopIfTrue="1">
      <formula>"買"</formula>
    </cfRule>
  </conditionalFormatting>
  <conditionalFormatting sqref="C59">
    <cfRule type="cellIs" priority="914" dxfId="1380" operator="equal" stopIfTrue="1">
      <formula>"買"</formula>
    </cfRule>
  </conditionalFormatting>
  <conditionalFormatting sqref="C59">
    <cfRule type="cellIs" priority="913" dxfId="1380" operator="equal" stopIfTrue="1">
      <formula>"買"</formula>
    </cfRule>
  </conditionalFormatting>
  <conditionalFormatting sqref="C59">
    <cfRule type="cellIs" priority="912" dxfId="1380" operator="equal" stopIfTrue="1">
      <formula>"買"</formula>
    </cfRule>
  </conditionalFormatting>
  <conditionalFormatting sqref="C59">
    <cfRule type="cellIs" priority="911" dxfId="1380" operator="equal" stopIfTrue="1">
      <formula>"買"</formula>
    </cfRule>
  </conditionalFormatting>
  <conditionalFormatting sqref="C59">
    <cfRule type="cellIs" priority="910" dxfId="1380" operator="equal" stopIfTrue="1">
      <formula>"買"</formula>
    </cfRule>
  </conditionalFormatting>
  <conditionalFormatting sqref="C59">
    <cfRule type="cellIs" priority="909" dxfId="1380" operator="equal" stopIfTrue="1">
      <formula>"買"</formula>
    </cfRule>
  </conditionalFormatting>
  <conditionalFormatting sqref="C62">
    <cfRule type="cellIs" priority="901" dxfId="1380" operator="equal" stopIfTrue="1">
      <formula>"買"</formula>
    </cfRule>
  </conditionalFormatting>
  <conditionalFormatting sqref="C62">
    <cfRule type="cellIs" priority="900" dxfId="1380" operator="equal" stopIfTrue="1">
      <formula>"買"</formula>
    </cfRule>
  </conditionalFormatting>
  <conditionalFormatting sqref="C62">
    <cfRule type="cellIs" priority="899" dxfId="1380" operator="equal" stopIfTrue="1">
      <formula>"買"</formula>
    </cfRule>
  </conditionalFormatting>
  <conditionalFormatting sqref="C62">
    <cfRule type="cellIs" priority="898" dxfId="1380" operator="equal" stopIfTrue="1">
      <formula>"買"</formula>
    </cfRule>
  </conditionalFormatting>
  <conditionalFormatting sqref="C62">
    <cfRule type="cellIs" priority="897" dxfId="1380" operator="equal" stopIfTrue="1">
      <formula>"買"</formula>
    </cfRule>
  </conditionalFormatting>
  <conditionalFormatting sqref="C62">
    <cfRule type="cellIs" priority="896" dxfId="1380" operator="equal" stopIfTrue="1">
      <formula>"買"</formula>
    </cfRule>
  </conditionalFormatting>
  <conditionalFormatting sqref="C62">
    <cfRule type="cellIs" priority="895" dxfId="1380" operator="equal" stopIfTrue="1">
      <formula>"買"</formula>
    </cfRule>
  </conditionalFormatting>
  <conditionalFormatting sqref="C65">
    <cfRule type="cellIs" priority="887" dxfId="1380" operator="equal" stopIfTrue="1">
      <formula>"買"</formula>
    </cfRule>
  </conditionalFormatting>
  <conditionalFormatting sqref="C65">
    <cfRule type="cellIs" priority="886" dxfId="1380" operator="equal" stopIfTrue="1">
      <formula>"買"</formula>
    </cfRule>
  </conditionalFormatting>
  <conditionalFormatting sqref="C65">
    <cfRule type="cellIs" priority="885" dxfId="1380" operator="equal" stopIfTrue="1">
      <formula>"買"</formula>
    </cfRule>
  </conditionalFormatting>
  <conditionalFormatting sqref="C65">
    <cfRule type="cellIs" priority="884" dxfId="1380" operator="equal" stopIfTrue="1">
      <formula>"買"</formula>
    </cfRule>
  </conditionalFormatting>
  <conditionalFormatting sqref="C65">
    <cfRule type="cellIs" priority="883" dxfId="1380" operator="equal" stopIfTrue="1">
      <formula>"買"</formula>
    </cfRule>
  </conditionalFormatting>
  <conditionalFormatting sqref="C65">
    <cfRule type="cellIs" priority="882" dxfId="1380" operator="equal" stopIfTrue="1">
      <formula>"買"</formula>
    </cfRule>
  </conditionalFormatting>
  <conditionalFormatting sqref="C65">
    <cfRule type="cellIs" priority="881" dxfId="1380" operator="equal" stopIfTrue="1">
      <formula>"買"</formula>
    </cfRule>
  </conditionalFormatting>
  <conditionalFormatting sqref="C70">
    <cfRule type="cellIs" priority="866" dxfId="1380" operator="equal" stopIfTrue="1">
      <formula>"買"</formula>
    </cfRule>
  </conditionalFormatting>
  <conditionalFormatting sqref="C70">
    <cfRule type="cellIs" priority="865" dxfId="1380" operator="equal" stopIfTrue="1">
      <formula>"買"</formula>
    </cfRule>
  </conditionalFormatting>
  <conditionalFormatting sqref="C70">
    <cfRule type="cellIs" priority="864" dxfId="1380" operator="equal" stopIfTrue="1">
      <formula>"買"</formula>
    </cfRule>
  </conditionalFormatting>
  <conditionalFormatting sqref="C70">
    <cfRule type="cellIs" priority="863" dxfId="1380" operator="equal" stopIfTrue="1">
      <formula>"買"</formula>
    </cfRule>
  </conditionalFormatting>
  <conditionalFormatting sqref="C70">
    <cfRule type="cellIs" priority="862" dxfId="1380" operator="equal" stopIfTrue="1">
      <formula>"買"</formula>
    </cfRule>
  </conditionalFormatting>
  <conditionalFormatting sqref="C70">
    <cfRule type="cellIs" priority="861" dxfId="1380" operator="equal" stopIfTrue="1">
      <formula>"買"</formula>
    </cfRule>
  </conditionalFormatting>
  <conditionalFormatting sqref="C70">
    <cfRule type="cellIs" priority="860" dxfId="1380" operator="equal" stopIfTrue="1">
      <formula>"買"</formula>
    </cfRule>
  </conditionalFormatting>
  <conditionalFormatting sqref="C13">
    <cfRule type="cellIs" priority="859" dxfId="1380" operator="equal" stopIfTrue="1">
      <formula>"買"</formula>
    </cfRule>
  </conditionalFormatting>
  <conditionalFormatting sqref="C13">
    <cfRule type="cellIs" priority="858" dxfId="1380" operator="equal" stopIfTrue="1">
      <formula>"買"</formula>
    </cfRule>
  </conditionalFormatting>
  <conditionalFormatting sqref="C15">
    <cfRule type="cellIs" priority="857" dxfId="1380" operator="equal" stopIfTrue="1">
      <formula>"買"</formula>
    </cfRule>
  </conditionalFormatting>
  <conditionalFormatting sqref="C15">
    <cfRule type="cellIs" priority="856" dxfId="1380" operator="equal" stopIfTrue="1">
      <formula>"買"</formula>
    </cfRule>
  </conditionalFormatting>
  <conditionalFormatting sqref="C16">
    <cfRule type="cellIs" priority="855" dxfId="1380" operator="equal" stopIfTrue="1">
      <formula>"買"</formula>
    </cfRule>
  </conditionalFormatting>
  <conditionalFormatting sqref="C16">
    <cfRule type="cellIs" priority="854" dxfId="1380" operator="equal" stopIfTrue="1">
      <formula>"買"</formula>
    </cfRule>
  </conditionalFormatting>
  <conditionalFormatting sqref="C18">
    <cfRule type="cellIs" priority="853" dxfId="1380" operator="equal" stopIfTrue="1">
      <formula>"買"</formula>
    </cfRule>
  </conditionalFormatting>
  <conditionalFormatting sqref="C18">
    <cfRule type="cellIs" priority="852" dxfId="1380" operator="equal" stopIfTrue="1">
      <formula>"買"</formula>
    </cfRule>
  </conditionalFormatting>
  <conditionalFormatting sqref="C18">
    <cfRule type="cellIs" priority="851" dxfId="1380" operator="equal" stopIfTrue="1">
      <formula>"買"</formula>
    </cfRule>
  </conditionalFormatting>
  <conditionalFormatting sqref="C18">
    <cfRule type="cellIs" priority="850" dxfId="1380" operator="equal" stopIfTrue="1">
      <formula>"買"</formula>
    </cfRule>
  </conditionalFormatting>
  <conditionalFormatting sqref="C19">
    <cfRule type="cellIs" priority="849" dxfId="1380" operator="equal" stopIfTrue="1">
      <formula>"買"</formula>
    </cfRule>
  </conditionalFormatting>
  <conditionalFormatting sqref="C19">
    <cfRule type="cellIs" priority="848" dxfId="1380" operator="equal" stopIfTrue="1">
      <formula>"買"</formula>
    </cfRule>
  </conditionalFormatting>
  <conditionalFormatting sqref="C19">
    <cfRule type="cellIs" priority="847" dxfId="1380" operator="equal" stopIfTrue="1">
      <formula>"買"</formula>
    </cfRule>
  </conditionalFormatting>
  <conditionalFormatting sqref="C19">
    <cfRule type="cellIs" priority="846" dxfId="1380" operator="equal" stopIfTrue="1">
      <formula>"買"</formula>
    </cfRule>
  </conditionalFormatting>
  <conditionalFormatting sqref="C22">
    <cfRule type="cellIs" priority="845" dxfId="1380" operator="equal" stopIfTrue="1">
      <formula>"買"</formula>
    </cfRule>
  </conditionalFormatting>
  <conditionalFormatting sqref="C22">
    <cfRule type="cellIs" priority="844" dxfId="1380" operator="equal" stopIfTrue="1">
      <formula>"買"</formula>
    </cfRule>
  </conditionalFormatting>
  <conditionalFormatting sqref="C22">
    <cfRule type="cellIs" priority="843" dxfId="1380" operator="equal" stopIfTrue="1">
      <formula>"買"</formula>
    </cfRule>
  </conditionalFormatting>
  <conditionalFormatting sqref="C22">
    <cfRule type="cellIs" priority="842" dxfId="1380" operator="equal" stopIfTrue="1">
      <formula>"買"</formula>
    </cfRule>
  </conditionalFormatting>
  <conditionalFormatting sqref="C22">
    <cfRule type="cellIs" priority="841" dxfId="1380" operator="equal" stopIfTrue="1">
      <formula>"買"</formula>
    </cfRule>
  </conditionalFormatting>
  <conditionalFormatting sqref="C22">
    <cfRule type="cellIs" priority="840" dxfId="1380" operator="equal" stopIfTrue="1">
      <formula>"買"</formula>
    </cfRule>
  </conditionalFormatting>
  <conditionalFormatting sqref="C22">
    <cfRule type="cellIs" priority="839" dxfId="1380" operator="equal" stopIfTrue="1">
      <formula>"買"</formula>
    </cfRule>
  </conditionalFormatting>
  <conditionalFormatting sqref="C25">
    <cfRule type="cellIs" priority="838" dxfId="1380" operator="equal" stopIfTrue="1">
      <formula>"買"</formula>
    </cfRule>
  </conditionalFormatting>
  <conditionalFormatting sqref="C25">
    <cfRule type="cellIs" priority="837" dxfId="1380" operator="equal" stopIfTrue="1">
      <formula>"買"</formula>
    </cfRule>
  </conditionalFormatting>
  <conditionalFormatting sqref="C25">
    <cfRule type="cellIs" priority="836" dxfId="1380" operator="equal" stopIfTrue="1">
      <formula>"買"</formula>
    </cfRule>
  </conditionalFormatting>
  <conditionalFormatting sqref="C25">
    <cfRule type="cellIs" priority="835" dxfId="1380" operator="equal" stopIfTrue="1">
      <formula>"買"</formula>
    </cfRule>
  </conditionalFormatting>
  <conditionalFormatting sqref="C25">
    <cfRule type="cellIs" priority="834" dxfId="1380" operator="equal" stopIfTrue="1">
      <formula>"買"</formula>
    </cfRule>
  </conditionalFormatting>
  <conditionalFormatting sqref="C25">
    <cfRule type="cellIs" priority="833" dxfId="1380" operator="equal" stopIfTrue="1">
      <formula>"買"</formula>
    </cfRule>
  </conditionalFormatting>
  <conditionalFormatting sqref="C25">
    <cfRule type="cellIs" priority="832" dxfId="1380" operator="equal" stopIfTrue="1">
      <formula>"買"</formula>
    </cfRule>
  </conditionalFormatting>
  <conditionalFormatting sqref="C26">
    <cfRule type="cellIs" priority="831" dxfId="1380" operator="equal" stopIfTrue="1">
      <formula>"買"</formula>
    </cfRule>
  </conditionalFormatting>
  <conditionalFormatting sqref="C26">
    <cfRule type="cellIs" priority="830" dxfId="1380" operator="equal" stopIfTrue="1">
      <formula>"買"</formula>
    </cfRule>
  </conditionalFormatting>
  <conditionalFormatting sqref="C26">
    <cfRule type="cellIs" priority="829" dxfId="1380" operator="equal" stopIfTrue="1">
      <formula>"買"</formula>
    </cfRule>
  </conditionalFormatting>
  <conditionalFormatting sqref="C26">
    <cfRule type="cellIs" priority="828" dxfId="1380" operator="equal" stopIfTrue="1">
      <formula>"買"</formula>
    </cfRule>
  </conditionalFormatting>
  <conditionalFormatting sqref="C26">
    <cfRule type="cellIs" priority="827" dxfId="1380" operator="equal" stopIfTrue="1">
      <formula>"買"</formula>
    </cfRule>
  </conditionalFormatting>
  <conditionalFormatting sqref="C26">
    <cfRule type="cellIs" priority="826" dxfId="1380" operator="equal" stopIfTrue="1">
      <formula>"買"</formula>
    </cfRule>
  </conditionalFormatting>
  <conditionalFormatting sqref="C26">
    <cfRule type="cellIs" priority="825" dxfId="1380" operator="equal" stopIfTrue="1">
      <formula>"買"</formula>
    </cfRule>
  </conditionalFormatting>
  <conditionalFormatting sqref="C30">
    <cfRule type="cellIs" priority="824" dxfId="1380" operator="equal" stopIfTrue="1">
      <formula>"買"</formula>
    </cfRule>
  </conditionalFormatting>
  <conditionalFormatting sqref="C30">
    <cfRule type="cellIs" priority="823" dxfId="1380" operator="equal" stopIfTrue="1">
      <formula>"買"</formula>
    </cfRule>
  </conditionalFormatting>
  <conditionalFormatting sqref="C30">
    <cfRule type="cellIs" priority="822" dxfId="1380" operator="equal" stopIfTrue="1">
      <formula>"買"</formula>
    </cfRule>
  </conditionalFormatting>
  <conditionalFormatting sqref="C30">
    <cfRule type="cellIs" priority="821" dxfId="1380" operator="equal" stopIfTrue="1">
      <formula>"買"</formula>
    </cfRule>
  </conditionalFormatting>
  <conditionalFormatting sqref="C30">
    <cfRule type="cellIs" priority="820" dxfId="1380" operator="equal" stopIfTrue="1">
      <formula>"買"</formula>
    </cfRule>
  </conditionalFormatting>
  <conditionalFormatting sqref="C30">
    <cfRule type="cellIs" priority="819" dxfId="1380" operator="equal" stopIfTrue="1">
      <formula>"買"</formula>
    </cfRule>
  </conditionalFormatting>
  <conditionalFormatting sqref="C30">
    <cfRule type="cellIs" priority="818" dxfId="1380" operator="equal" stopIfTrue="1">
      <formula>"買"</formula>
    </cfRule>
  </conditionalFormatting>
  <conditionalFormatting sqref="C30">
    <cfRule type="cellIs" priority="817" dxfId="1380" operator="equal" stopIfTrue="1">
      <formula>"買"</formula>
    </cfRule>
  </conditionalFormatting>
  <conditionalFormatting sqref="C30">
    <cfRule type="cellIs" priority="816" dxfId="1380" operator="equal" stopIfTrue="1">
      <formula>"買"</formula>
    </cfRule>
  </conditionalFormatting>
  <conditionalFormatting sqref="C30">
    <cfRule type="cellIs" priority="815" dxfId="1380" operator="equal" stopIfTrue="1">
      <formula>"買"</formula>
    </cfRule>
  </conditionalFormatting>
  <conditionalFormatting sqref="C30">
    <cfRule type="cellIs" priority="814" dxfId="1380" operator="equal" stopIfTrue="1">
      <formula>"買"</formula>
    </cfRule>
  </conditionalFormatting>
  <conditionalFormatting sqref="C31">
    <cfRule type="cellIs" priority="813" dxfId="1380" operator="equal" stopIfTrue="1">
      <formula>"買"</formula>
    </cfRule>
  </conditionalFormatting>
  <conditionalFormatting sqref="C31">
    <cfRule type="cellIs" priority="812" dxfId="1380" operator="equal" stopIfTrue="1">
      <formula>"買"</formula>
    </cfRule>
  </conditionalFormatting>
  <conditionalFormatting sqref="C31">
    <cfRule type="cellIs" priority="811" dxfId="1380" operator="equal" stopIfTrue="1">
      <formula>"買"</formula>
    </cfRule>
  </conditionalFormatting>
  <conditionalFormatting sqref="C31">
    <cfRule type="cellIs" priority="810" dxfId="1380" operator="equal" stopIfTrue="1">
      <formula>"買"</formula>
    </cfRule>
  </conditionalFormatting>
  <conditionalFormatting sqref="C31">
    <cfRule type="cellIs" priority="809" dxfId="1380" operator="equal" stopIfTrue="1">
      <formula>"買"</formula>
    </cfRule>
  </conditionalFormatting>
  <conditionalFormatting sqref="C31">
    <cfRule type="cellIs" priority="808" dxfId="1380" operator="equal" stopIfTrue="1">
      <formula>"買"</formula>
    </cfRule>
  </conditionalFormatting>
  <conditionalFormatting sqref="C31">
    <cfRule type="cellIs" priority="807" dxfId="1380" operator="equal" stopIfTrue="1">
      <formula>"買"</formula>
    </cfRule>
  </conditionalFormatting>
  <conditionalFormatting sqref="C31">
    <cfRule type="cellIs" priority="806" dxfId="1380" operator="equal" stopIfTrue="1">
      <formula>"買"</formula>
    </cfRule>
  </conditionalFormatting>
  <conditionalFormatting sqref="C31">
    <cfRule type="cellIs" priority="805" dxfId="1380" operator="equal" stopIfTrue="1">
      <formula>"買"</formula>
    </cfRule>
  </conditionalFormatting>
  <conditionalFormatting sqref="C31">
    <cfRule type="cellIs" priority="804" dxfId="1380" operator="equal" stopIfTrue="1">
      <formula>"買"</formula>
    </cfRule>
  </conditionalFormatting>
  <conditionalFormatting sqref="C31">
    <cfRule type="cellIs" priority="803" dxfId="1380" operator="equal" stopIfTrue="1">
      <formula>"買"</formula>
    </cfRule>
  </conditionalFormatting>
  <conditionalFormatting sqref="C32">
    <cfRule type="cellIs" priority="802" dxfId="1380" operator="equal" stopIfTrue="1">
      <formula>"買"</formula>
    </cfRule>
  </conditionalFormatting>
  <conditionalFormatting sqref="C32">
    <cfRule type="cellIs" priority="801" dxfId="1380" operator="equal" stopIfTrue="1">
      <formula>"買"</formula>
    </cfRule>
  </conditionalFormatting>
  <conditionalFormatting sqref="C32">
    <cfRule type="cellIs" priority="800" dxfId="1380" operator="equal" stopIfTrue="1">
      <formula>"買"</formula>
    </cfRule>
  </conditionalFormatting>
  <conditionalFormatting sqref="C32">
    <cfRule type="cellIs" priority="799" dxfId="1380" operator="equal" stopIfTrue="1">
      <formula>"買"</formula>
    </cfRule>
  </conditionalFormatting>
  <conditionalFormatting sqref="C32">
    <cfRule type="cellIs" priority="798" dxfId="1380" operator="equal" stopIfTrue="1">
      <formula>"買"</formula>
    </cfRule>
  </conditionalFormatting>
  <conditionalFormatting sqref="C32">
    <cfRule type="cellIs" priority="797" dxfId="1380" operator="equal" stopIfTrue="1">
      <formula>"買"</formula>
    </cfRule>
  </conditionalFormatting>
  <conditionalFormatting sqref="C32">
    <cfRule type="cellIs" priority="796" dxfId="1380" operator="equal" stopIfTrue="1">
      <formula>"買"</formula>
    </cfRule>
  </conditionalFormatting>
  <conditionalFormatting sqref="C32">
    <cfRule type="cellIs" priority="795" dxfId="1380" operator="equal" stopIfTrue="1">
      <formula>"買"</formula>
    </cfRule>
  </conditionalFormatting>
  <conditionalFormatting sqref="C32">
    <cfRule type="cellIs" priority="794" dxfId="1380" operator="equal" stopIfTrue="1">
      <formula>"買"</formula>
    </cfRule>
  </conditionalFormatting>
  <conditionalFormatting sqref="C32">
    <cfRule type="cellIs" priority="793" dxfId="1380" operator="equal" stopIfTrue="1">
      <formula>"買"</formula>
    </cfRule>
  </conditionalFormatting>
  <conditionalFormatting sqref="C32">
    <cfRule type="cellIs" priority="792" dxfId="1380" operator="equal" stopIfTrue="1">
      <formula>"買"</formula>
    </cfRule>
  </conditionalFormatting>
  <conditionalFormatting sqref="C32">
    <cfRule type="cellIs" priority="791" dxfId="1380" operator="equal" stopIfTrue="1">
      <formula>"買"</formula>
    </cfRule>
  </conditionalFormatting>
  <conditionalFormatting sqref="C32">
    <cfRule type="cellIs" priority="790" dxfId="1380" operator="equal" stopIfTrue="1">
      <formula>"買"</formula>
    </cfRule>
  </conditionalFormatting>
  <conditionalFormatting sqref="C32">
    <cfRule type="cellIs" priority="789" dxfId="1380" operator="equal" stopIfTrue="1">
      <formula>"買"</formula>
    </cfRule>
  </conditionalFormatting>
  <conditionalFormatting sqref="C32">
    <cfRule type="cellIs" priority="788" dxfId="1380" operator="equal" stopIfTrue="1">
      <formula>"買"</formula>
    </cfRule>
  </conditionalFormatting>
  <conditionalFormatting sqref="C33">
    <cfRule type="cellIs" priority="787" dxfId="1380" operator="equal" stopIfTrue="1">
      <formula>"買"</formula>
    </cfRule>
  </conditionalFormatting>
  <conditionalFormatting sqref="C33">
    <cfRule type="cellIs" priority="786" dxfId="1380" operator="equal" stopIfTrue="1">
      <formula>"買"</formula>
    </cfRule>
  </conditionalFormatting>
  <conditionalFormatting sqref="C33">
    <cfRule type="cellIs" priority="785" dxfId="1380" operator="equal" stopIfTrue="1">
      <formula>"買"</formula>
    </cfRule>
  </conditionalFormatting>
  <conditionalFormatting sqref="C33">
    <cfRule type="cellIs" priority="784" dxfId="1380" operator="equal" stopIfTrue="1">
      <formula>"買"</formula>
    </cfRule>
  </conditionalFormatting>
  <conditionalFormatting sqref="C33">
    <cfRule type="cellIs" priority="783" dxfId="1380" operator="equal" stopIfTrue="1">
      <formula>"買"</formula>
    </cfRule>
  </conditionalFormatting>
  <conditionalFormatting sqref="C33">
    <cfRule type="cellIs" priority="782" dxfId="1380" operator="equal" stopIfTrue="1">
      <formula>"買"</formula>
    </cfRule>
  </conditionalFormatting>
  <conditionalFormatting sqref="C33">
    <cfRule type="cellIs" priority="781" dxfId="1380" operator="equal" stopIfTrue="1">
      <formula>"買"</formula>
    </cfRule>
  </conditionalFormatting>
  <conditionalFormatting sqref="C33">
    <cfRule type="cellIs" priority="780" dxfId="1380" operator="equal" stopIfTrue="1">
      <formula>"買"</formula>
    </cfRule>
  </conditionalFormatting>
  <conditionalFormatting sqref="C33">
    <cfRule type="cellIs" priority="779" dxfId="1380" operator="equal" stopIfTrue="1">
      <formula>"買"</formula>
    </cfRule>
  </conditionalFormatting>
  <conditionalFormatting sqref="C33">
    <cfRule type="cellIs" priority="778" dxfId="1380" operator="equal" stopIfTrue="1">
      <formula>"買"</formula>
    </cfRule>
  </conditionalFormatting>
  <conditionalFormatting sqref="C33">
    <cfRule type="cellIs" priority="777" dxfId="1380" operator="equal" stopIfTrue="1">
      <formula>"買"</formula>
    </cfRule>
  </conditionalFormatting>
  <conditionalFormatting sqref="C33">
    <cfRule type="cellIs" priority="776" dxfId="1380" operator="equal" stopIfTrue="1">
      <formula>"買"</formula>
    </cfRule>
  </conditionalFormatting>
  <conditionalFormatting sqref="C33">
    <cfRule type="cellIs" priority="775" dxfId="1380" operator="equal" stopIfTrue="1">
      <formula>"買"</formula>
    </cfRule>
  </conditionalFormatting>
  <conditionalFormatting sqref="C33">
    <cfRule type="cellIs" priority="774" dxfId="1380" operator="equal" stopIfTrue="1">
      <formula>"買"</formula>
    </cfRule>
  </conditionalFormatting>
  <conditionalFormatting sqref="C33">
    <cfRule type="cellIs" priority="773" dxfId="1380" operator="equal" stopIfTrue="1">
      <formula>"買"</formula>
    </cfRule>
  </conditionalFormatting>
  <conditionalFormatting sqref="C34">
    <cfRule type="cellIs" priority="772" dxfId="1380" operator="equal" stopIfTrue="1">
      <formula>"買"</formula>
    </cfRule>
  </conditionalFormatting>
  <conditionalFormatting sqref="C34">
    <cfRule type="cellIs" priority="771" dxfId="1380" operator="equal" stopIfTrue="1">
      <formula>"買"</formula>
    </cfRule>
  </conditionalFormatting>
  <conditionalFormatting sqref="C34">
    <cfRule type="cellIs" priority="770" dxfId="1380" operator="equal" stopIfTrue="1">
      <formula>"買"</formula>
    </cfRule>
  </conditionalFormatting>
  <conditionalFormatting sqref="C34">
    <cfRule type="cellIs" priority="769" dxfId="1380" operator="equal" stopIfTrue="1">
      <formula>"買"</formula>
    </cfRule>
  </conditionalFormatting>
  <conditionalFormatting sqref="C34">
    <cfRule type="cellIs" priority="768" dxfId="1380" operator="equal" stopIfTrue="1">
      <formula>"買"</formula>
    </cfRule>
  </conditionalFormatting>
  <conditionalFormatting sqref="C34">
    <cfRule type="cellIs" priority="767" dxfId="1380" operator="equal" stopIfTrue="1">
      <formula>"買"</formula>
    </cfRule>
  </conditionalFormatting>
  <conditionalFormatting sqref="C34">
    <cfRule type="cellIs" priority="766" dxfId="1380" operator="equal" stopIfTrue="1">
      <formula>"買"</formula>
    </cfRule>
  </conditionalFormatting>
  <conditionalFormatting sqref="C34">
    <cfRule type="cellIs" priority="765" dxfId="1380" operator="equal" stopIfTrue="1">
      <formula>"買"</formula>
    </cfRule>
  </conditionalFormatting>
  <conditionalFormatting sqref="C34">
    <cfRule type="cellIs" priority="764" dxfId="1380" operator="equal" stopIfTrue="1">
      <formula>"買"</formula>
    </cfRule>
  </conditionalFormatting>
  <conditionalFormatting sqref="C34">
    <cfRule type="cellIs" priority="763" dxfId="1380" operator="equal" stopIfTrue="1">
      <formula>"買"</formula>
    </cfRule>
  </conditionalFormatting>
  <conditionalFormatting sqref="C34">
    <cfRule type="cellIs" priority="762" dxfId="1380" operator="equal" stopIfTrue="1">
      <formula>"買"</formula>
    </cfRule>
  </conditionalFormatting>
  <conditionalFormatting sqref="C34">
    <cfRule type="cellIs" priority="761" dxfId="1380" operator="equal" stopIfTrue="1">
      <formula>"買"</formula>
    </cfRule>
  </conditionalFormatting>
  <conditionalFormatting sqref="C34">
    <cfRule type="cellIs" priority="760" dxfId="1380" operator="equal" stopIfTrue="1">
      <formula>"買"</formula>
    </cfRule>
  </conditionalFormatting>
  <conditionalFormatting sqref="C34">
    <cfRule type="cellIs" priority="759" dxfId="1380" operator="equal" stopIfTrue="1">
      <formula>"買"</formula>
    </cfRule>
  </conditionalFormatting>
  <conditionalFormatting sqref="C34">
    <cfRule type="cellIs" priority="758" dxfId="1380" operator="equal" stopIfTrue="1">
      <formula>"買"</formula>
    </cfRule>
  </conditionalFormatting>
  <conditionalFormatting sqref="C34">
    <cfRule type="cellIs" priority="757" dxfId="1380" operator="equal" stopIfTrue="1">
      <formula>"買"</formula>
    </cfRule>
  </conditionalFormatting>
  <conditionalFormatting sqref="C34">
    <cfRule type="cellIs" priority="756" dxfId="1380" operator="equal" stopIfTrue="1">
      <formula>"買"</formula>
    </cfRule>
  </conditionalFormatting>
  <conditionalFormatting sqref="C34">
    <cfRule type="cellIs" priority="755" dxfId="1380" operator="equal" stopIfTrue="1">
      <formula>"買"</formula>
    </cfRule>
  </conditionalFormatting>
  <conditionalFormatting sqref="C34">
    <cfRule type="cellIs" priority="754" dxfId="1380" operator="equal" stopIfTrue="1">
      <formula>"買"</formula>
    </cfRule>
  </conditionalFormatting>
  <conditionalFormatting sqref="C35">
    <cfRule type="cellIs" priority="753" dxfId="1380" operator="equal" stopIfTrue="1">
      <formula>"買"</formula>
    </cfRule>
  </conditionalFormatting>
  <conditionalFormatting sqref="C35">
    <cfRule type="cellIs" priority="752" dxfId="1380" operator="equal" stopIfTrue="1">
      <formula>"買"</formula>
    </cfRule>
  </conditionalFormatting>
  <conditionalFormatting sqref="C35">
    <cfRule type="cellIs" priority="751" dxfId="1380" operator="equal" stopIfTrue="1">
      <formula>"買"</formula>
    </cfRule>
  </conditionalFormatting>
  <conditionalFormatting sqref="C35">
    <cfRule type="cellIs" priority="750" dxfId="1380" operator="equal" stopIfTrue="1">
      <formula>"買"</formula>
    </cfRule>
  </conditionalFormatting>
  <conditionalFormatting sqref="C35">
    <cfRule type="cellIs" priority="749" dxfId="1380" operator="equal" stopIfTrue="1">
      <formula>"買"</formula>
    </cfRule>
  </conditionalFormatting>
  <conditionalFormatting sqref="C35">
    <cfRule type="cellIs" priority="748" dxfId="1380" operator="equal" stopIfTrue="1">
      <formula>"買"</formula>
    </cfRule>
  </conditionalFormatting>
  <conditionalFormatting sqref="C35">
    <cfRule type="cellIs" priority="747" dxfId="1380" operator="equal" stopIfTrue="1">
      <formula>"買"</formula>
    </cfRule>
  </conditionalFormatting>
  <conditionalFormatting sqref="C35">
    <cfRule type="cellIs" priority="746" dxfId="1380" operator="equal" stopIfTrue="1">
      <formula>"買"</formula>
    </cfRule>
  </conditionalFormatting>
  <conditionalFormatting sqref="C35">
    <cfRule type="cellIs" priority="745" dxfId="1380" operator="equal" stopIfTrue="1">
      <formula>"買"</formula>
    </cfRule>
  </conditionalFormatting>
  <conditionalFormatting sqref="C35">
    <cfRule type="cellIs" priority="744" dxfId="1380" operator="equal" stopIfTrue="1">
      <formula>"買"</formula>
    </cfRule>
  </conditionalFormatting>
  <conditionalFormatting sqref="C35">
    <cfRule type="cellIs" priority="743" dxfId="1380" operator="equal" stopIfTrue="1">
      <formula>"買"</formula>
    </cfRule>
  </conditionalFormatting>
  <conditionalFormatting sqref="C35">
    <cfRule type="cellIs" priority="742" dxfId="1380" operator="equal" stopIfTrue="1">
      <formula>"買"</formula>
    </cfRule>
  </conditionalFormatting>
  <conditionalFormatting sqref="C35">
    <cfRule type="cellIs" priority="741" dxfId="1380" operator="equal" stopIfTrue="1">
      <formula>"買"</formula>
    </cfRule>
  </conditionalFormatting>
  <conditionalFormatting sqref="C35">
    <cfRule type="cellIs" priority="740" dxfId="1380" operator="equal" stopIfTrue="1">
      <formula>"買"</formula>
    </cfRule>
  </conditionalFormatting>
  <conditionalFormatting sqref="C35">
    <cfRule type="cellIs" priority="739" dxfId="1380" operator="equal" stopIfTrue="1">
      <formula>"買"</formula>
    </cfRule>
  </conditionalFormatting>
  <conditionalFormatting sqref="C35">
    <cfRule type="cellIs" priority="738" dxfId="1380" operator="equal" stopIfTrue="1">
      <formula>"買"</formula>
    </cfRule>
  </conditionalFormatting>
  <conditionalFormatting sqref="C35">
    <cfRule type="cellIs" priority="737" dxfId="1380" operator="equal" stopIfTrue="1">
      <formula>"買"</formula>
    </cfRule>
  </conditionalFormatting>
  <conditionalFormatting sqref="C35">
    <cfRule type="cellIs" priority="736" dxfId="1380" operator="equal" stopIfTrue="1">
      <formula>"買"</formula>
    </cfRule>
  </conditionalFormatting>
  <conditionalFormatting sqref="C35">
    <cfRule type="cellIs" priority="735" dxfId="1380" operator="equal" stopIfTrue="1">
      <formula>"買"</formula>
    </cfRule>
  </conditionalFormatting>
  <conditionalFormatting sqref="C35">
    <cfRule type="cellIs" priority="734" dxfId="1380" operator="equal" stopIfTrue="1">
      <formula>"買"</formula>
    </cfRule>
  </conditionalFormatting>
  <conditionalFormatting sqref="C35">
    <cfRule type="cellIs" priority="733" dxfId="1380" operator="equal" stopIfTrue="1">
      <formula>"買"</formula>
    </cfRule>
  </conditionalFormatting>
  <conditionalFormatting sqref="C35">
    <cfRule type="cellIs" priority="732" dxfId="1380" operator="equal" stopIfTrue="1">
      <formula>"買"</formula>
    </cfRule>
  </conditionalFormatting>
  <conditionalFormatting sqref="C35">
    <cfRule type="cellIs" priority="731" dxfId="1380" operator="equal" stopIfTrue="1">
      <formula>"買"</formula>
    </cfRule>
  </conditionalFormatting>
  <conditionalFormatting sqref="C37">
    <cfRule type="cellIs" priority="730" dxfId="1380" operator="equal" stopIfTrue="1">
      <formula>"買"</formula>
    </cfRule>
  </conditionalFormatting>
  <conditionalFormatting sqref="C37">
    <cfRule type="cellIs" priority="729" dxfId="1380" operator="equal" stopIfTrue="1">
      <formula>"買"</formula>
    </cfRule>
  </conditionalFormatting>
  <conditionalFormatting sqref="C37">
    <cfRule type="cellIs" priority="728" dxfId="1380" operator="equal" stopIfTrue="1">
      <formula>"買"</formula>
    </cfRule>
  </conditionalFormatting>
  <conditionalFormatting sqref="C37">
    <cfRule type="cellIs" priority="727" dxfId="1380" operator="equal" stopIfTrue="1">
      <formula>"買"</formula>
    </cfRule>
  </conditionalFormatting>
  <conditionalFormatting sqref="C37">
    <cfRule type="cellIs" priority="726" dxfId="1380" operator="equal" stopIfTrue="1">
      <formula>"買"</formula>
    </cfRule>
  </conditionalFormatting>
  <conditionalFormatting sqref="C37">
    <cfRule type="cellIs" priority="725" dxfId="1380" operator="equal" stopIfTrue="1">
      <formula>"買"</formula>
    </cfRule>
  </conditionalFormatting>
  <conditionalFormatting sqref="C37">
    <cfRule type="cellIs" priority="724" dxfId="1380" operator="equal" stopIfTrue="1">
      <formula>"買"</formula>
    </cfRule>
  </conditionalFormatting>
  <conditionalFormatting sqref="C37">
    <cfRule type="cellIs" priority="723" dxfId="1380" operator="equal" stopIfTrue="1">
      <formula>"買"</formula>
    </cfRule>
  </conditionalFormatting>
  <conditionalFormatting sqref="C37">
    <cfRule type="cellIs" priority="722" dxfId="1380" operator="equal" stopIfTrue="1">
      <formula>"買"</formula>
    </cfRule>
  </conditionalFormatting>
  <conditionalFormatting sqref="C37">
    <cfRule type="cellIs" priority="721" dxfId="1380" operator="equal" stopIfTrue="1">
      <formula>"買"</formula>
    </cfRule>
  </conditionalFormatting>
  <conditionalFormatting sqref="C37">
    <cfRule type="cellIs" priority="720" dxfId="1380" operator="equal" stopIfTrue="1">
      <formula>"買"</formula>
    </cfRule>
  </conditionalFormatting>
  <conditionalFormatting sqref="C37">
    <cfRule type="cellIs" priority="719" dxfId="1380" operator="equal" stopIfTrue="1">
      <formula>"買"</formula>
    </cfRule>
  </conditionalFormatting>
  <conditionalFormatting sqref="C37">
    <cfRule type="cellIs" priority="718" dxfId="1380" operator="equal" stopIfTrue="1">
      <formula>"買"</formula>
    </cfRule>
  </conditionalFormatting>
  <conditionalFormatting sqref="C37">
    <cfRule type="cellIs" priority="717" dxfId="1380" operator="equal" stopIfTrue="1">
      <formula>"買"</formula>
    </cfRule>
  </conditionalFormatting>
  <conditionalFormatting sqref="C37">
    <cfRule type="cellIs" priority="716" dxfId="1380" operator="equal" stopIfTrue="1">
      <formula>"買"</formula>
    </cfRule>
  </conditionalFormatting>
  <conditionalFormatting sqref="C37">
    <cfRule type="cellIs" priority="715" dxfId="1380" operator="equal" stopIfTrue="1">
      <formula>"買"</formula>
    </cfRule>
  </conditionalFormatting>
  <conditionalFormatting sqref="C37">
    <cfRule type="cellIs" priority="714" dxfId="1380" operator="equal" stopIfTrue="1">
      <formula>"買"</formula>
    </cfRule>
  </conditionalFormatting>
  <conditionalFormatting sqref="C37">
    <cfRule type="cellIs" priority="713" dxfId="1380" operator="equal" stopIfTrue="1">
      <formula>"買"</formula>
    </cfRule>
  </conditionalFormatting>
  <conditionalFormatting sqref="C37">
    <cfRule type="cellIs" priority="712" dxfId="1380" operator="equal" stopIfTrue="1">
      <formula>"買"</formula>
    </cfRule>
  </conditionalFormatting>
  <conditionalFormatting sqref="C37">
    <cfRule type="cellIs" priority="711" dxfId="1380" operator="equal" stopIfTrue="1">
      <formula>"買"</formula>
    </cfRule>
  </conditionalFormatting>
  <conditionalFormatting sqref="C37">
    <cfRule type="cellIs" priority="710" dxfId="1380" operator="equal" stopIfTrue="1">
      <formula>"買"</formula>
    </cfRule>
  </conditionalFormatting>
  <conditionalFormatting sqref="C37">
    <cfRule type="cellIs" priority="709" dxfId="1380" operator="equal" stopIfTrue="1">
      <formula>"買"</formula>
    </cfRule>
  </conditionalFormatting>
  <conditionalFormatting sqref="C37">
    <cfRule type="cellIs" priority="708" dxfId="1380" operator="equal" stopIfTrue="1">
      <formula>"買"</formula>
    </cfRule>
  </conditionalFormatting>
  <conditionalFormatting sqref="C39">
    <cfRule type="cellIs" priority="707" dxfId="1380" operator="equal" stopIfTrue="1">
      <formula>"買"</formula>
    </cfRule>
  </conditionalFormatting>
  <conditionalFormatting sqref="C39">
    <cfRule type="cellIs" priority="706" dxfId="1380" operator="equal" stopIfTrue="1">
      <formula>"買"</formula>
    </cfRule>
  </conditionalFormatting>
  <conditionalFormatting sqref="C39">
    <cfRule type="cellIs" priority="705" dxfId="1380" operator="equal" stopIfTrue="1">
      <formula>"買"</formula>
    </cfRule>
  </conditionalFormatting>
  <conditionalFormatting sqref="C39">
    <cfRule type="cellIs" priority="704" dxfId="1380" operator="equal" stopIfTrue="1">
      <formula>"買"</formula>
    </cfRule>
  </conditionalFormatting>
  <conditionalFormatting sqref="C39">
    <cfRule type="cellIs" priority="703" dxfId="1380" operator="equal" stopIfTrue="1">
      <formula>"買"</formula>
    </cfRule>
  </conditionalFormatting>
  <conditionalFormatting sqref="C39">
    <cfRule type="cellIs" priority="702" dxfId="1380" operator="equal" stopIfTrue="1">
      <formula>"買"</formula>
    </cfRule>
  </conditionalFormatting>
  <conditionalFormatting sqref="C39">
    <cfRule type="cellIs" priority="701" dxfId="1380" operator="equal" stopIfTrue="1">
      <formula>"買"</formula>
    </cfRule>
  </conditionalFormatting>
  <conditionalFormatting sqref="C39">
    <cfRule type="cellIs" priority="700" dxfId="1380" operator="equal" stopIfTrue="1">
      <formula>"買"</formula>
    </cfRule>
  </conditionalFormatting>
  <conditionalFormatting sqref="C39">
    <cfRule type="cellIs" priority="699" dxfId="1380" operator="equal" stopIfTrue="1">
      <formula>"買"</formula>
    </cfRule>
  </conditionalFormatting>
  <conditionalFormatting sqref="C39">
    <cfRule type="cellIs" priority="698" dxfId="1380" operator="equal" stopIfTrue="1">
      <formula>"買"</formula>
    </cfRule>
  </conditionalFormatting>
  <conditionalFormatting sqref="C39">
    <cfRule type="cellIs" priority="697" dxfId="1380" operator="equal" stopIfTrue="1">
      <formula>"買"</formula>
    </cfRule>
  </conditionalFormatting>
  <conditionalFormatting sqref="C39">
    <cfRule type="cellIs" priority="696" dxfId="1380" operator="equal" stopIfTrue="1">
      <formula>"買"</formula>
    </cfRule>
  </conditionalFormatting>
  <conditionalFormatting sqref="C39">
    <cfRule type="cellIs" priority="695" dxfId="1380" operator="equal" stopIfTrue="1">
      <formula>"買"</formula>
    </cfRule>
  </conditionalFormatting>
  <conditionalFormatting sqref="C39">
    <cfRule type="cellIs" priority="694" dxfId="1380" operator="equal" stopIfTrue="1">
      <formula>"買"</formula>
    </cfRule>
  </conditionalFormatting>
  <conditionalFormatting sqref="C39">
    <cfRule type="cellIs" priority="693" dxfId="1380" operator="equal" stopIfTrue="1">
      <formula>"買"</formula>
    </cfRule>
  </conditionalFormatting>
  <conditionalFormatting sqref="C39">
    <cfRule type="cellIs" priority="692" dxfId="1380" operator="equal" stopIfTrue="1">
      <formula>"買"</formula>
    </cfRule>
  </conditionalFormatting>
  <conditionalFormatting sqref="C39">
    <cfRule type="cellIs" priority="691" dxfId="1380" operator="equal" stopIfTrue="1">
      <formula>"買"</formula>
    </cfRule>
  </conditionalFormatting>
  <conditionalFormatting sqref="C39">
    <cfRule type="cellIs" priority="690" dxfId="1380" operator="equal" stopIfTrue="1">
      <formula>"買"</formula>
    </cfRule>
  </conditionalFormatting>
  <conditionalFormatting sqref="C39">
    <cfRule type="cellIs" priority="689" dxfId="1380" operator="equal" stopIfTrue="1">
      <formula>"買"</formula>
    </cfRule>
  </conditionalFormatting>
  <conditionalFormatting sqref="C39">
    <cfRule type="cellIs" priority="688" dxfId="1380" operator="equal" stopIfTrue="1">
      <formula>"買"</formula>
    </cfRule>
  </conditionalFormatting>
  <conditionalFormatting sqref="C39">
    <cfRule type="cellIs" priority="687" dxfId="1380" operator="equal" stopIfTrue="1">
      <formula>"買"</formula>
    </cfRule>
  </conditionalFormatting>
  <conditionalFormatting sqref="C39">
    <cfRule type="cellIs" priority="686" dxfId="1380" operator="equal" stopIfTrue="1">
      <formula>"買"</formula>
    </cfRule>
  </conditionalFormatting>
  <conditionalFormatting sqref="C39">
    <cfRule type="cellIs" priority="685" dxfId="1380" operator="equal" stopIfTrue="1">
      <formula>"買"</formula>
    </cfRule>
  </conditionalFormatting>
  <conditionalFormatting sqref="C39">
    <cfRule type="cellIs" priority="684" dxfId="1380" operator="equal" stopIfTrue="1">
      <formula>"買"</formula>
    </cfRule>
  </conditionalFormatting>
  <conditionalFormatting sqref="C39">
    <cfRule type="cellIs" priority="683" dxfId="1380" operator="equal" stopIfTrue="1">
      <formula>"買"</formula>
    </cfRule>
  </conditionalFormatting>
  <conditionalFormatting sqref="C39">
    <cfRule type="cellIs" priority="682" dxfId="1380" operator="equal" stopIfTrue="1">
      <formula>"買"</formula>
    </cfRule>
  </conditionalFormatting>
  <conditionalFormatting sqref="C39">
    <cfRule type="cellIs" priority="681" dxfId="1380" operator="equal" stopIfTrue="1">
      <formula>"買"</formula>
    </cfRule>
  </conditionalFormatting>
  <conditionalFormatting sqref="C39">
    <cfRule type="cellIs" priority="680" dxfId="1380" operator="equal" stopIfTrue="1">
      <formula>"買"</formula>
    </cfRule>
  </conditionalFormatting>
  <conditionalFormatting sqref="C42">
    <cfRule type="cellIs" priority="679" dxfId="1380" operator="equal" stopIfTrue="1">
      <formula>"買"</formula>
    </cfRule>
  </conditionalFormatting>
  <conditionalFormatting sqref="C42">
    <cfRule type="cellIs" priority="678" dxfId="1380" operator="equal" stopIfTrue="1">
      <formula>"買"</formula>
    </cfRule>
  </conditionalFormatting>
  <conditionalFormatting sqref="C42">
    <cfRule type="cellIs" priority="677" dxfId="1380" operator="equal" stopIfTrue="1">
      <formula>"買"</formula>
    </cfRule>
  </conditionalFormatting>
  <conditionalFormatting sqref="C42">
    <cfRule type="cellIs" priority="676" dxfId="1380" operator="equal" stopIfTrue="1">
      <formula>"買"</formula>
    </cfRule>
  </conditionalFormatting>
  <conditionalFormatting sqref="C42">
    <cfRule type="cellIs" priority="675" dxfId="1380" operator="equal" stopIfTrue="1">
      <formula>"買"</formula>
    </cfRule>
  </conditionalFormatting>
  <conditionalFormatting sqref="C42">
    <cfRule type="cellIs" priority="674" dxfId="1380" operator="equal" stopIfTrue="1">
      <formula>"買"</formula>
    </cfRule>
  </conditionalFormatting>
  <conditionalFormatting sqref="C42">
    <cfRule type="cellIs" priority="673" dxfId="1380" operator="equal" stopIfTrue="1">
      <formula>"買"</formula>
    </cfRule>
  </conditionalFormatting>
  <conditionalFormatting sqref="C42">
    <cfRule type="cellIs" priority="672" dxfId="1380" operator="equal" stopIfTrue="1">
      <formula>"買"</formula>
    </cfRule>
  </conditionalFormatting>
  <conditionalFormatting sqref="C42">
    <cfRule type="cellIs" priority="671" dxfId="1380" operator="equal" stopIfTrue="1">
      <formula>"買"</formula>
    </cfRule>
  </conditionalFormatting>
  <conditionalFormatting sqref="C42">
    <cfRule type="cellIs" priority="670" dxfId="1380" operator="equal" stopIfTrue="1">
      <formula>"買"</formula>
    </cfRule>
  </conditionalFormatting>
  <conditionalFormatting sqref="C42">
    <cfRule type="cellIs" priority="669" dxfId="1380" operator="equal" stopIfTrue="1">
      <formula>"買"</formula>
    </cfRule>
  </conditionalFormatting>
  <conditionalFormatting sqref="C42">
    <cfRule type="cellIs" priority="668" dxfId="1380" operator="equal" stopIfTrue="1">
      <formula>"買"</formula>
    </cfRule>
  </conditionalFormatting>
  <conditionalFormatting sqref="C42">
    <cfRule type="cellIs" priority="667" dxfId="1380" operator="equal" stopIfTrue="1">
      <formula>"買"</formula>
    </cfRule>
  </conditionalFormatting>
  <conditionalFormatting sqref="C42">
    <cfRule type="cellIs" priority="666" dxfId="1380" operator="equal" stopIfTrue="1">
      <formula>"買"</formula>
    </cfRule>
  </conditionalFormatting>
  <conditionalFormatting sqref="C42">
    <cfRule type="cellIs" priority="665" dxfId="1380" operator="equal" stopIfTrue="1">
      <formula>"買"</formula>
    </cfRule>
  </conditionalFormatting>
  <conditionalFormatting sqref="C42">
    <cfRule type="cellIs" priority="664" dxfId="1380" operator="equal" stopIfTrue="1">
      <formula>"買"</formula>
    </cfRule>
  </conditionalFormatting>
  <conditionalFormatting sqref="C42">
    <cfRule type="cellIs" priority="663" dxfId="1380" operator="equal" stopIfTrue="1">
      <formula>"買"</formula>
    </cfRule>
  </conditionalFormatting>
  <conditionalFormatting sqref="C42">
    <cfRule type="cellIs" priority="662" dxfId="1380" operator="equal" stopIfTrue="1">
      <formula>"買"</formula>
    </cfRule>
  </conditionalFormatting>
  <conditionalFormatting sqref="C42">
    <cfRule type="cellIs" priority="661" dxfId="1380" operator="equal" stopIfTrue="1">
      <formula>"買"</formula>
    </cfRule>
  </conditionalFormatting>
  <conditionalFormatting sqref="C42">
    <cfRule type="cellIs" priority="660" dxfId="1380" operator="equal" stopIfTrue="1">
      <formula>"買"</formula>
    </cfRule>
  </conditionalFormatting>
  <conditionalFormatting sqref="C42">
    <cfRule type="cellIs" priority="659" dxfId="1380" operator="equal" stopIfTrue="1">
      <formula>"買"</formula>
    </cfRule>
  </conditionalFormatting>
  <conditionalFormatting sqref="C42">
    <cfRule type="cellIs" priority="658" dxfId="1380" operator="equal" stopIfTrue="1">
      <formula>"買"</formula>
    </cfRule>
  </conditionalFormatting>
  <conditionalFormatting sqref="C42">
    <cfRule type="cellIs" priority="657" dxfId="1380" operator="equal" stopIfTrue="1">
      <formula>"買"</formula>
    </cfRule>
  </conditionalFormatting>
  <conditionalFormatting sqref="C42">
    <cfRule type="cellIs" priority="656" dxfId="1380" operator="equal" stopIfTrue="1">
      <formula>"買"</formula>
    </cfRule>
  </conditionalFormatting>
  <conditionalFormatting sqref="C42">
    <cfRule type="cellIs" priority="655" dxfId="1380" operator="equal" stopIfTrue="1">
      <formula>"買"</formula>
    </cfRule>
  </conditionalFormatting>
  <conditionalFormatting sqref="C42">
    <cfRule type="cellIs" priority="654" dxfId="1380" operator="equal" stopIfTrue="1">
      <formula>"買"</formula>
    </cfRule>
  </conditionalFormatting>
  <conditionalFormatting sqref="C42">
    <cfRule type="cellIs" priority="653" dxfId="1380" operator="equal" stopIfTrue="1">
      <formula>"買"</formula>
    </cfRule>
  </conditionalFormatting>
  <conditionalFormatting sqref="C42">
    <cfRule type="cellIs" priority="652" dxfId="1380" operator="equal" stopIfTrue="1">
      <formula>"買"</formula>
    </cfRule>
  </conditionalFormatting>
  <conditionalFormatting sqref="C43">
    <cfRule type="cellIs" priority="651" dxfId="1380" operator="equal" stopIfTrue="1">
      <formula>"買"</formula>
    </cfRule>
  </conditionalFormatting>
  <conditionalFormatting sqref="C43">
    <cfRule type="cellIs" priority="650" dxfId="1380" operator="equal" stopIfTrue="1">
      <formula>"買"</formula>
    </cfRule>
  </conditionalFormatting>
  <conditionalFormatting sqref="C43">
    <cfRule type="cellIs" priority="649" dxfId="1380" operator="equal" stopIfTrue="1">
      <formula>"買"</formula>
    </cfRule>
  </conditionalFormatting>
  <conditionalFormatting sqref="C43">
    <cfRule type="cellIs" priority="648" dxfId="1380" operator="equal" stopIfTrue="1">
      <formula>"買"</formula>
    </cfRule>
  </conditionalFormatting>
  <conditionalFormatting sqref="C43">
    <cfRule type="cellIs" priority="647" dxfId="1380" operator="equal" stopIfTrue="1">
      <formula>"買"</formula>
    </cfRule>
  </conditionalFormatting>
  <conditionalFormatting sqref="C43">
    <cfRule type="cellIs" priority="646" dxfId="1380" operator="equal" stopIfTrue="1">
      <formula>"買"</formula>
    </cfRule>
  </conditionalFormatting>
  <conditionalFormatting sqref="C43">
    <cfRule type="cellIs" priority="645" dxfId="1380" operator="equal" stopIfTrue="1">
      <formula>"買"</formula>
    </cfRule>
  </conditionalFormatting>
  <conditionalFormatting sqref="C43">
    <cfRule type="cellIs" priority="644" dxfId="1380" operator="equal" stopIfTrue="1">
      <formula>"買"</formula>
    </cfRule>
  </conditionalFormatting>
  <conditionalFormatting sqref="C43">
    <cfRule type="cellIs" priority="643" dxfId="1380" operator="equal" stopIfTrue="1">
      <formula>"買"</formula>
    </cfRule>
  </conditionalFormatting>
  <conditionalFormatting sqref="C43">
    <cfRule type="cellIs" priority="642" dxfId="1380" operator="equal" stopIfTrue="1">
      <formula>"買"</formula>
    </cfRule>
  </conditionalFormatting>
  <conditionalFormatting sqref="C43">
    <cfRule type="cellIs" priority="641" dxfId="1380" operator="equal" stopIfTrue="1">
      <formula>"買"</formula>
    </cfRule>
  </conditionalFormatting>
  <conditionalFormatting sqref="C43">
    <cfRule type="cellIs" priority="640" dxfId="1380" operator="equal" stopIfTrue="1">
      <formula>"買"</formula>
    </cfRule>
  </conditionalFormatting>
  <conditionalFormatting sqref="C43">
    <cfRule type="cellIs" priority="639" dxfId="1380" operator="equal" stopIfTrue="1">
      <formula>"買"</formula>
    </cfRule>
  </conditionalFormatting>
  <conditionalFormatting sqref="C43">
    <cfRule type="cellIs" priority="638" dxfId="1380" operator="equal" stopIfTrue="1">
      <formula>"買"</formula>
    </cfRule>
  </conditionalFormatting>
  <conditionalFormatting sqref="C43">
    <cfRule type="cellIs" priority="637" dxfId="1380" operator="equal" stopIfTrue="1">
      <formula>"買"</formula>
    </cfRule>
  </conditionalFormatting>
  <conditionalFormatting sqref="C43">
    <cfRule type="cellIs" priority="636" dxfId="1380" operator="equal" stopIfTrue="1">
      <formula>"買"</formula>
    </cfRule>
  </conditionalFormatting>
  <conditionalFormatting sqref="C43">
    <cfRule type="cellIs" priority="635" dxfId="1380" operator="equal" stopIfTrue="1">
      <formula>"買"</formula>
    </cfRule>
  </conditionalFormatting>
  <conditionalFormatting sqref="C43">
    <cfRule type="cellIs" priority="634" dxfId="1380" operator="equal" stopIfTrue="1">
      <formula>"買"</formula>
    </cfRule>
  </conditionalFormatting>
  <conditionalFormatting sqref="C43">
    <cfRule type="cellIs" priority="633" dxfId="1380" operator="equal" stopIfTrue="1">
      <formula>"買"</formula>
    </cfRule>
  </conditionalFormatting>
  <conditionalFormatting sqref="C43">
    <cfRule type="cellIs" priority="632" dxfId="1380" operator="equal" stopIfTrue="1">
      <formula>"買"</formula>
    </cfRule>
  </conditionalFormatting>
  <conditionalFormatting sqref="C43">
    <cfRule type="cellIs" priority="631" dxfId="1380" operator="equal" stopIfTrue="1">
      <formula>"買"</formula>
    </cfRule>
  </conditionalFormatting>
  <conditionalFormatting sqref="C43">
    <cfRule type="cellIs" priority="630" dxfId="1380" operator="equal" stopIfTrue="1">
      <formula>"買"</formula>
    </cfRule>
  </conditionalFormatting>
  <conditionalFormatting sqref="C43">
    <cfRule type="cellIs" priority="629" dxfId="1380" operator="equal" stopIfTrue="1">
      <formula>"買"</formula>
    </cfRule>
  </conditionalFormatting>
  <conditionalFormatting sqref="C43">
    <cfRule type="cellIs" priority="628" dxfId="1380" operator="equal" stopIfTrue="1">
      <formula>"買"</formula>
    </cfRule>
  </conditionalFormatting>
  <conditionalFormatting sqref="C43">
    <cfRule type="cellIs" priority="627" dxfId="1380" operator="equal" stopIfTrue="1">
      <formula>"買"</formula>
    </cfRule>
  </conditionalFormatting>
  <conditionalFormatting sqref="C43">
    <cfRule type="cellIs" priority="626" dxfId="1380" operator="equal" stopIfTrue="1">
      <formula>"買"</formula>
    </cfRule>
  </conditionalFormatting>
  <conditionalFormatting sqref="C43">
    <cfRule type="cellIs" priority="625" dxfId="1380" operator="equal" stopIfTrue="1">
      <formula>"買"</formula>
    </cfRule>
  </conditionalFormatting>
  <conditionalFormatting sqref="C43">
    <cfRule type="cellIs" priority="624" dxfId="1380" operator="equal" stopIfTrue="1">
      <formula>"買"</formula>
    </cfRule>
  </conditionalFormatting>
  <conditionalFormatting sqref="C43">
    <cfRule type="cellIs" priority="623" dxfId="1380" operator="equal" stopIfTrue="1">
      <formula>"買"</formula>
    </cfRule>
  </conditionalFormatting>
  <conditionalFormatting sqref="C43">
    <cfRule type="cellIs" priority="622" dxfId="1380" operator="equal" stopIfTrue="1">
      <formula>"買"</formula>
    </cfRule>
  </conditionalFormatting>
  <conditionalFormatting sqref="C43">
    <cfRule type="cellIs" priority="621" dxfId="1380" operator="equal" stopIfTrue="1">
      <formula>"買"</formula>
    </cfRule>
  </conditionalFormatting>
  <conditionalFormatting sqref="C43">
    <cfRule type="cellIs" priority="620" dxfId="1380" operator="equal" stopIfTrue="1">
      <formula>"買"</formula>
    </cfRule>
  </conditionalFormatting>
  <conditionalFormatting sqref="C43">
    <cfRule type="cellIs" priority="619" dxfId="1380" operator="equal" stopIfTrue="1">
      <formula>"買"</formula>
    </cfRule>
  </conditionalFormatting>
  <conditionalFormatting sqref="C43">
    <cfRule type="cellIs" priority="618" dxfId="1380" operator="equal" stopIfTrue="1">
      <formula>"買"</formula>
    </cfRule>
  </conditionalFormatting>
  <conditionalFormatting sqref="C43">
    <cfRule type="cellIs" priority="617" dxfId="1380" operator="equal" stopIfTrue="1">
      <formula>"買"</formula>
    </cfRule>
  </conditionalFormatting>
  <conditionalFormatting sqref="C46">
    <cfRule type="cellIs" priority="616" dxfId="1380" operator="equal" stopIfTrue="1">
      <formula>"買"</formula>
    </cfRule>
  </conditionalFormatting>
  <conditionalFormatting sqref="C46">
    <cfRule type="cellIs" priority="615" dxfId="1380" operator="equal" stopIfTrue="1">
      <formula>"買"</formula>
    </cfRule>
  </conditionalFormatting>
  <conditionalFormatting sqref="C46">
    <cfRule type="cellIs" priority="614" dxfId="1380" operator="equal" stopIfTrue="1">
      <formula>"買"</formula>
    </cfRule>
  </conditionalFormatting>
  <conditionalFormatting sqref="C46">
    <cfRule type="cellIs" priority="613" dxfId="1380" operator="equal" stopIfTrue="1">
      <formula>"買"</formula>
    </cfRule>
  </conditionalFormatting>
  <conditionalFormatting sqref="C46">
    <cfRule type="cellIs" priority="612" dxfId="1380" operator="equal" stopIfTrue="1">
      <formula>"買"</formula>
    </cfRule>
  </conditionalFormatting>
  <conditionalFormatting sqref="C46">
    <cfRule type="cellIs" priority="611" dxfId="1380" operator="equal" stopIfTrue="1">
      <formula>"買"</formula>
    </cfRule>
  </conditionalFormatting>
  <conditionalFormatting sqref="C46">
    <cfRule type="cellIs" priority="610" dxfId="1380" operator="equal" stopIfTrue="1">
      <formula>"買"</formula>
    </cfRule>
  </conditionalFormatting>
  <conditionalFormatting sqref="C46">
    <cfRule type="cellIs" priority="609" dxfId="1380" operator="equal" stopIfTrue="1">
      <formula>"買"</formula>
    </cfRule>
  </conditionalFormatting>
  <conditionalFormatting sqref="C46">
    <cfRule type="cellIs" priority="608" dxfId="1380" operator="equal" stopIfTrue="1">
      <formula>"買"</formula>
    </cfRule>
  </conditionalFormatting>
  <conditionalFormatting sqref="C46">
    <cfRule type="cellIs" priority="607" dxfId="1380" operator="equal" stopIfTrue="1">
      <formula>"買"</formula>
    </cfRule>
  </conditionalFormatting>
  <conditionalFormatting sqref="C46">
    <cfRule type="cellIs" priority="606" dxfId="1380" operator="equal" stopIfTrue="1">
      <formula>"買"</formula>
    </cfRule>
  </conditionalFormatting>
  <conditionalFormatting sqref="C46">
    <cfRule type="cellIs" priority="605" dxfId="1380" operator="equal" stopIfTrue="1">
      <formula>"買"</formula>
    </cfRule>
  </conditionalFormatting>
  <conditionalFormatting sqref="C46">
    <cfRule type="cellIs" priority="604" dxfId="1380" operator="equal" stopIfTrue="1">
      <formula>"買"</formula>
    </cfRule>
  </conditionalFormatting>
  <conditionalFormatting sqref="C46">
    <cfRule type="cellIs" priority="603" dxfId="1380" operator="equal" stopIfTrue="1">
      <formula>"買"</formula>
    </cfRule>
  </conditionalFormatting>
  <conditionalFormatting sqref="C46">
    <cfRule type="cellIs" priority="602" dxfId="1380" operator="equal" stopIfTrue="1">
      <formula>"買"</formula>
    </cfRule>
  </conditionalFormatting>
  <conditionalFormatting sqref="C46">
    <cfRule type="cellIs" priority="601" dxfId="1380" operator="equal" stopIfTrue="1">
      <formula>"買"</formula>
    </cfRule>
  </conditionalFormatting>
  <conditionalFormatting sqref="C46">
    <cfRule type="cellIs" priority="600" dxfId="1380" operator="equal" stopIfTrue="1">
      <formula>"買"</formula>
    </cfRule>
  </conditionalFormatting>
  <conditionalFormatting sqref="C46">
    <cfRule type="cellIs" priority="599" dxfId="1380" operator="equal" stopIfTrue="1">
      <formula>"買"</formula>
    </cfRule>
  </conditionalFormatting>
  <conditionalFormatting sqref="C46">
    <cfRule type="cellIs" priority="598" dxfId="1380" operator="equal" stopIfTrue="1">
      <formula>"買"</formula>
    </cfRule>
  </conditionalFormatting>
  <conditionalFormatting sqref="C46">
    <cfRule type="cellIs" priority="597" dxfId="1380" operator="equal" stopIfTrue="1">
      <formula>"買"</formula>
    </cfRule>
  </conditionalFormatting>
  <conditionalFormatting sqref="C46">
    <cfRule type="cellIs" priority="596" dxfId="1380" operator="equal" stopIfTrue="1">
      <formula>"買"</formula>
    </cfRule>
  </conditionalFormatting>
  <conditionalFormatting sqref="C46">
    <cfRule type="cellIs" priority="595" dxfId="1380" operator="equal" stopIfTrue="1">
      <formula>"買"</formula>
    </cfRule>
  </conditionalFormatting>
  <conditionalFormatting sqref="C46">
    <cfRule type="cellIs" priority="594" dxfId="1380" operator="equal" stopIfTrue="1">
      <formula>"買"</formula>
    </cfRule>
  </conditionalFormatting>
  <conditionalFormatting sqref="C46">
    <cfRule type="cellIs" priority="593" dxfId="1380" operator="equal" stopIfTrue="1">
      <formula>"買"</formula>
    </cfRule>
  </conditionalFormatting>
  <conditionalFormatting sqref="C46">
    <cfRule type="cellIs" priority="592" dxfId="1380" operator="equal" stopIfTrue="1">
      <formula>"買"</formula>
    </cfRule>
  </conditionalFormatting>
  <conditionalFormatting sqref="C46">
    <cfRule type="cellIs" priority="591" dxfId="1380" operator="equal" stopIfTrue="1">
      <formula>"買"</formula>
    </cfRule>
  </conditionalFormatting>
  <conditionalFormatting sqref="C46">
    <cfRule type="cellIs" priority="590" dxfId="1380" operator="equal" stopIfTrue="1">
      <formula>"買"</formula>
    </cfRule>
  </conditionalFormatting>
  <conditionalFormatting sqref="C46">
    <cfRule type="cellIs" priority="589" dxfId="1380" operator="equal" stopIfTrue="1">
      <formula>"買"</formula>
    </cfRule>
  </conditionalFormatting>
  <conditionalFormatting sqref="C46">
    <cfRule type="cellIs" priority="588" dxfId="1380" operator="equal" stopIfTrue="1">
      <formula>"買"</formula>
    </cfRule>
  </conditionalFormatting>
  <conditionalFormatting sqref="C46">
    <cfRule type="cellIs" priority="587" dxfId="1380" operator="equal" stopIfTrue="1">
      <formula>"買"</formula>
    </cfRule>
  </conditionalFormatting>
  <conditionalFormatting sqref="C46">
    <cfRule type="cellIs" priority="586" dxfId="1380" operator="equal" stopIfTrue="1">
      <formula>"買"</formula>
    </cfRule>
  </conditionalFormatting>
  <conditionalFormatting sqref="C46">
    <cfRule type="cellIs" priority="585" dxfId="1380" operator="equal" stopIfTrue="1">
      <formula>"買"</formula>
    </cfRule>
  </conditionalFormatting>
  <conditionalFormatting sqref="C46">
    <cfRule type="cellIs" priority="584" dxfId="1380" operator="equal" stopIfTrue="1">
      <formula>"買"</formula>
    </cfRule>
  </conditionalFormatting>
  <conditionalFormatting sqref="C46">
    <cfRule type="cellIs" priority="583" dxfId="1380" operator="equal" stopIfTrue="1">
      <formula>"買"</formula>
    </cfRule>
  </conditionalFormatting>
  <conditionalFormatting sqref="C46">
    <cfRule type="cellIs" priority="582" dxfId="1380" operator="equal" stopIfTrue="1">
      <formula>"買"</formula>
    </cfRule>
  </conditionalFormatting>
  <conditionalFormatting sqref="C47">
    <cfRule type="cellIs" priority="581" dxfId="1380" operator="equal" stopIfTrue="1">
      <formula>"買"</formula>
    </cfRule>
  </conditionalFormatting>
  <conditionalFormatting sqref="C47">
    <cfRule type="cellIs" priority="580" dxfId="1380" operator="equal" stopIfTrue="1">
      <formula>"買"</formula>
    </cfRule>
  </conditionalFormatting>
  <conditionalFormatting sqref="C47">
    <cfRule type="cellIs" priority="579" dxfId="1380" operator="equal" stopIfTrue="1">
      <formula>"買"</formula>
    </cfRule>
  </conditionalFormatting>
  <conditionalFormatting sqref="C47">
    <cfRule type="cellIs" priority="578" dxfId="1380" operator="equal" stopIfTrue="1">
      <formula>"買"</formula>
    </cfRule>
  </conditionalFormatting>
  <conditionalFormatting sqref="C47">
    <cfRule type="cellIs" priority="577" dxfId="1380" operator="equal" stopIfTrue="1">
      <formula>"買"</formula>
    </cfRule>
  </conditionalFormatting>
  <conditionalFormatting sqref="C47">
    <cfRule type="cellIs" priority="576" dxfId="1380" operator="equal" stopIfTrue="1">
      <formula>"買"</formula>
    </cfRule>
  </conditionalFormatting>
  <conditionalFormatting sqref="C47">
    <cfRule type="cellIs" priority="575" dxfId="1380" operator="equal" stopIfTrue="1">
      <formula>"買"</formula>
    </cfRule>
  </conditionalFormatting>
  <conditionalFormatting sqref="C47">
    <cfRule type="cellIs" priority="574" dxfId="1380" operator="equal" stopIfTrue="1">
      <formula>"買"</formula>
    </cfRule>
  </conditionalFormatting>
  <conditionalFormatting sqref="C47">
    <cfRule type="cellIs" priority="573" dxfId="1380" operator="equal" stopIfTrue="1">
      <formula>"買"</formula>
    </cfRule>
  </conditionalFormatting>
  <conditionalFormatting sqref="C47">
    <cfRule type="cellIs" priority="572" dxfId="1380" operator="equal" stopIfTrue="1">
      <formula>"買"</formula>
    </cfRule>
  </conditionalFormatting>
  <conditionalFormatting sqref="C47">
    <cfRule type="cellIs" priority="571" dxfId="1380" operator="equal" stopIfTrue="1">
      <formula>"買"</formula>
    </cfRule>
  </conditionalFormatting>
  <conditionalFormatting sqref="C47">
    <cfRule type="cellIs" priority="570" dxfId="1380" operator="equal" stopIfTrue="1">
      <formula>"買"</formula>
    </cfRule>
  </conditionalFormatting>
  <conditionalFormatting sqref="C47">
    <cfRule type="cellIs" priority="569" dxfId="1380" operator="equal" stopIfTrue="1">
      <formula>"買"</formula>
    </cfRule>
  </conditionalFormatting>
  <conditionalFormatting sqref="C47">
    <cfRule type="cellIs" priority="568" dxfId="1380" operator="equal" stopIfTrue="1">
      <formula>"買"</formula>
    </cfRule>
  </conditionalFormatting>
  <conditionalFormatting sqref="C47">
    <cfRule type="cellIs" priority="567" dxfId="1380" operator="equal" stopIfTrue="1">
      <formula>"買"</formula>
    </cfRule>
  </conditionalFormatting>
  <conditionalFormatting sqref="C47">
    <cfRule type="cellIs" priority="566" dxfId="1380" operator="equal" stopIfTrue="1">
      <formula>"買"</formula>
    </cfRule>
  </conditionalFormatting>
  <conditionalFormatting sqref="C47">
    <cfRule type="cellIs" priority="565" dxfId="1380" operator="equal" stopIfTrue="1">
      <formula>"買"</formula>
    </cfRule>
  </conditionalFormatting>
  <conditionalFormatting sqref="C47">
    <cfRule type="cellIs" priority="564" dxfId="1380" operator="equal" stopIfTrue="1">
      <formula>"買"</formula>
    </cfRule>
  </conditionalFormatting>
  <conditionalFormatting sqref="C47">
    <cfRule type="cellIs" priority="563" dxfId="1380" operator="equal" stopIfTrue="1">
      <formula>"買"</formula>
    </cfRule>
  </conditionalFormatting>
  <conditionalFormatting sqref="C47">
    <cfRule type="cellIs" priority="562" dxfId="1380" operator="equal" stopIfTrue="1">
      <formula>"買"</formula>
    </cfRule>
  </conditionalFormatting>
  <conditionalFormatting sqref="C47">
    <cfRule type="cellIs" priority="561" dxfId="1380" operator="equal" stopIfTrue="1">
      <formula>"買"</formula>
    </cfRule>
  </conditionalFormatting>
  <conditionalFormatting sqref="C47">
    <cfRule type="cellIs" priority="560" dxfId="1380" operator="equal" stopIfTrue="1">
      <formula>"買"</formula>
    </cfRule>
  </conditionalFormatting>
  <conditionalFormatting sqref="C47">
    <cfRule type="cellIs" priority="559" dxfId="1380" operator="equal" stopIfTrue="1">
      <formula>"買"</formula>
    </cfRule>
  </conditionalFormatting>
  <conditionalFormatting sqref="C47">
    <cfRule type="cellIs" priority="558" dxfId="1380" operator="equal" stopIfTrue="1">
      <formula>"買"</formula>
    </cfRule>
  </conditionalFormatting>
  <conditionalFormatting sqref="C47">
    <cfRule type="cellIs" priority="557" dxfId="1380" operator="equal" stopIfTrue="1">
      <formula>"買"</formula>
    </cfRule>
  </conditionalFormatting>
  <conditionalFormatting sqref="C47">
    <cfRule type="cellIs" priority="556" dxfId="1380" operator="equal" stopIfTrue="1">
      <formula>"買"</formula>
    </cfRule>
  </conditionalFormatting>
  <conditionalFormatting sqref="C47">
    <cfRule type="cellIs" priority="555" dxfId="1380" operator="equal" stopIfTrue="1">
      <formula>"買"</formula>
    </cfRule>
  </conditionalFormatting>
  <conditionalFormatting sqref="C47">
    <cfRule type="cellIs" priority="554" dxfId="1380" operator="equal" stopIfTrue="1">
      <formula>"買"</formula>
    </cfRule>
  </conditionalFormatting>
  <conditionalFormatting sqref="C47">
    <cfRule type="cellIs" priority="553" dxfId="1380" operator="equal" stopIfTrue="1">
      <formula>"買"</formula>
    </cfRule>
  </conditionalFormatting>
  <conditionalFormatting sqref="C47">
    <cfRule type="cellIs" priority="552" dxfId="1380" operator="equal" stopIfTrue="1">
      <formula>"買"</formula>
    </cfRule>
  </conditionalFormatting>
  <conditionalFormatting sqref="C47">
    <cfRule type="cellIs" priority="551" dxfId="1380" operator="equal" stopIfTrue="1">
      <formula>"買"</formula>
    </cfRule>
  </conditionalFormatting>
  <conditionalFormatting sqref="C47">
    <cfRule type="cellIs" priority="550" dxfId="1380" operator="equal" stopIfTrue="1">
      <formula>"買"</formula>
    </cfRule>
  </conditionalFormatting>
  <conditionalFormatting sqref="C47">
    <cfRule type="cellIs" priority="549" dxfId="1380" operator="equal" stopIfTrue="1">
      <formula>"買"</formula>
    </cfRule>
  </conditionalFormatting>
  <conditionalFormatting sqref="C47">
    <cfRule type="cellIs" priority="548" dxfId="1380" operator="equal" stopIfTrue="1">
      <formula>"買"</formula>
    </cfRule>
  </conditionalFormatting>
  <conditionalFormatting sqref="C47">
    <cfRule type="cellIs" priority="547" dxfId="1380" operator="equal" stopIfTrue="1">
      <formula>"買"</formula>
    </cfRule>
  </conditionalFormatting>
  <conditionalFormatting sqref="C49">
    <cfRule type="cellIs" priority="546" dxfId="1380" operator="equal" stopIfTrue="1">
      <formula>"買"</formula>
    </cfRule>
  </conditionalFormatting>
  <conditionalFormatting sqref="C49">
    <cfRule type="cellIs" priority="545" dxfId="1380" operator="equal" stopIfTrue="1">
      <formula>"買"</formula>
    </cfRule>
  </conditionalFormatting>
  <conditionalFormatting sqref="C49">
    <cfRule type="cellIs" priority="544" dxfId="1380" operator="equal" stopIfTrue="1">
      <formula>"買"</formula>
    </cfRule>
  </conditionalFormatting>
  <conditionalFormatting sqref="C49">
    <cfRule type="cellIs" priority="543" dxfId="1380" operator="equal" stopIfTrue="1">
      <formula>"買"</formula>
    </cfRule>
  </conditionalFormatting>
  <conditionalFormatting sqref="C49">
    <cfRule type="cellIs" priority="542" dxfId="1380" operator="equal" stopIfTrue="1">
      <formula>"買"</formula>
    </cfRule>
  </conditionalFormatting>
  <conditionalFormatting sqref="C49">
    <cfRule type="cellIs" priority="541" dxfId="1380" operator="equal" stopIfTrue="1">
      <formula>"買"</formula>
    </cfRule>
  </conditionalFormatting>
  <conditionalFormatting sqref="C49">
    <cfRule type="cellIs" priority="540" dxfId="1380" operator="equal" stopIfTrue="1">
      <formula>"買"</formula>
    </cfRule>
  </conditionalFormatting>
  <conditionalFormatting sqref="C49">
    <cfRule type="cellIs" priority="539" dxfId="1380" operator="equal" stopIfTrue="1">
      <formula>"買"</formula>
    </cfRule>
  </conditionalFormatting>
  <conditionalFormatting sqref="C49">
    <cfRule type="cellIs" priority="538" dxfId="1380" operator="equal" stopIfTrue="1">
      <formula>"買"</formula>
    </cfRule>
  </conditionalFormatting>
  <conditionalFormatting sqref="C49">
    <cfRule type="cellIs" priority="537" dxfId="1380" operator="equal" stopIfTrue="1">
      <formula>"買"</formula>
    </cfRule>
  </conditionalFormatting>
  <conditionalFormatting sqref="C49">
    <cfRule type="cellIs" priority="536" dxfId="1380" operator="equal" stopIfTrue="1">
      <formula>"買"</formula>
    </cfRule>
  </conditionalFormatting>
  <conditionalFormatting sqref="C49">
    <cfRule type="cellIs" priority="535" dxfId="1380" operator="equal" stopIfTrue="1">
      <formula>"買"</formula>
    </cfRule>
  </conditionalFormatting>
  <conditionalFormatting sqref="C49">
    <cfRule type="cellIs" priority="534" dxfId="1380" operator="equal" stopIfTrue="1">
      <formula>"買"</formula>
    </cfRule>
  </conditionalFormatting>
  <conditionalFormatting sqref="C49">
    <cfRule type="cellIs" priority="533" dxfId="1380" operator="equal" stopIfTrue="1">
      <formula>"買"</formula>
    </cfRule>
  </conditionalFormatting>
  <conditionalFormatting sqref="C49">
    <cfRule type="cellIs" priority="532" dxfId="1380" operator="equal" stopIfTrue="1">
      <formula>"買"</formula>
    </cfRule>
  </conditionalFormatting>
  <conditionalFormatting sqref="C49">
    <cfRule type="cellIs" priority="531" dxfId="1380" operator="equal" stopIfTrue="1">
      <formula>"買"</formula>
    </cfRule>
  </conditionalFormatting>
  <conditionalFormatting sqref="C49">
    <cfRule type="cellIs" priority="530" dxfId="1380" operator="equal" stopIfTrue="1">
      <formula>"買"</formula>
    </cfRule>
  </conditionalFormatting>
  <conditionalFormatting sqref="C49">
    <cfRule type="cellIs" priority="529" dxfId="1380" operator="equal" stopIfTrue="1">
      <formula>"買"</formula>
    </cfRule>
  </conditionalFormatting>
  <conditionalFormatting sqref="C49">
    <cfRule type="cellIs" priority="528" dxfId="1380" operator="equal" stopIfTrue="1">
      <formula>"買"</formula>
    </cfRule>
  </conditionalFormatting>
  <conditionalFormatting sqref="C49">
    <cfRule type="cellIs" priority="527" dxfId="1380" operator="equal" stopIfTrue="1">
      <formula>"買"</formula>
    </cfRule>
  </conditionalFormatting>
  <conditionalFormatting sqref="C49">
    <cfRule type="cellIs" priority="526" dxfId="1380" operator="equal" stopIfTrue="1">
      <formula>"買"</formula>
    </cfRule>
  </conditionalFormatting>
  <conditionalFormatting sqref="C49">
    <cfRule type="cellIs" priority="525" dxfId="1380" operator="equal" stopIfTrue="1">
      <formula>"買"</formula>
    </cfRule>
  </conditionalFormatting>
  <conditionalFormatting sqref="C49">
    <cfRule type="cellIs" priority="524" dxfId="1380" operator="equal" stopIfTrue="1">
      <formula>"買"</formula>
    </cfRule>
  </conditionalFormatting>
  <conditionalFormatting sqref="C49">
    <cfRule type="cellIs" priority="523" dxfId="1380" operator="equal" stopIfTrue="1">
      <formula>"買"</formula>
    </cfRule>
  </conditionalFormatting>
  <conditionalFormatting sqref="C49">
    <cfRule type="cellIs" priority="522" dxfId="1380" operator="equal" stopIfTrue="1">
      <formula>"買"</formula>
    </cfRule>
  </conditionalFormatting>
  <conditionalFormatting sqref="C49">
    <cfRule type="cellIs" priority="521" dxfId="1380" operator="equal" stopIfTrue="1">
      <formula>"買"</formula>
    </cfRule>
  </conditionalFormatting>
  <conditionalFormatting sqref="C49">
    <cfRule type="cellIs" priority="520" dxfId="1380" operator="equal" stopIfTrue="1">
      <formula>"買"</formula>
    </cfRule>
  </conditionalFormatting>
  <conditionalFormatting sqref="C49">
    <cfRule type="cellIs" priority="519" dxfId="1380" operator="equal" stopIfTrue="1">
      <formula>"買"</formula>
    </cfRule>
  </conditionalFormatting>
  <conditionalFormatting sqref="C49">
    <cfRule type="cellIs" priority="518" dxfId="1380" operator="equal" stopIfTrue="1">
      <formula>"買"</formula>
    </cfRule>
  </conditionalFormatting>
  <conditionalFormatting sqref="C49">
    <cfRule type="cellIs" priority="517" dxfId="1380" operator="equal" stopIfTrue="1">
      <formula>"買"</formula>
    </cfRule>
  </conditionalFormatting>
  <conditionalFormatting sqref="C49">
    <cfRule type="cellIs" priority="516" dxfId="1380" operator="equal" stopIfTrue="1">
      <formula>"買"</formula>
    </cfRule>
  </conditionalFormatting>
  <conditionalFormatting sqref="C49">
    <cfRule type="cellIs" priority="515" dxfId="1380" operator="equal" stopIfTrue="1">
      <formula>"買"</formula>
    </cfRule>
  </conditionalFormatting>
  <conditionalFormatting sqref="C49">
    <cfRule type="cellIs" priority="514" dxfId="1380" operator="equal" stopIfTrue="1">
      <formula>"買"</formula>
    </cfRule>
  </conditionalFormatting>
  <conditionalFormatting sqref="C49">
    <cfRule type="cellIs" priority="513" dxfId="1380" operator="equal" stopIfTrue="1">
      <formula>"買"</formula>
    </cfRule>
  </conditionalFormatting>
  <conditionalFormatting sqref="C49">
    <cfRule type="cellIs" priority="512" dxfId="1380" operator="equal" stopIfTrue="1">
      <formula>"買"</formula>
    </cfRule>
  </conditionalFormatting>
  <conditionalFormatting sqref="C49">
    <cfRule type="cellIs" priority="511" dxfId="1380" operator="equal" stopIfTrue="1">
      <formula>"買"</formula>
    </cfRule>
  </conditionalFormatting>
  <conditionalFormatting sqref="C49">
    <cfRule type="cellIs" priority="510" dxfId="1380" operator="equal" stopIfTrue="1">
      <formula>"買"</formula>
    </cfRule>
  </conditionalFormatting>
  <conditionalFormatting sqref="C49">
    <cfRule type="cellIs" priority="509" dxfId="1380" operator="equal" stopIfTrue="1">
      <formula>"買"</formula>
    </cfRule>
  </conditionalFormatting>
  <conditionalFormatting sqref="C49">
    <cfRule type="cellIs" priority="508" dxfId="1380" operator="equal" stopIfTrue="1">
      <formula>"買"</formula>
    </cfRule>
  </conditionalFormatting>
  <conditionalFormatting sqref="C49">
    <cfRule type="cellIs" priority="507" dxfId="1380" operator="equal" stopIfTrue="1">
      <formula>"買"</formula>
    </cfRule>
  </conditionalFormatting>
  <conditionalFormatting sqref="C49">
    <cfRule type="cellIs" priority="506" dxfId="1380" operator="equal" stopIfTrue="1">
      <formula>"買"</formula>
    </cfRule>
  </conditionalFormatting>
  <conditionalFormatting sqref="C49">
    <cfRule type="cellIs" priority="505" dxfId="1380" operator="equal" stopIfTrue="1">
      <formula>"買"</formula>
    </cfRule>
  </conditionalFormatting>
  <conditionalFormatting sqref="C50">
    <cfRule type="cellIs" priority="504" dxfId="1380" operator="equal" stopIfTrue="1">
      <formula>"買"</formula>
    </cfRule>
  </conditionalFormatting>
  <conditionalFormatting sqref="C50">
    <cfRule type="cellIs" priority="503" dxfId="1380" operator="equal" stopIfTrue="1">
      <formula>"買"</formula>
    </cfRule>
  </conditionalFormatting>
  <conditionalFormatting sqref="C50">
    <cfRule type="cellIs" priority="502" dxfId="1380" operator="equal" stopIfTrue="1">
      <formula>"買"</formula>
    </cfRule>
  </conditionalFormatting>
  <conditionalFormatting sqref="C50">
    <cfRule type="cellIs" priority="501" dxfId="1380" operator="equal" stopIfTrue="1">
      <formula>"買"</formula>
    </cfRule>
  </conditionalFormatting>
  <conditionalFormatting sqref="C50">
    <cfRule type="cellIs" priority="500" dxfId="1380" operator="equal" stopIfTrue="1">
      <formula>"買"</formula>
    </cfRule>
  </conditionalFormatting>
  <conditionalFormatting sqref="C50">
    <cfRule type="cellIs" priority="499" dxfId="1380" operator="equal" stopIfTrue="1">
      <formula>"買"</formula>
    </cfRule>
  </conditionalFormatting>
  <conditionalFormatting sqref="C50">
    <cfRule type="cellIs" priority="498" dxfId="1380" operator="equal" stopIfTrue="1">
      <formula>"買"</formula>
    </cfRule>
  </conditionalFormatting>
  <conditionalFormatting sqref="C50">
    <cfRule type="cellIs" priority="497" dxfId="1380" operator="equal" stopIfTrue="1">
      <formula>"買"</formula>
    </cfRule>
  </conditionalFormatting>
  <conditionalFormatting sqref="C50">
    <cfRule type="cellIs" priority="496" dxfId="1380" operator="equal" stopIfTrue="1">
      <formula>"買"</formula>
    </cfRule>
  </conditionalFormatting>
  <conditionalFormatting sqref="C50">
    <cfRule type="cellIs" priority="495" dxfId="1380" operator="equal" stopIfTrue="1">
      <formula>"買"</formula>
    </cfRule>
  </conditionalFormatting>
  <conditionalFormatting sqref="C50">
    <cfRule type="cellIs" priority="494" dxfId="1380" operator="equal" stopIfTrue="1">
      <formula>"買"</formula>
    </cfRule>
  </conditionalFormatting>
  <conditionalFormatting sqref="C50">
    <cfRule type="cellIs" priority="493" dxfId="1380" operator="equal" stopIfTrue="1">
      <formula>"買"</formula>
    </cfRule>
  </conditionalFormatting>
  <conditionalFormatting sqref="C50">
    <cfRule type="cellIs" priority="492" dxfId="1380" operator="equal" stopIfTrue="1">
      <formula>"買"</formula>
    </cfRule>
  </conditionalFormatting>
  <conditionalFormatting sqref="C50">
    <cfRule type="cellIs" priority="491" dxfId="1380" operator="equal" stopIfTrue="1">
      <formula>"買"</formula>
    </cfRule>
  </conditionalFormatting>
  <conditionalFormatting sqref="C50">
    <cfRule type="cellIs" priority="490" dxfId="1380" operator="equal" stopIfTrue="1">
      <formula>"買"</formula>
    </cfRule>
  </conditionalFormatting>
  <conditionalFormatting sqref="C50">
    <cfRule type="cellIs" priority="489" dxfId="1380" operator="equal" stopIfTrue="1">
      <formula>"買"</formula>
    </cfRule>
  </conditionalFormatting>
  <conditionalFormatting sqref="C50">
    <cfRule type="cellIs" priority="488" dxfId="1380" operator="equal" stopIfTrue="1">
      <formula>"買"</formula>
    </cfRule>
  </conditionalFormatting>
  <conditionalFormatting sqref="C50">
    <cfRule type="cellIs" priority="487" dxfId="1380" operator="equal" stopIfTrue="1">
      <formula>"買"</formula>
    </cfRule>
  </conditionalFormatting>
  <conditionalFormatting sqref="C50">
    <cfRule type="cellIs" priority="486" dxfId="1380" operator="equal" stopIfTrue="1">
      <formula>"買"</formula>
    </cfRule>
  </conditionalFormatting>
  <conditionalFormatting sqref="C50">
    <cfRule type="cellIs" priority="485" dxfId="1380" operator="equal" stopIfTrue="1">
      <formula>"買"</formula>
    </cfRule>
  </conditionalFormatting>
  <conditionalFormatting sqref="C50">
    <cfRule type="cellIs" priority="484" dxfId="1380" operator="equal" stopIfTrue="1">
      <formula>"買"</formula>
    </cfRule>
  </conditionalFormatting>
  <conditionalFormatting sqref="C50">
    <cfRule type="cellIs" priority="483" dxfId="1380" operator="equal" stopIfTrue="1">
      <formula>"買"</formula>
    </cfRule>
  </conditionalFormatting>
  <conditionalFormatting sqref="C50">
    <cfRule type="cellIs" priority="482" dxfId="1380" operator="equal" stopIfTrue="1">
      <formula>"買"</formula>
    </cfRule>
  </conditionalFormatting>
  <conditionalFormatting sqref="C50">
    <cfRule type="cellIs" priority="481" dxfId="1380" operator="equal" stopIfTrue="1">
      <formula>"買"</formula>
    </cfRule>
  </conditionalFormatting>
  <conditionalFormatting sqref="C50">
    <cfRule type="cellIs" priority="480" dxfId="1380" operator="equal" stopIfTrue="1">
      <formula>"買"</formula>
    </cfRule>
  </conditionalFormatting>
  <conditionalFormatting sqref="C50">
    <cfRule type="cellIs" priority="479" dxfId="1380" operator="equal" stopIfTrue="1">
      <formula>"買"</formula>
    </cfRule>
  </conditionalFormatting>
  <conditionalFormatting sqref="C50">
    <cfRule type="cellIs" priority="478" dxfId="1380" operator="equal" stopIfTrue="1">
      <formula>"買"</formula>
    </cfRule>
  </conditionalFormatting>
  <conditionalFormatting sqref="C50">
    <cfRule type="cellIs" priority="477" dxfId="1380" operator="equal" stopIfTrue="1">
      <formula>"買"</formula>
    </cfRule>
  </conditionalFormatting>
  <conditionalFormatting sqref="C50">
    <cfRule type="cellIs" priority="476" dxfId="1380" operator="equal" stopIfTrue="1">
      <formula>"買"</formula>
    </cfRule>
  </conditionalFormatting>
  <conditionalFormatting sqref="C50">
    <cfRule type="cellIs" priority="475" dxfId="1380" operator="equal" stopIfTrue="1">
      <formula>"買"</formula>
    </cfRule>
  </conditionalFormatting>
  <conditionalFormatting sqref="C50">
    <cfRule type="cellIs" priority="474" dxfId="1380" operator="equal" stopIfTrue="1">
      <formula>"買"</formula>
    </cfRule>
  </conditionalFormatting>
  <conditionalFormatting sqref="C50">
    <cfRule type="cellIs" priority="473" dxfId="1380" operator="equal" stopIfTrue="1">
      <formula>"買"</formula>
    </cfRule>
  </conditionalFormatting>
  <conditionalFormatting sqref="C50">
    <cfRule type="cellIs" priority="472" dxfId="1380" operator="equal" stopIfTrue="1">
      <formula>"買"</formula>
    </cfRule>
  </conditionalFormatting>
  <conditionalFormatting sqref="C50">
    <cfRule type="cellIs" priority="471" dxfId="1380" operator="equal" stopIfTrue="1">
      <formula>"買"</formula>
    </cfRule>
  </conditionalFormatting>
  <conditionalFormatting sqref="C50">
    <cfRule type="cellIs" priority="470" dxfId="1380" operator="equal" stopIfTrue="1">
      <formula>"買"</formula>
    </cfRule>
  </conditionalFormatting>
  <conditionalFormatting sqref="C50">
    <cfRule type="cellIs" priority="469" dxfId="1380" operator="equal" stopIfTrue="1">
      <formula>"買"</formula>
    </cfRule>
  </conditionalFormatting>
  <conditionalFormatting sqref="C50">
    <cfRule type="cellIs" priority="468" dxfId="1380" operator="equal" stopIfTrue="1">
      <formula>"買"</formula>
    </cfRule>
  </conditionalFormatting>
  <conditionalFormatting sqref="C50">
    <cfRule type="cellIs" priority="467" dxfId="1380" operator="equal" stopIfTrue="1">
      <formula>"買"</formula>
    </cfRule>
  </conditionalFormatting>
  <conditionalFormatting sqref="C50">
    <cfRule type="cellIs" priority="466" dxfId="1380" operator="equal" stopIfTrue="1">
      <formula>"買"</formula>
    </cfRule>
  </conditionalFormatting>
  <conditionalFormatting sqref="C50">
    <cfRule type="cellIs" priority="465" dxfId="1380" operator="equal" stopIfTrue="1">
      <formula>"買"</formula>
    </cfRule>
  </conditionalFormatting>
  <conditionalFormatting sqref="C50">
    <cfRule type="cellIs" priority="464" dxfId="1380" operator="equal" stopIfTrue="1">
      <formula>"買"</formula>
    </cfRule>
  </conditionalFormatting>
  <conditionalFormatting sqref="C50">
    <cfRule type="cellIs" priority="463" dxfId="1380" operator="equal" stopIfTrue="1">
      <formula>"買"</formula>
    </cfRule>
  </conditionalFormatting>
  <conditionalFormatting sqref="C50">
    <cfRule type="cellIs" priority="462" dxfId="1380" operator="equal" stopIfTrue="1">
      <formula>"買"</formula>
    </cfRule>
  </conditionalFormatting>
  <conditionalFormatting sqref="C50">
    <cfRule type="cellIs" priority="461" dxfId="1380" operator="equal" stopIfTrue="1">
      <formula>"買"</formula>
    </cfRule>
  </conditionalFormatting>
  <conditionalFormatting sqref="C50">
    <cfRule type="cellIs" priority="460" dxfId="1380" operator="equal" stopIfTrue="1">
      <formula>"買"</formula>
    </cfRule>
  </conditionalFormatting>
  <conditionalFormatting sqref="C50">
    <cfRule type="cellIs" priority="459" dxfId="1380" operator="equal" stopIfTrue="1">
      <formula>"買"</formula>
    </cfRule>
  </conditionalFormatting>
  <conditionalFormatting sqref="C50">
    <cfRule type="cellIs" priority="458" dxfId="1380" operator="equal" stopIfTrue="1">
      <formula>"買"</formula>
    </cfRule>
  </conditionalFormatting>
  <conditionalFormatting sqref="C50">
    <cfRule type="cellIs" priority="457" dxfId="1380" operator="equal" stopIfTrue="1">
      <formula>"買"</formula>
    </cfRule>
  </conditionalFormatting>
  <conditionalFormatting sqref="C50">
    <cfRule type="cellIs" priority="456" dxfId="1380" operator="equal" stopIfTrue="1">
      <formula>"買"</formula>
    </cfRule>
  </conditionalFormatting>
  <conditionalFormatting sqref="C53">
    <cfRule type="cellIs" priority="455" dxfId="1380" operator="equal" stopIfTrue="1">
      <formula>"買"</formula>
    </cfRule>
  </conditionalFormatting>
  <conditionalFormatting sqref="C53">
    <cfRule type="cellIs" priority="454" dxfId="1380" operator="equal" stopIfTrue="1">
      <formula>"買"</formula>
    </cfRule>
  </conditionalFormatting>
  <conditionalFormatting sqref="C53">
    <cfRule type="cellIs" priority="453" dxfId="1380" operator="equal" stopIfTrue="1">
      <formula>"買"</formula>
    </cfRule>
  </conditionalFormatting>
  <conditionalFormatting sqref="C53">
    <cfRule type="cellIs" priority="452" dxfId="1380" operator="equal" stopIfTrue="1">
      <formula>"買"</formula>
    </cfRule>
  </conditionalFormatting>
  <conditionalFormatting sqref="C53">
    <cfRule type="cellIs" priority="451" dxfId="1380" operator="equal" stopIfTrue="1">
      <formula>"買"</formula>
    </cfRule>
  </conditionalFormatting>
  <conditionalFormatting sqref="C53">
    <cfRule type="cellIs" priority="450" dxfId="1380" operator="equal" stopIfTrue="1">
      <formula>"買"</formula>
    </cfRule>
  </conditionalFormatting>
  <conditionalFormatting sqref="C53">
    <cfRule type="cellIs" priority="449" dxfId="1380" operator="equal" stopIfTrue="1">
      <formula>"買"</formula>
    </cfRule>
  </conditionalFormatting>
  <conditionalFormatting sqref="C53">
    <cfRule type="cellIs" priority="448" dxfId="1380" operator="equal" stopIfTrue="1">
      <formula>"買"</formula>
    </cfRule>
  </conditionalFormatting>
  <conditionalFormatting sqref="C53">
    <cfRule type="cellIs" priority="447" dxfId="1380" operator="equal" stopIfTrue="1">
      <formula>"買"</formula>
    </cfRule>
  </conditionalFormatting>
  <conditionalFormatting sqref="C53">
    <cfRule type="cellIs" priority="446" dxfId="1380" operator="equal" stopIfTrue="1">
      <formula>"買"</formula>
    </cfRule>
  </conditionalFormatting>
  <conditionalFormatting sqref="C53">
    <cfRule type="cellIs" priority="445" dxfId="1380" operator="equal" stopIfTrue="1">
      <formula>"買"</formula>
    </cfRule>
  </conditionalFormatting>
  <conditionalFormatting sqref="C53">
    <cfRule type="cellIs" priority="444" dxfId="1380" operator="equal" stopIfTrue="1">
      <formula>"買"</formula>
    </cfRule>
  </conditionalFormatting>
  <conditionalFormatting sqref="C53">
    <cfRule type="cellIs" priority="443" dxfId="1380" operator="equal" stopIfTrue="1">
      <formula>"買"</formula>
    </cfRule>
  </conditionalFormatting>
  <conditionalFormatting sqref="C53">
    <cfRule type="cellIs" priority="442" dxfId="1380" operator="equal" stopIfTrue="1">
      <formula>"買"</formula>
    </cfRule>
  </conditionalFormatting>
  <conditionalFormatting sqref="C53">
    <cfRule type="cellIs" priority="441" dxfId="1380" operator="equal" stopIfTrue="1">
      <formula>"買"</formula>
    </cfRule>
  </conditionalFormatting>
  <conditionalFormatting sqref="C53">
    <cfRule type="cellIs" priority="440" dxfId="1380" operator="equal" stopIfTrue="1">
      <formula>"買"</formula>
    </cfRule>
  </conditionalFormatting>
  <conditionalFormatting sqref="C53">
    <cfRule type="cellIs" priority="439" dxfId="1380" operator="equal" stopIfTrue="1">
      <formula>"買"</formula>
    </cfRule>
  </conditionalFormatting>
  <conditionalFormatting sqref="C53">
    <cfRule type="cellIs" priority="438" dxfId="1380" operator="equal" stopIfTrue="1">
      <formula>"買"</formula>
    </cfRule>
  </conditionalFormatting>
  <conditionalFormatting sqref="C53">
    <cfRule type="cellIs" priority="437" dxfId="1380" operator="equal" stopIfTrue="1">
      <formula>"買"</formula>
    </cfRule>
  </conditionalFormatting>
  <conditionalFormatting sqref="C53">
    <cfRule type="cellIs" priority="436" dxfId="1380" operator="equal" stopIfTrue="1">
      <formula>"買"</formula>
    </cfRule>
  </conditionalFormatting>
  <conditionalFormatting sqref="C53">
    <cfRule type="cellIs" priority="435" dxfId="1380" operator="equal" stopIfTrue="1">
      <formula>"買"</formula>
    </cfRule>
  </conditionalFormatting>
  <conditionalFormatting sqref="C53">
    <cfRule type="cellIs" priority="434" dxfId="1380" operator="equal" stopIfTrue="1">
      <formula>"買"</formula>
    </cfRule>
  </conditionalFormatting>
  <conditionalFormatting sqref="C53">
    <cfRule type="cellIs" priority="433" dxfId="1380" operator="equal" stopIfTrue="1">
      <formula>"買"</formula>
    </cfRule>
  </conditionalFormatting>
  <conditionalFormatting sqref="C53">
    <cfRule type="cellIs" priority="432" dxfId="1380" operator="equal" stopIfTrue="1">
      <formula>"買"</formula>
    </cfRule>
  </conditionalFormatting>
  <conditionalFormatting sqref="C53">
    <cfRule type="cellIs" priority="431" dxfId="1380" operator="equal" stopIfTrue="1">
      <formula>"買"</formula>
    </cfRule>
  </conditionalFormatting>
  <conditionalFormatting sqref="C53">
    <cfRule type="cellIs" priority="430" dxfId="1380" operator="equal" stopIfTrue="1">
      <formula>"買"</formula>
    </cfRule>
  </conditionalFormatting>
  <conditionalFormatting sqref="C53">
    <cfRule type="cellIs" priority="429" dxfId="1380" operator="equal" stopIfTrue="1">
      <formula>"買"</formula>
    </cfRule>
  </conditionalFormatting>
  <conditionalFormatting sqref="C53">
    <cfRule type="cellIs" priority="428" dxfId="1380" operator="equal" stopIfTrue="1">
      <formula>"買"</formula>
    </cfRule>
  </conditionalFormatting>
  <conditionalFormatting sqref="C53">
    <cfRule type="cellIs" priority="427" dxfId="1380" operator="equal" stopIfTrue="1">
      <formula>"買"</formula>
    </cfRule>
  </conditionalFormatting>
  <conditionalFormatting sqref="C53">
    <cfRule type="cellIs" priority="426" dxfId="1380" operator="equal" stopIfTrue="1">
      <formula>"買"</formula>
    </cfRule>
  </conditionalFormatting>
  <conditionalFormatting sqref="C53">
    <cfRule type="cellIs" priority="425" dxfId="1380" operator="equal" stopIfTrue="1">
      <formula>"買"</formula>
    </cfRule>
  </conditionalFormatting>
  <conditionalFormatting sqref="C53">
    <cfRule type="cellIs" priority="424" dxfId="1380" operator="equal" stopIfTrue="1">
      <formula>"買"</formula>
    </cfRule>
  </conditionalFormatting>
  <conditionalFormatting sqref="C53">
    <cfRule type="cellIs" priority="423" dxfId="1380" operator="equal" stopIfTrue="1">
      <formula>"買"</formula>
    </cfRule>
  </conditionalFormatting>
  <conditionalFormatting sqref="C53">
    <cfRule type="cellIs" priority="422" dxfId="1380" operator="equal" stopIfTrue="1">
      <formula>"買"</formula>
    </cfRule>
  </conditionalFormatting>
  <conditionalFormatting sqref="C53">
    <cfRule type="cellIs" priority="421" dxfId="1380" operator="equal" stopIfTrue="1">
      <formula>"買"</formula>
    </cfRule>
  </conditionalFormatting>
  <conditionalFormatting sqref="C53">
    <cfRule type="cellIs" priority="420" dxfId="1380" operator="equal" stopIfTrue="1">
      <formula>"買"</formula>
    </cfRule>
  </conditionalFormatting>
  <conditionalFormatting sqref="C53">
    <cfRule type="cellIs" priority="419" dxfId="1380" operator="equal" stopIfTrue="1">
      <formula>"買"</formula>
    </cfRule>
  </conditionalFormatting>
  <conditionalFormatting sqref="C53">
    <cfRule type="cellIs" priority="418" dxfId="1380" operator="equal" stopIfTrue="1">
      <formula>"買"</formula>
    </cfRule>
  </conditionalFormatting>
  <conditionalFormatting sqref="C53">
    <cfRule type="cellIs" priority="417" dxfId="1380" operator="equal" stopIfTrue="1">
      <formula>"買"</formula>
    </cfRule>
  </conditionalFormatting>
  <conditionalFormatting sqref="C53">
    <cfRule type="cellIs" priority="416" dxfId="1380" operator="equal" stopIfTrue="1">
      <formula>"買"</formula>
    </cfRule>
  </conditionalFormatting>
  <conditionalFormatting sqref="C53">
    <cfRule type="cellIs" priority="415" dxfId="1380" operator="equal" stopIfTrue="1">
      <formula>"買"</formula>
    </cfRule>
  </conditionalFormatting>
  <conditionalFormatting sqref="C53">
    <cfRule type="cellIs" priority="414" dxfId="1380" operator="equal" stopIfTrue="1">
      <formula>"買"</formula>
    </cfRule>
  </conditionalFormatting>
  <conditionalFormatting sqref="C53">
    <cfRule type="cellIs" priority="413" dxfId="1380" operator="equal" stopIfTrue="1">
      <formula>"買"</formula>
    </cfRule>
  </conditionalFormatting>
  <conditionalFormatting sqref="C53">
    <cfRule type="cellIs" priority="412" dxfId="1380" operator="equal" stopIfTrue="1">
      <formula>"買"</formula>
    </cfRule>
  </conditionalFormatting>
  <conditionalFormatting sqref="C53">
    <cfRule type="cellIs" priority="411" dxfId="1380" operator="equal" stopIfTrue="1">
      <formula>"買"</formula>
    </cfRule>
  </conditionalFormatting>
  <conditionalFormatting sqref="C53">
    <cfRule type="cellIs" priority="410" dxfId="1380" operator="equal" stopIfTrue="1">
      <formula>"買"</formula>
    </cfRule>
  </conditionalFormatting>
  <conditionalFormatting sqref="C53">
    <cfRule type="cellIs" priority="409" dxfId="1380" operator="equal" stopIfTrue="1">
      <formula>"買"</formula>
    </cfRule>
  </conditionalFormatting>
  <conditionalFormatting sqref="C53">
    <cfRule type="cellIs" priority="408" dxfId="1380" operator="equal" stopIfTrue="1">
      <formula>"買"</formula>
    </cfRule>
  </conditionalFormatting>
  <conditionalFormatting sqref="C53">
    <cfRule type="cellIs" priority="407" dxfId="1380" operator="equal" stopIfTrue="1">
      <formula>"買"</formula>
    </cfRule>
  </conditionalFormatting>
  <conditionalFormatting sqref="C57">
    <cfRule type="cellIs" priority="357" dxfId="1380" operator="equal" stopIfTrue="1">
      <formula>"買"</formula>
    </cfRule>
  </conditionalFormatting>
  <conditionalFormatting sqref="C57">
    <cfRule type="cellIs" priority="356" dxfId="1380" operator="equal" stopIfTrue="1">
      <formula>"買"</formula>
    </cfRule>
  </conditionalFormatting>
  <conditionalFormatting sqref="C57">
    <cfRule type="cellIs" priority="355" dxfId="1380" operator="equal" stopIfTrue="1">
      <formula>"買"</formula>
    </cfRule>
  </conditionalFormatting>
  <conditionalFormatting sqref="C57">
    <cfRule type="cellIs" priority="354" dxfId="1380" operator="equal" stopIfTrue="1">
      <formula>"買"</formula>
    </cfRule>
  </conditionalFormatting>
  <conditionalFormatting sqref="C57">
    <cfRule type="cellIs" priority="353" dxfId="1380" operator="equal" stopIfTrue="1">
      <formula>"買"</formula>
    </cfRule>
  </conditionalFormatting>
  <conditionalFormatting sqref="C57">
    <cfRule type="cellIs" priority="352" dxfId="1380" operator="equal" stopIfTrue="1">
      <formula>"買"</formula>
    </cfRule>
  </conditionalFormatting>
  <conditionalFormatting sqref="C57">
    <cfRule type="cellIs" priority="351" dxfId="1380" operator="equal" stopIfTrue="1">
      <formula>"買"</formula>
    </cfRule>
  </conditionalFormatting>
  <conditionalFormatting sqref="C57">
    <cfRule type="cellIs" priority="350" dxfId="1380" operator="equal" stopIfTrue="1">
      <formula>"買"</formula>
    </cfRule>
  </conditionalFormatting>
  <conditionalFormatting sqref="C57">
    <cfRule type="cellIs" priority="349" dxfId="1380" operator="equal" stopIfTrue="1">
      <formula>"買"</formula>
    </cfRule>
  </conditionalFormatting>
  <conditionalFormatting sqref="C57">
    <cfRule type="cellIs" priority="348" dxfId="1380" operator="equal" stopIfTrue="1">
      <formula>"買"</formula>
    </cfRule>
  </conditionalFormatting>
  <conditionalFormatting sqref="C57">
    <cfRule type="cellIs" priority="347" dxfId="1380" operator="equal" stopIfTrue="1">
      <formula>"買"</formula>
    </cfRule>
  </conditionalFormatting>
  <conditionalFormatting sqref="C57">
    <cfRule type="cellIs" priority="346" dxfId="1380" operator="equal" stopIfTrue="1">
      <formula>"買"</formula>
    </cfRule>
  </conditionalFormatting>
  <conditionalFormatting sqref="C57">
    <cfRule type="cellIs" priority="345" dxfId="1380" operator="equal" stopIfTrue="1">
      <formula>"買"</formula>
    </cfRule>
  </conditionalFormatting>
  <conditionalFormatting sqref="C57">
    <cfRule type="cellIs" priority="344" dxfId="1380" operator="equal" stopIfTrue="1">
      <formula>"買"</formula>
    </cfRule>
  </conditionalFormatting>
  <conditionalFormatting sqref="C57">
    <cfRule type="cellIs" priority="343" dxfId="1380" operator="equal" stopIfTrue="1">
      <formula>"買"</formula>
    </cfRule>
  </conditionalFormatting>
  <conditionalFormatting sqref="C57">
    <cfRule type="cellIs" priority="342" dxfId="1380" operator="equal" stopIfTrue="1">
      <formula>"買"</formula>
    </cfRule>
  </conditionalFormatting>
  <conditionalFormatting sqref="C57">
    <cfRule type="cellIs" priority="341" dxfId="1380" operator="equal" stopIfTrue="1">
      <formula>"買"</formula>
    </cfRule>
  </conditionalFormatting>
  <conditionalFormatting sqref="C57">
    <cfRule type="cellIs" priority="340" dxfId="1380" operator="equal" stopIfTrue="1">
      <formula>"買"</formula>
    </cfRule>
  </conditionalFormatting>
  <conditionalFormatting sqref="C57">
    <cfRule type="cellIs" priority="339" dxfId="1380" operator="equal" stopIfTrue="1">
      <formula>"買"</formula>
    </cfRule>
  </conditionalFormatting>
  <conditionalFormatting sqref="C57">
    <cfRule type="cellIs" priority="338" dxfId="1380" operator="equal" stopIfTrue="1">
      <formula>"買"</formula>
    </cfRule>
  </conditionalFormatting>
  <conditionalFormatting sqref="C57">
    <cfRule type="cellIs" priority="337" dxfId="1380" operator="equal" stopIfTrue="1">
      <formula>"買"</formula>
    </cfRule>
  </conditionalFormatting>
  <conditionalFormatting sqref="C57">
    <cfRule type="cellIs" priority="336" dxfId="1380" operator="equal" stopIfTrue="1">
      <formula>"買"</formula>
    </cfRule>
  </conditionalFormatting>
  <conditionalFormatting sqref="C57">
    <cfRule type="cellIs" priority="335" dxfId="1380" operator="equal" stopIfTrue="1">
      <formula>"買"</formula>
    </cfRule>
  </conditionalFormatting>
  <conditionalFormatting sqref="C57">
    <cfRule type="cellIs" priority="334" dxfId="1380" operator="equal" stopIfTrue="1">
      <formula>"買"</formula>
    </cfRule>
  </conditionalFormatting>
  <conditionalFormatting sqref="C57">
    <cfRule type="cellIs" priority="333" dxfId="1380" operator="equal" stopIfTrue="1">
      <formula>"買"</formula>
    </cfRule>
  </conditionalFormatting>
  <conditionalFormatting sqref="C57">
    <cfRule type="cellIs" priority="332" dxfId="1380" operator="equal" stopIfTrue="1">
      <formula>"買"</formula>
    </cfRule>
  </conditionalFormatting>
  <conditionalFormatting sqref="C57">
    <cfRule type="cellIs" priority="331" dxfId="1380" operator="equal" stopIfTrue="1">
      <formula>"買"</formula>
    </cfRule>
  </conditionalFormatting>
  <conditionalFormatting sqref="C57">
    <cfRule type="cellIs" priority="330" dxfId="1380" operator="equal" stopIfTrue="1">
      <formula>"買"</formula>
    </cfRule>
  </conditionalFormatting>
  <conditionalFormatting sqref="C57">
    <cfRule type="cellIs" priority="329" dxfId="1380" operator="equal" stopIfTrue="1">
      <formula>"買"</formula>
    </cfRule>
  </conditionalFormatting>
  <conditionalFormatting sqref="C57">
    <cfRule type="cellIs" priority="328" dxfId="1380" operator="equal" stopIfTrue="1">
      <formula>"買"</formula>
    </cfRule>
  </conditionalFormatting>
  <conditionalFormatting sqref="C57">
    <cfRule type="cellIs" priority="327" dxfId="1380" operator="equal" stopIfTrue="1">
      <formula>"買"</formula>
    </cfRule>
  </conditionalFormatting>
  <conditionalFormatting sqref="C57">
    <cfRule type="cellIs" priority="326" dxfId="1380" operator="equal" stopIfTrue="1">
      <formula>"買"</formula>
    </cfRule>
  </conditionalFormatting>
  <conditionalFormatting sqref="C57">
    <cfRule type="cellIs" priority="325" dxfId="1380" operator="equal" stopIfTrue="1">
      <formula>"買"</formula>
    </cfRule>
  </conditionalFormatting>
  <conditionalFormatting sqref="C57">
    <cfRule type="cellIs" priority="324" dxfId="1380" operator="equal" stopIfTrue="1">
      <formula>"買"</formula>
    </cfRule>
  </conditionalFormatting>
  <conditionalFormatting sqref="C57">
    <cfRule type="cellIs" priority="323" dxfId="1380" operator="equal" stopIfTrue="1">
      <formula>"買"</formula>
    </cfRule>
  </conditionalFormatting>
  <conditionalFormatting sqref="C57">
    <cfRule type="cellIs" priority="322" dxfId="1380" operator="equal" stopIfTrue="1">
      <formula>"買"</formula>
    </cfRule>
  </conditionalFormatting>
  <conditionalFormatting sqref="C57">
    <cfRule type="cellIs" priority="321" dxfId="1380" operator="equal" stopIfTrue="1">
      <formula>"買"</formula>
    </cfRule>
  </conditionalFormatting>
  <conditionalFormatting sqref="C57">
    <cfRule type="cellIs" priority="320" dxfId="1380" operator="equal" stopIfTrue="1">
      <formula>"買"</formula>
    </cfRule>
  </conditionalFormatting>
  <conditionalFormatting sqref="C57">
    <cfRule type="cellIs" priority="319" dxfId="1380" operator="equal" stopIfTrue="1">
      <formula>"買"</formula>
    </cfRule>
  </conditionalFormatting>
  <conditionalFormatting sqref="C57">
    <cfRule type="cellIs" priority="318" dxfId="1380" operator="equal" stopIfTrue="1">
      <formula>"買"</formula>
    </cfRule>
  </conditionalFormatting>
  <conditionalFormatting sqref="C57">
    <cfRule type="cellIs" priority="317" dxfId="1380" operator="equal" stopIfTrue="1">
      <formula>"買"</formula>
    </cfRule>
  </conditionalFormatting>
  <conditionalFormatting sqref="C57">
    <cfRule type="cellIs" priority="316" dxfId="1380" operator="equal" stopIfTrue="1">
      <formula>"買"</formula>
    </cfRule>
  </conditionalFormatting>
  <conditionalFormatting sqref="C57">
    <cfRule type="cellIs" priority="315" dxfId="1380" operator="equal" stopIfTrue="1">
      <formula>"買"</formula>
    </cfRule>
  </conditionalFormatting>
  <conditionalFormatting sqref="C57">
    <cfRule type="cellIs" priority="314" dxfId="1380" operator="equal" stopIfTrue="1">
      <formula>"買"</formula>
    </cfRule>
  </conditionalFormatting>
  <conditionalFormatting sqref="C57">
    <cfRule type="cellIs" priority="313" dxfId="1380" operator="equal" stopIfTrue="1">
      <formula>"買"</formula>
    </cfRule>
  </conditionalFormatting>
  <conditionalFormatting sqref="C57">
    <cfRule type="cellIs" priority="312" dxfId="1380" operator="equal" stopIfTrue="1">
      <formula>"買"</formula>
    </cfRule>
  </conditionalFormatting>
  <conditionalFormatting sqref="C57">
    <cfRule type="cellIs" priority="311" dxfId="1380" operator="equal" stopIfTrue="1">
      <formula>"買"</formula>
    </cfRule>
  </conditionalFormatting>
  <conditionalFormatting sqref="C57">
    <cfRule type="cellIs" priority="310" dxfId="1380" operator="equal" stopIfTrue="1">
      <formula>"買"</formula>
    </cfRule>
  </conditionalFormatting>
  <conditionalFormatting sqref="C57">
    <cfRule type="cellIs" priority="309" dxfId="1380" operator="equal" stopIfTrue="1">
      <formula>"買"</formula>
    </cfRule>
  </conditionalFormatting>
  <conditionalFormatting sqref="C59">
    <cfRule type="cellIs" priority="308" dxfId="1380" operator="equal" stopIfTrue="1">
      <formula>"買"</formula>
    </cfRule>
  </conditionalFormatting>
  <conditionalFormatting sqref="C59">
    <cfRule type="cellIs" priority="307" dxfId="1380" operator="equal" stopIfTrue="1">
      <formula>"買"</formula>
    </cfRule>
  </conditionalFormatting>
  <conditionalFormatting sqref="C59">
    <cfRule type="cellIs" priority="306" dxfId="1380" operator="equal" stopIfTrue="1">
      <formula>"買"</formula>
    </cfRule>
  </conditionalFormatting>
  <conditionalFormatting sqref="C59">
    <cfRule type="cellIs" priority="305" dxfId="1380" operator="equal" stopIfTrue="1">
      <formula>"買"</formula>
    </cfRule>
  </conditionalFormatting>
  <conditionalFormatting sqref="C59">
    <cfRule type="cellIs" priority="304" dxfId="1380" operator="equal" stopIfTrue="1">
      <formula>"買"</formula>
    </cfRule>
  </conditionalFormatting>
  <conditionalFormatting sqref="C59">
    <cfRule type="cellIs" priority="303" dxfId="1380" operator="equal" stopIfTrue="1">
      <formula>"買"</formula>
    </cfRule>
  </conditionalFormatting>
  <conditionalFormatting sqref="C59">
    <cfRule type="cellIs" priority="302" dxfId="1380" operator="equal" stopIfTrue="1">
      <formula>"買"</formula>
    </cfRule>
  </conditionalFormatting>
  <conditionalFormatting sqref="C59">
    <cfRule type="cellIs" priority="301" dxfId="1380" operator="equal" stopIfTrue="1">
      <formula>"買"</formula>
    </cfRule>
  </conditionalFormatting>
  <conditionalFormatting sqref="C59">
    <cfRule type="cellIs" priority="300" dxfId="1380" operator="equal" stopIfTrue="1">
      <formula>"買"</formula>
    </cfRule>
  </conditionalFormatting>
  <conditionalFormatting sqref="C59">
    <cfRule type="cellIs" priority="299" dxfId="1380" operator="equal" stopIfTrue="1">
      <formula>"買"</formula>
    </cfRule>
  </conditionalFormatting>
  <conditionalFormatting sqref="C59">
    <cfRule type="cellIs" priority="298" dxfId="1380" operator="equal" stopIfTrue="1">
      <formula>"買"</formula>
    </cfRule>
  </conditionalFormatting>
  <conditionalFormatting sqref="C59">
    <cfRule type="cellIs" priority="297" dxfId="1380" operator="equal" stopIfTrue="1">
      <formula>"買"</formula>
    </cfRule>
  </conditionalFormatting>
  <conditionalFormatting sqref="C59">
    <cfRule type="cellIs" priority="296" dxfId="1380" operator="equal" stopIfTrue="1">
      <formula>"買"</formula>
    </cfRule>
  </conditionalFormatting>
  <conditionalFormatting sqref="C59">
    <cfRule type="cellIs" priority="295" dxfId="1380" operator="equal" stopIfTrue="1">
      <formula>"買"</formula>
    </cfRule>
  </conditionalFormatting>
  <conditionalFormatting sqref="C59">
    <cfRule type="cellIs" priority="294" dxfId="1380" operator="equal" stopIfTrue="1">
      <formula>"買"</formula>
    </cfRule>
  </conditionalFormatting>
  <conditionalFormatting sqref="C59">
    <cfRule type="cellIs" priority="293" dxfId="1380" operator="equal" stopIfTrue="1">
      <formula>"買"</formula>
    </cfRule>
  </conditionalFormatting>
  <conditionalFormatting sqref="C59">
    <cfRule type="cellIs" priority="292" dxfId="1380" operator="equal" stopIfTrue="1">
      <formula>"買"</formula>
    </cfRule>
  </conditionalFormatting>
  <conditionalFormatting sqref="C59">
    <cfRule type="cellIs" priority="291" dxfId="1380" operator="equal" stopIfTrue="1">
      <formula>"買"</formula>
    </cfRule>
  </conditionalFormatting>
  <conditionalFormatting sqref="C59">
    <cfRule type="cellIs" priority="290" dxfId="1380" operator="equal" stopIfTrue="1">
      <formula>"買"</formula>
    </cfRule>
  </conditionalFormatting>
  <conditionalFormatting sqref="C59">
    <cfRule type="cellIs" priority="289" dxfId="1380" operator="equal" stopIfTrue="1">
      <formula>"買"</formula>
    </cfRule>
  </conditionalFormatting>
  <conditionalFormatting sqref="C59">
    <cfRule type="cellIs" priority="288" dxfId="1380" operator="equal" stopIfTrue="1">
      <formula>"買"</formula>
    </cfRule>
  </conditionalFormatting>
  <conditionalFormatting sqref="C59">
    <cfRule type="cellIs" priority="287" dxfId="1380" operator="equal" stopIfTrue="1">
      <formula>"買"</formula>
    </cfRule>
  </conditionalFormatting>
  <conditionalFormatting sqref="C59">
    <cfRule type="cellIs" priority="286" dxfId="1380" operator="equal" stopIfTrue="1">
      <formula>"買"</formula>
    </cfRule>
  </conditionalFormatting>
  <conditionalFormatting sqref="C59">
    <cfRule type="cellIs" priority="285" dxfId="1380" operator="equal" stopIfTrue="1">
      <formula>"買"</formula>
    </cfRule>
  </conditionalFormatting>
  <conditionalFormatting sqref="C59">
    <cfRule type="cellIs" priority="284" dxfId="1380" operator="equal" stopIfTrue="1">
      <formula>"買"</formula>
    </cfRule>
  </conditionalFormatting>
  <conditionalFormatting sqref="C59">
    <cfRule type="cellIs" priority="283" dxfId="1380" operator="equal" stopIfTrue="1">
      <formula>"買"</formula>
    </cfRule>
  </conditionalFormatting>
  <conditionalFormatting sqref="C59">
    <cfRule type="cellIs" priority="282" dxfId="1380" operator="equal" stopIfTrue="1">
      <formula>"買"</formula>
    </cfRule>
  </conditionalFormatting>
  <conditionalFormatting sqref="C59">
    <cfRule type="cellIs" priority="281" dxfId="1380" operator="equal" stopIfTrue="1">
      <formula>"買"</formula>
    </cfRule>
  </conditionalFormatting>
  <conditionalFormatting sqref="C59">
    <cfRule type="cellIs" priority="280" dxfId="1380" operator="equal" stopIfTrue="1">
      <formula>"買"</formula>
    </cfRule>
  </conditionalFormatting>
  <conditionalFormatting sqref="C59">
    <cfRule type="cellIs" priority="279" dxfId="1380" operator="equal" stopIfTrue="1">
      <formula>"買"</formula>
    </cfRule>
  </conditionalFormatting>
  <conditionalFormatting sqref="C59">
    <cfRule type="cellIs" priority="278" dxfId="1380" operator="equal" stopIfTrue="1">
      <formula>"買"</formula>
    </cfRule>
  </conditionalFormatting>
  <conditionalFormatting sqref="C59">
    <cfRule type="cellIs" priority="277" dxfId="1380" operator="equal" stopIfTrue="1">
      <formula>"買"</formula>
    </cfRule>
  </conditionalFormatting>
  <conditionalFormatting sqref="C59">
    <cfRule type="cellIs" priority="276" dxfId="1380" operator="equal" stopIfTrue="1">
      <formula>"買"</formula>
    </cfRule>
  </conditionalFormatting>
  <conditionalFormatting sqref="C59">
    <cfRule type="cellIs" priority="275" dxfId="1380" operator="equal" stopIfTrue="1">
      <formula>"買"</formula>
    </cfRule>
  </conditionalFormatting>
  <conditionalFormatting sqref="C59">
    <cfRule type="cellIs" priority="274" dxfId="1380" operator="equal" stopIfTrue="1">
      <formula>"買"</formula>
    </cfRule>
  </conditionalFormatting>
  <conditionalFormatting sqref="C59">
    <cfRule type="cellIs" priority="273" dxfId="1380" operator="equal" stopIfTrue="1">
      <formula>"買"</formula>
    </cfRule>
  </conditionalFormatting>
  <conditionalFormatting sqref="C59">
    <cfRule type="cellIs" priority="272" dxfId="1380" operator="equal" stopIfTrue="1">
      <formula>"買"</formula>
    </cfRule>
  </conditionalFormatting>
  <conditionalFormatting sqref="C59">
    <cfRule type="cellIs" priority="271" dxfId="1380" operator="equal" stopIfTrue="1">
      <formula>"買"</formula>
    </cfRule>
  </conditionalFormatting>
  <conditionalFormatting sqref="C59">
    <cfRule type="cellIs" priority="270" dxfId="1380" operator="equal" stopIfTrue="1">
      <formula>"買"</formula>
    </cfRule>
  </conditionalFormatting>
  <conditionalFormatting sqref="C59">
    <cfRule type="cellIs" priority="269" dxfId="1380" operator="equal" stopIfTrue="1">
      <formula>"買"</formula>
    </cfRule>
  </conditionalFormatting>
  <conditionalFormatting sqref="C59">
    <cfRule type="cellIs" priority="268" dxfId="1380" operator="equal" stopIfTrue="1">
      <formula>"買"</formula>
    </cfRule>
  </conditionalFormatting>
  <conditionalFormatting sqref="C59">
    <cfRule type="cellIs" priority="267" dxfId="1380" operator="equal" stopIfTrue="1">
      <formula>"買"</formula>
    </cfRule>
  </conditionalFormatting>
  <conditionalFormatting sqref="C59">
    <cfRule type="cellIs" priority="266" dxfId="1380" operator="equal" stopIfTrue="1">
      <formula>"買"</formula>
    </cfRule>
  </conditionalFormatting>
  <conditionalFormatting sqref="C59">
    <cfRule type="cellIs" priority="265" dxfId="1380" operator="equal" stopIfTrue="1">
      <formula>"買"</formula>
    </cfRule>
  </conditionalFormatting>
  <conditionalFormatting sqref="C59">
    <cfRule type="cellIs" priority="264" dxfId="1380" operator="equal" stopIfTrue="1">
      <formula>"買"</formula>
    </cfRule>
  </conditionalFormatting>
  <conditionalFormatting sqref="C59">
    <cfRule type="cellIs" priority="263" dxfId="1380" operator="equal" stopIfTrue="1">
      <formula>"買"</formula>
    </cfRule>
  </conditionalFormatting>
  <conditionalFormatting sqref="C59">
    <cfRule type="cellIs" priority="262" dxfId="1380" operator="equal" stopIfTrue="1">
      <formula>"買"</formula>
    </cfRule>
  </conditionalFormatting>
  <conditionalFormatting sqref="C59">
    <cfRule type="cellIs" priority="261" dxfId="1380" operator="equal" stopIfTrue="1">
      <formula>"買"</formula>
    </cfRule>
  </conditionalFormatting>
  <conditionalFormatting sqref="C59">
    <cfRule type="cellIs" priority="260" dxfId="1380" operator="equal" stopIfTrue="1">
      <formula>"買"</formula>
    </cfRule>
  </conditionalFormatting>
  <conditionalFormatting sqref="C62">
    <cfRule type="cellIs" priority="259" dxfId="1380" operator="equal" stopIfTrue="1">
      <formula>"買"</formula>
    </cfRule>
  </conditionalFormatting>
  <conditionalFormatting sqref="C62">
    <cfRule type="cellIs" priority="258" dxfId="1380" operator="equal" stopIfTrue="1">
      <formula>"買"</formula>
    </cfRule>
  </conditionalFormatting>
  <conditionalFormatting sqref="C62">
    <cfRule type="cellIs" priority="257" dxfId="1380" operator="equal" stopIfTrue="1">
      <formula>"買"</formula>
    </cfRule>
  </conditionalFormatting>
  <conditionalFormatting sqref="C62">
    <cfRule type="cellIs" priority="256" dxfId="1380" operator="equal" stopIfTrue="1">
      <formula>"買"</formula>
    </cfRule>
  </conditionalFormatting>
  <conditionalFormatting sqref="C62">
    <cfRule type="cellIs" priority="255" dxfId="1380" operator="equal" stopIfTrue="1">
      <formula>"買"</formula>
    </cfRule>
  </conditionalFormatting>
  <conditionalFormatting sqref="C62">
    <cfRule type="cellIs" priority="254" dxfId="1380" operator="equal" stopIfTrue="1">
      <formula>"買"</formula>
    </cfRule>
  </conditionalFormatting>
  <conditionalFormatting sqref="C62">
    <cfRule type="cellIs" priority="253" dxfId="1380" operator="equal" stopIfTrue="1">
      <formula>"買"</formula>
    </cfRule>
  </conditionalFormatting>
  <conditionalFormatting sqref="C62">
    <cfRule type="cellIs" priority="252" dxfId="1380" operator="equal" stopIfTrue="1">
      <formula>"買"</formula>
    </cfRule>
  </conditionalFormatting>
  <conditionalFormatting sqref="C62">
    <cfRule type="cellIs" priority="251" dxfId="1380" operator="equal" stopIfTrue="1">
      <formula>"買"</formula>
    </cfRule>
  </conditionalFormatting>
  <conditionalFormatting sqref="C62">
    <cfRule type="cellIs" priority="250" dxfId="1380" operator="equal" stopIfTrue="1">
      <formula>"買"</formula>
    </cfRule>
  </conditionalFormatting>
  <conditionalFormatting sqref="C62">
    <cfRule type="cellIs" priority="249" dxfId="1380" operator="equal" stopIfTrue="1">
      <formula>"買"</formula>
    </cfRule>
  </conditionalFormatting>
  <conditionalFormatting sqref="C62">
    <cfRule type="cellIs" priority="248" dxfId="1380" operator="equal" stopIfTrue="1">
      <formula>"買"</formula>
    </cfRule>
  </conditionalFormatting>
  <conditionalFormatting sqref="C62">
    <cfRule type="cellIs" priority="247" dxfId="1380" operator="equal" stopIfTrue="1">
      <formula>"買"</formula>
    </cfRule>
  </conditionalFormatting>
  <conditionalFormatting sqref="C62">
    <cfRule type="cellIs" priority="246" dxfId="1380" operator="equal" stopIfTrue="1">
      <formula>"買"</formula>
    </cfRule>
  </conditionalFormatting>
  <conditionalFormatting sqref="C62">
    <cfRule type="cellIs" priority="245" dxfId="1380" operator="equal" stopIfTrue="1">
      <formula>"買"</formula>
    </cfRule>
  </conditionalFormatting>
  <conditionalFormatting sqref="C62">
    <cfRule type="cellIs" priority="244" dxfId="1380" operator="equal" stopIfTrue="1">
      <formula>"買"</formula>
    </cfRule>
  </conditionalFormatting>
  <conditionalFormatting sqref="C62">
    <cfRule type="cellIs" priority="243" dxfId="1380" operator="equal" stopIfTrue="1">
      <formula>"買"</formula>
    </cfRule>
  </conditionalFormatting>
  <conditionalFormatting sqref="C62">
    <cfRule type="cellIs" priority="242" dxfId="1380" operator="equal" stopIfTrue="1">
      <formula>"買"</formula>
    </cfRule>
  </conditionalFormatting>
  <conditionalFormatting sqref="C62">
    <cfRule type="cellIs" priority="241" dxfId="1380" operator="equal" stopIfTrue="1">
      <formula>"買"</formula>
    </cfRule>
  </conditionalFormatting>
  <conditionalFormatting sqref="C62">
    <cfRule type="cellIs" priority="240" dxfId="1380" operator="equal" stopIfTrue="1">
      <formula>"買"</formula>
    </cfRule>
  </conditionalFormatting>
  <conditionalFormatting sqref="C62">
    <cfRule type="cellIs" priority="239" dxfId="1380" operator="equal" stopIfTrue="1">
      <formula>"買"</formula>
    </cfRule>
  </conditionalFormatting>
  <conditionalFormatting sqref="C62">
    <cfRule type="cellIs" priority="238" dxfId="1380" operator="equal" stopIfTrue="1">
      <formula>"買"</formula>
    </cfRule>
  </conditionalFormatting>
  <conditionalFormatting sqref="C62">
    <cfRule type="cellIs" priority="237" dxfId="1380" operator="equal" stopIfTrue="1">
      <formula>"買"</formula>
    </cfRule>
  </conditionalFormatting>
  <conditionalFormatting sqref="C62">
    <cfRule type="cellIs" priority="236" dxfId="1380" operator="equal" stopIfTrue="1">
      <formula>"買"</formula>
    </cfRule>
  </conditionalFormatting>
  <conditionalFormatting sqref="C62">
    <cfRule type="cellIs" priority="235" dxfId="1380" operator="equal" stopIfTrue="1">
      <formula>"買"</formula>
    </cfRule>
  </conditionalFormatting>
  <conditionalFormatting sqref="C62">
    <cfRule type="cellIs" priority="234" dxfId="1380" operator="equal" stopIfTrue="1">
      <formula>"買"</formula>
    </cfRule>
  </conditionalFormatting>
  <conditionalFormatting sqref="C62">
    <cfRule type="cellIs" priority="233" dxfId="1380" operator="equal" stopIfTrue="1">
      <formula>"買"</formula>
    </cfRule>
  </conditionalFormatting>
  <conditionalFormatting sqref="C62">
    <cfRule type="cellIs" priority="232" dxfId="1380" operator="equal" stopIfTrue="1">
      <formula>"買"</formula>
    </cfRule>
  </conditionalFormatting>
  <conditionalFormatting sqref="C62">
    <cfRule type="cellIs" priority="231" dxfId="1380" operator="equal" stopIfTrue="1">
      <formula>"買"</formula>
    </cfRule>
  </conditionalFormatting>
  <conditionalFormatting sqref="C62">
    <cfRule type="cellIs" priority="230" dxfId="1380" operator="equal" stopIfTrue="1">
      <formula>"買"</formula>
    </cfRule>
  </conditionalFormatting>
  <conditionalFormatting sqref="C62">
    <cfRule type="cellIs" priority="229" dxfId="1380" operator="equal" stopIfTrue="1">
      <formula>"買"</formula>
    </cfRule>
  </conditionalFormatting>
  <conditionalFormatting sqref="C62">
    <cfRule type="cellIs" priority="228" dxfId="1380" operator="equal" stopIfTrue="1">
      <formula>"買"</formula>
    </cfRule>
  </conditionalFormatting>
  <conditionalFormatting sqref="C62">
    <cfRule type="cellIs" priority="227" dxfId="1380" operator="equal" stopIfTrue="1">
      <formula>"買"</formula>
    </cfRule>
  </conditionalFormatting>
  <conditionalFormatting sqref="C62">
    <cfRule type="cellIs" priority="226" dxfId="1380" operator="equal" stopIfTrue="1">
      <formula>"買"</formula>
    </cfRule>
  </conditionalFormatting>
  <conditionalFormatting sqref="C62">
    <cfRule type="cellIs" priority="225" dxfId="1380" operator="equal" stopIfTrue="1">
      <formula>"買"</formula>
    </cfRule>
  </conditionalFormatting>
  <conditionalFormatting sqref="C62">
    <cfRule type="cellIs" priority="224" dxfId="1380" operator="equal" stopIfTrue="1">
      <formula>"買"</formula>
    </cfRule>
  </conditionalFormatting>
  <conditionalFormatting sqref="C62">
    <cfRule type="cellIs" priority="223" dxfId="1380" operator="equal" stopIfTrue="1">
      <formula>"買"</formula>
    </cfRule>
  </conditionalFormatting>
  <conditionalFormatting sqref="C62">
    <cfRule type="cellIs" priority="222" dxfId="1380" operator="equal" stopIfTrue="1">
      <formula>"買"</formula>
    </cfRule>
  </conditionalFormatting>
  <conditionalFormatting sqref="C62">
    <cfRule type="cellIs" priority="221" dxfId="1380" operator="equal" stopIfTrue="1">
      <formula>"買"</formula>
    </cfRule>
  </conditionalFormatting>
  <conditionalFormatting sqref="C62">
    <cfRule type="cellIs" priority="220" dxfId="1380" operator="equal" stopIfTrue="1">
      <formula>"買"</formula>
    </cfRule>
  </conditionalFormatting>
  <conditionalFormatting sqref="C62">
    <cfRule type="cellIs" priority="219" dxfId="1380" operator="equal" stopIfTrue="1">
      <formula>"買"</formula>
    </cfRule>
  </conditionalFormatting>
  <conditionalFormatting sqref="C62">
    <cfRule type="cellIs" priority="218" dxfId="1380" operator="equal" stopIfTrue="1">
      <formula>"買"</formula>
    </cfRule>
  </conditionalFormatting>
  <conditionalFormatting sqref="C62">
    <cfRule type="cellIs" priority="217" dxfId="1380" operator="equal" stopIfTrue="1">
      <formula>"買"</formula>
    </cfRule>
  </conditionalFormatting>
  <conditionalFormatting sqref="C62">
    <cfRule type="cellIs" priority="216" dxfId="1380" operator="equal" stopIfTrue="1">
      <formula>"買"</formula>
    </cfRule>
  </conditionalFormatting>
  <conditionalFormatting sqref="C62">
    <cfRule type="cellIs" priority="215" dxfId="1380" operator="equal" stopIfTrue="1">
      <formula>"買"</formula>
    </cfRule>
  </conditionalFormatting>
  <conditionalFormatting sqref="C62">
    <cfRule type="cellIs" priority="214" dxfId="1380" operator="equal" stopIfTrue="1">
      <formula>"買"</formula>
    </cfRule>
  </conditionalFormatting>
  <conditionalFormatting sqref="C62">
    <cfRule type="cellIs" priority="213" dxfId="1380" operator="equal" stopIfTrue="1">
      <formula>"買"</formula>
    </cfRule>
  </conditionalFormatting>
  <conditionalFormatting sqref="C62">
    <cfRule type="cellIs" priority="212" dxfId="1380" operator="equal" stopIfTrue="1">
      <formula>"買"</formula>
    </cfRule>
  </conditionalFormatting>
  <conditionalFormatting sqref="C62">
    <cfRule type="cellIs" priority="211" dxfId="1380" operator="equal" stopIfTrue="1">
      <formula>"買"</formula>
    </cfRule>
  </conditionalFormatting>
  <conditionalFormatting sqref="C62">
    <cfRule type="cellIs" priority="210" dxfId="1380" operator="equal" stopIfTrue="1">
      <formula>"買"</formula>
    </cfRule>
  </conditionalFormatting>
  <conditionalFormatting sqref="C62">
    <cfRule type="cellIs" priority="209" dxfId="1380" operator="equal" stopIfTrue="1">
      <formula>"買"</formula>
    </cfRule>
  </conditionalFormatting>
  <conditionalFormatting sqref="C62">
    <cfRule type="cellIs" priority="208" dxfId="1380" operator="equal" stopIfTrue="1">
      <formula>"買"</formula>
    </cfRule>
  </conditionalFormatting>
  <conditionalFormatting sqref="C62">
    <cfRule type="cellIs" priority="207" dxfId="1380" operator="equal" stopIfTrue="1">
      <formula>"買"</formula>
    </cfRule>
  </conditionalFormatting>
  <conditionalFormatting sqref="C62">
    <cfRule type="cellIs" priority="206" dxfId="1380" operator="equal" stopIfTrue="1">
      <formula>"買"</formula>
    </cfRule>
  </conditionalFormatting>
  <conditionalFormatting sqref="C62">
    <cfRule type="cellIs" priority="205" dxfId="1380" operator="equal" stopIfTrue="1">
      <formula>"買"</formula>
    </cfRule>
  </conditionalFormatting>
  <conditionalFormatting sqref="C62">
    <cfRule type="cellIs" priority="204" dxfId="1380" operator="equal" stopIfTrue="1">
      <formula>"買"</formula>
    </cfRule>
  </conditionalFormatting>
  <conditionalFormatting sqref="C65">
    <cfRule type="cellIs" priority="203" dxfId="1380" operator="equal" stopIfTrue="1">
      <formula>"買"</formula>
    </cfRule>
  </conditionalFormatting>
  <conditionalFormatting sqref="C65">
    <cfRule type="cellIs" priority="202" dxfId="1380" operator="equal" stopIfTrue="1">
      <formula>"買"</formula>
    </cfRule>
  </conditionalFormatting>
  <conditionalFormatting sqref="C65">
    <cfRule type="cellIs" priority="201" dxfId="1380" operator="equal" stopIfTrue="1">
      <formula>"買"</formula>
    </cfRule>
  </conditionalFormatting>
  <conditionalFormatting sqref="C65">
    <cfRule type="cellIs" priority="200" dxfId="1380" operator="equal" stopIfTrue="1">
      <formula>"買"</formula>
    </cfRule>
  </conditionalFormatting>
  <conditionalFormatting sqref="C65">
    <cfRule type="cellIs" priority="199" dxfId="1380" operator="equal" stopIfTrue="1">
      <formula>"買"</formula>
    </cfRule>
  </conditionalFormatting>
  <conditionalFormatting sqref="C65">
    <cfRule type="cellIs" priority="198" dxfId="1380" operator="equal" stopIfTrue="1">
      <formula>"買"</formula>
    </cfRule>
  </conditionalFormatting>
  <conditionalFormatting sqref="C65">
    <cfRule type="cellIs" priority="197" dxfId="1380" operator="equal" stopIfTrue="1">
      <formula>"買"</formula>
    </cfRule>
  </conditionalFormatting>
  <conditionalFormatting sqref="C65">
    <cfRule type="cellIs" priority="196" dxfId="1380" operator="equal" stopIfTrue="1">
      <formula>"買"</formula>
    </cfRule>
  </conditionalFormatting>
  <conditionalFormatting sqref="C65">
    <cfRule type="cellIs" priority="195" dxfId="1380" operator="equal" stopIfTrue="1">
      <formula>"買"</formula>
    </cfRule>
  </conditionalFormatting>
  <conditionalFormatting sqref="C65">
    <cfRule type="cellIs" priority="194" dxfId="1380" operator="equal" stopIfTrue="1">
      <formula>"買"</formula>
    </cfRule>
  </conditionalFormatting>
  <conditionalFormatting sqref="C65">
    <cfRule type="cellIs" priority="193" dxfId="1380" operator="equal" stopIfTrue="1">
      <formula>"買"</formula>
    </cfRule>
  </conditionalFormatting>
  <conditionalFormatting sqref="C65">
    <cfRule type="cellIs" priority="192" dxfId="1380" operator="equal" stopIfTrue="1">
      <formula>"買"</formula>
    </cfRule>
  </conditionalFormatting>
  <conditionalFormatting sqref="C65">
    <cfRule type="cellIs" priority="191" dxfId="1380" operator="equal" stopIfTrue="1">
      <formula>"買"</formula>
    </cfRule>
  </conditionalFormatting>
  <conditionalFormatting sqref="C65">
    <cfRule type="cellIs" priority="190" dxfId="1380" operator="equal" stopIfTrue="1">
      <formula>"買"</formula>
    </cfRule>
  </conditionalFormatting>
  <conditionalFormatting sqref="C65">
    <cfRule type="cellIs" priority="189" dxfId="1380" operator="equal" stopIfTrue="1">
      <formula>"買"</formula>
    </cfRule>
  </conditionalFormatting>
  <conditionalFormatting sqref="C65">
    <cfRule type="cellIs" priority="188" dxfId="1380" operator="equal" stopIfTrue="1">
      <formula>"買"</formula>
    </cfRule>
  </conditionalFormatting>
  <conditionalFormatting sqref="C65">
    <cfRule type="cellIs" priority="187" dxfId="1380" operator="equal" stopIfTrue="1">
      <formula>"買"</formula>
    </cfRule>
  </conditionalFormatting>
  <conditionalFormatting sqref="C65">
    <cfRule type="cellIs" priority="186" dxfId="1380" operator="equal" stopIfTrue="1">
      <formula>"買"</formula>
    </cfRule>
  </conditionalFormatting>
  <conditionalFormatting sqref="C65">
    <cfRule type="cellIs" priority="185" dxfId="1380" operator="equal" stopIfTrue="1">
      <formula>"買"</formula>
    </cfRule>
  </conditionalFormatting>
  <conditionalFormatting sqref="C65">
    <cfRule type="cellIs" priority="184" dxfId="1380" operator="equal" stopIfTrue="1">
      <formula>"買"</formula>
    </cfRule>
  </conditionalFormatting>
  <conditionalFormatting sqref="C65">
    <cfRule type="cellIs" priority="183" dxfId="1380" operator="equal" stopIfTrue="1">
      <formula>"買"</formula>
    </cfRule>
  </conditionalFormatting>
  <conditionalFormatting sqref="C65">
    <cfRule type="cellIs" priority="182" dxfId="1380" operator="equal" stopIfTrue="1">
      <formula>"買"</formula>
    </cfRule>
  </conditionalFormatting>
  <conditionalFormatting sqref="C65">
    <cfRule type="cellIs" priority="181" dxfId="1380" operator="equal" stopIfTrue="1">
      <formula>"買"</formula>
    </cfRule>
  </conditionalFormatting>
  <conditionalFormatting sqref="C65">
    <cfRule type="cellIs" priority="180" dxfId="1380" operator="equal" stopIfTrue="1">
      <formula>"買"</formula>
    </cfRule>
  </conditionalFormatting>
  <conditionalFormatting sqref="C65">
    <cfRule type="cellIs" priority="179" dxfId="1380" operator="equal" stopIfTrue="1">
      <formula>"買"</formula>
    </cfRule>
  </conditionalFormatting>
  <conditionalFormatting sqref="C65">
    <cfRule type="cellIs" priority="178" dxfId="1380" operator="equal" stopIfTrue="1">
      <formula>"買"</formula>
    </cfRule>
  </conditionalFormatting>
  <conditionalFormatting sqref="C65">
    <cfRule type="cellIs" priority="177" dxfId="1380" operator="equal" stopIfTrue="1">
      <formula>"買"</formula>
    </cfRule>
  </conditionalFormatting>
  <conditionalFormatting sqref="C65">
    <cfRule type="cellIs" priority="176" dxfId="1380" operator="equal" stopIfTrue="1">
      <formula>"買"</formula>
    </cfRule>
  </conditionalFormatting>
  <conditionalFormatting sqref="C65">
    <cfRule type="cellIs" priority="175" dxfId="1380" operator="equal" stopIfTrue="1">
      <formula>"買"</formula>
    </cfRule>
  </conditionalFormatting>
  <conditionalFormatting sqref="C65">
    <cfRule type="cellIs" priority="174" dxfId="1380" operator="equal" stopIfTrue="1">
      <formula>"買"</formula>
    </cfRule>
  </conditionalFormatting>
  <conditionalFormatting sqref="C65">
    <cfRule type="cellIs" priority="173" dxfId="1380" operator="equal" stopIfTrue="1">
      <formula>"買"</formula>
    </cfRule>
  </conditionalFormatting>
  <conditionalFormatting sqref="C65">
    <cfRule type="cellIs" priority="172" dxfId="1380" operator="equal" stopIfTrue="1">
      <formula>"買"</formula>
    </cfRule>
  </conditionalFormatting>
  <conditionalFormatting sqref="C65">
    <cfRule type="cellIs" priority="171" dxfId="1380" operator="equal" stopIfTrue="1">
      <formula>"買"</formula>
    </cfRule>
  </conditionalFormatting>
  <conditionalFormatting sqref="C65">
    <cfRule type="cellIs" priority="170" dxfId="1380" operator="equal" stopIfTrue="1">
      <formula>"買"</formula>
    </cfRule>
  </conditionalFormatting>
  <conditionalFormatting sqref="C65">
    <cfRule type="cellIs" priority="169" dxfId="1380" operator="equal" stopIfTrue="1">
      <formula>"買"</formula>
    </cfRule>
  </conditionalFormatting>
  <conditionalFormatting sqref="C65">
    <cfRule type="cellIs" priority="168" dxfId="1380" operator="equal" stopIfTrue="1">
      <formula>"買"</formula>
    </cfRule>
  </conditionalFormatting>
  <conditionalFormatting sqref="C65">
    <cfRule type="cellIs" priority="167" dxfId="1380" operator="equal" stopIfTrue="1">
      <formula>"買"</formula>
    </cfRule>
  </conditionalFormatting>
  <conditionalFormatting sqref="C65">
    <cfRule type="cellIs" priority="166" dxfId="1380" operator="equal" stopIfTrue="1">
      <formula>"買"</formula>
    </cfRule>
  </conditionalFormatting>
  <conditionalFormatting sqref="C65">
    <cfRule type="cellIs" priority="165" dxfId="1380" operator="equal" stopIfTrue="1">
      <formula>"買"</formula>
    </cfRule>
  </conditionalFormatting>
  <conditionalFormatting sqref="C65">
    <cfRule type="cellIs" priority="164" dxfId="1380" operator="equal" stopIfTrue="1">
      <formula>"買"</formula>
    </cfRule>
  </conditionalFormatting>
  <conditionalFormatting sqref="C65">
    <cfRule type="cellIs" priority="163" dxfId="1380" operator="equal" stopIfTrue="1">
      <formula>"買"</formula>
    </cfRule>
  </conditionalFormatting>
  <conditionalFormatting sqref="C65">
    <cfRule type="cellIs" priority="162" dxfId="1380" operator="equal" stopIfTrue="1">
      <formula>"買"</formula>
    </cfRule>
  </conditionalFormatting>
  <conditionalFormatting sqref="C65">
    <cfRule type="cellIs" priority="161" dxfId="1380" operator="equal" stopIfTrue="1">
      <formula>"買"</formula>
    </cfRule>
  </conditionalFormatting>
  <conditionalFormatting sqref="C65">
    <cfRule type="cellIs" priority="160" dxfId="1380" operator="equal" stopIfTrue="1">
      <formula>"買"</formula>
    </cfRule>
  </conditionalFormatting>
  <conditionalFormatting sqref="C65">
    <cfRule type="cellIs" priority="159" dxfId="1380" operator="equal" stopIfTrue="1">
      <formula>"買"</formula>
    </cfRule>
  </conditionalFormatting>
  <conditionalFormatting sqref="C65">
    <cfRule type="cellIs" priority="158" dxfId="1380" operator="equal" stopIfTrue="1">
      <formula>"買"</formula>
    </cfRule>
  </conditionalFormatting>
  <conditionalFormatting sqref="C65">
    <cfRule type="cellIs" priority="157" dxfId="1380" operator="equal" stopIfTrue="1">
      <formula>"買"</formula>
    </cfRule>
  </conditionalFormatting>
  <conditionalFormatting sqref="C65">
    <cfRule type="cellIs" priority="156" dxfId="1380" operator="equal" stopIfTrue="1">
      <formula>"買"</formula>
    </cfRule>
  </conditionalFormatting>
  <conditionalFormatting sqref="C65">
    <cfRule type="cellIs" priority="155" dxfId="1380" operator="equal" stopIfTrue="1">
      <formula>"買"</formula>
    </cfRule>
  </conditionalFormatting>
  <conditionalFormatting sqref="C65">
    <cfRule type="cellIs" priority="154" dxfId="1380" operator="equal" stopIfTrue="1">
      <formula>"買"</formula>
    </cfRule>
  </conditionalFormatting>
  <conditionalFormatting sqref="C65">
    <cfRule type="cellIs" priority="153" dxfId="1380" operator="equal" stopIfTrue="1">
      <formula>"買"</formula>
    </cfRule>
  </conditionalFormatting>
  <conditionalFormatting sqref="C65">
    <cfRule type="cellIs" priority="152" dxfId="1380" operator="equal" stopIfTrue="1">
      <formula>"買"</formula>
    </cfRule>
  </conditionalFormatting>
  <conditionalFormatting sqref="C65">
    <cfRule type="cellIs" priority="151" dxfId="1380" operator="equal" stopIfTrue="1">
      <formula>"買"</formula>
    </cfRule>
  </conditionalFormatting>
  <conditionalFormatting sqref="C65">
    <cfRule type="cellIs" priority="150" dxfId="1380" operator="equal" stopIfTrue="1">
      <formula>"買"</formula>
    </cfRule>
  </conditionalFormatting>
  <conditionalFormatting sqref="C65">
    <cfRule type="cellIs" priority="149" dxfId="1380" operator="equal" stopIfTrue="1">
      <formula>"買"</formula>
    </cfRule>
  </conditionalFormatting>
  <conditionalFormatting sqref="C65">
    <cfRule type="cellIs" priority="148" dxfId="1380" operator="equal" stopIfTrue="1">
      <formula>"買"</formula>
    </cfRule>
  </conditionalFormatting>
  <conditionalFormatting sqref="C65">
    <cfRule type="cellIs" priority="147" dxfId="1380" operator="equal" stopIfTrue="1">
      <formula>"買"</formula>
    </cfRule>
  </conditionalFormatting>
  <conditionalFormatting sqref="C65">
    <cfRule type="cellIs" priority="146" dxfId="1380" operator="equal" stopIfTrue="1">
      <formula>"買"</formula>
    </cfRule>
  </conditionalFormatting>
  <conditionalFormatting sqref="C65">
    <cfRule type="cellIs" priority="145" dxfId="1380" operator="equal" stopIfTrue="1">
      <formula>"買"</formula>
    </cfRule>
  </conditionalFormatting>
  <conditionalFormatting sqref="C65">
    <cfRule type="cellIs" priority="144" dxfId="1380" operator="equal" stopIfTrue="1">
      <formula>"買"</formula>
    </cfRule>
  </conditionalFormatting>
  <conditionalFormatting sqref="C65">
    <cfRule type="cellIs" priority="143" dxfId="1380" operator="equal" stopIfTrue="1">
      <formula>"買"</formula>
    </cfRule>
  </conditionalFormatting>
  <conditionalFormatting sqref="C65">
    <cfRule type="cellIs" priority="142" dxfId="1380" operator="equal" stopIfTrue="1">
      <formula>"買"</formula>
    </cfRule>
  </conditionalFormatting>
  <conditionalFormatting sqref="C65">
    <cfRule type="cellIs" priority="141" dxfId="1380" operator="equal" stopIfTrue="1">
      <formula>"買"</formula>
    </cfRule>
  </conditionalFormatting>
  <conditionalFormatting sqref="C69">
    <cfRule type="cellIs" priority="140" dxfId="1380" operator="equal" stopIfTrue="1">
      <formula>"買"</formula>
    </cfRule>
  </conditionalFormatting>
  <conditionalFormatting sqref="C69">
    <cfRule type="cellIs" priority="139" dxfId="1380" operator="equal" stopIfTrue="1">
      <formula>"買"</formula>
    </cfRule>
  </conditionalFormatting>
  <conditionalFormatting sqref="C69">
    <cfRule type="cellIs" priority="138" dxfId="1380" operator="equal" stopIfTrue="1">
      <formula>"買"</formula>
    </cfRule>
  </conditionalFormatting>
  <conditionalFormatting sqref="C69">
    <cfRule type="cellIs" priority="137" dxfId="1380" operator="equal" stopIfTrue="1">
      <formula>"買"</formula>
    </cfRule>
  </conditionalFormatting>
  <conditionalFormatting sqref="C69">
    <cfRule type="cellIs" priority="136" dxfId="1380" operator="equal" stopIfTrue="1">
      <formula>"買"</formula>
    </cfRule>
  </conditionalFormatting>
  <conditionalFormatting sqref="C69">
    <cfRule type="cellIs" priority="135" dxfId="1380" operator="equal" stopIfTrue="1">
      <formula>"買"</formula>
    </cfRule>
  </conditionalFormatting>
  <conditionalFormatting sqref="C69">
    <cfRule type="cellIs" priority="134" dxfId="1380" operator="equal" stopIfTrue="1">
      <formula>"買"</formula>
    </cfRule>
  </conditionalFormatting>
  <conditionalFormatting sqref="C69">
    <cfRule type="cellIs" priority="133" dxfId="1380" operator="equal" stopIfTrue="1">
      <formula>"買"</formula>
    </cfRule>
  </conditionalFormatting>
  <conditionalFormatting sqref="C69">
    <cfRule type="cellIs" priority="132" dxfId="1380" operator="equal" stopIfTrue="1">
      <formula>"買"</formula>
    </cfRule>
  </conditionalFormatting>
  <conditionalFormatting sqref="C69">
    <cfRule type="cellIs" priority="131" dxfId="1380" operator="equal" stopIfTrue="1">
      <formula>"買"</formula>
    </cfRule>
  </conditionalFormatting>
  <conditionalFormatting sqref="C69">
    <cfRule type="cellIs" priority="130" dxfId="1380" operator="equal" stopIfTrue="1">
      <formula>"買"</formula>
    </cfRule>
  </conditionalFormatting>
  <conditionalFormatting sqref="C69">
    <cfRule type="cellIs" priority="129" dxfId="1380" operator="equal" stopIfTrue="1">
      <formula>"買"</formula>
    </cfRule>
  </conditionalFormatting>
  <conditionalFormatting sqref="C69">
    <cfRule type="cellIs" priority="128" dxfId="1380" operator="equal" stopIfTrue="1">
      <formula>"買"</formula>
    </cfRule>
  </conditionalFormatting>
  <conditionalFormatting sqref="C69">
    <cfRule type="cellIs" priority="127" dxfId="1380" operator="equal" stopIfTrue="1">
      <formula>"買"</formula>
    </cfRule>
  </conditionalFormatting>
  <conditionalFormatting sqref="C69">
    <cfRule type="cellIs" priority="126" dxfId="1380" operator="equal" stopIfTrue="1">
      <formula>"買"</formula>
    </cfRule>
  </conditionalFormatting>
  <conditionalFormatting sqref="C69">
    <cfRule type="cellIs" priority="125" dxfId="1380" operator="equal" stopIfTrue="1">
      <formula>"買"</formula>
    </cfRule>
  </conditionalFormatting>
  <conditionalFormatting sqref="C69">
    <cfRule type="cellIs" priority="124" dxfId="1380" operator="equal" stopIfTrue="1">
      <formula>"買"</formula>
    </cfRule>
  </conditionalFormatting>
  <conditionalFormatting sqref="C69">
    <cfRule type="cellIs" priority="123" dxfId="1380" operator="equal" stopIfTrue="1">
      <formula>"買"</formula>
    </cfRule>
  </conditionalFormatting>
  <conditionalFormatting sqref="C69">
    <cfRule type="cellIs" priority="122" dxfId="1380" operator="equal" stopIfTrue="1">
      <formula>"買"</formula>
    </cfRule>
  </conditionalFormatting>
  <conditionalFormatting sqref="C69">
    <cfRule type="cellIs" priority="121" dxfId="1380" operator="equal" stopIfTrue="1">
      <formula>"買"</formula>
    </cfRule>
  </conditionalFormatting>
  <conditionalFormatting sqref="C69">
    <cfRule type="cellIs" priority="120" dxfId="1380" operator="equal" stopIfTrue="1">
      <formula>"買"</formula>
    </cfRule>
  </conditionalFormatting>
  <conditionalFormatting sqref="C69">
    <cfRule type="cellIs" priority="119" dxfId="1380" operator="equal" stopIfTrue="1">
      <formula>"買"</formula>
    </cfRule>
  </conditionalFormatting>
  <conditionalFormatting sqref="C69">
    <cfRule type="cellIs" priority="118" dxfId="1380" operator="equal" stopIfTrue="1">
      <formula>"買"</formula>
    </cfRule>
  </conditionalFormatting>
  <conditionalFormatting sqref="C69">
    <cfRule type="cellIs" priority="117" dxfId="1380" operator="equal" stopIfTrue="1">
      <formula>"買"</formula>
    </cfRule>
  </conditionalFormatting>
  <conditionalFormatting sqref="C69">
    <cfRule type="cellIs" priority="116" dxfId="1380" operator="equal" stopIfTrue="1">
      <formula>"買"</formula>
    </cfRule>
  </conditionalFormatting>
  <conditionalFormatting sqref="C69">
    <cfRule type="cellIs" priority="115" dxfId="1380" operator="equal" stopIfTrue="1">
      <formula>"買"</formula>
    </cfRule>
  </conditionalFormatting>
  <conditionalFormatting sqref="C69">
    <cfRule type="cellIs" priority="114" dxfId="1380" operator="equal" stopIfTrue="1">
      <formula>"買"</formula>
    </cfRule>
  </conditionalFormatting>
  <conditionalFormatting sqref="C69">
    <cfRule type="cellIs" priority="113" dxfId="1380" operator="equal" stopIfTrue="1">
      <formula>"買"</formula>
    </cfRule>
  </conditionalFormatting>
  <conditionalFormatting sqref="C69">
    <cfRule type="cellIs" priority="112" dxfId="1380" operator="equal" stopIfTrue="1">
      <formula>"買"</formula>
    </cfRule>
  </conditionalFormatting>
  <conditionalFormatting sqref="C69">
    <cfRule type="cellIs" priority="111" dxfId="1380" operator="equal" stopIfTrue="1">
      <formula>"買"</formula>
    </cfRule>
  </conditionalFormatting>
  <conditionalFormatting sqref="C69">
    <cfRule type="cellIs" priority="110" dxfId="1380" operator="equal" stopIfTrue="1">
      <formula>"買"</formula>
    </cfRule>
  </conditionalFormatting>
  <conditionalFormatting sqref="C69">
    <cfRule type="cellIs" priority="109" dxfId="1380" operator="equal" stopIfTrue="1">
      <formula>"買"</formula>
    </cfRule>
  </conditionalFormatting>
  <conditionalFormatting sqref="C69">
    <cfRule type="cellIs" priority="108" dxfId="1380" operator="equal" stopIfTrue="1">
      <formula>"買"</formula>
    </cfRule>
  </conditionalFormatting>
  <conditionalFormatting sqref="C69">
    <cfRule type="cellIs" priority="107" dxfId="1380" operator="equal" stopIfTrue="1">
      <formula>"買"</formula>
    </cfRule>
  </conditionalFormatting>
  <conditionalFormatting sqref="C69">
    <cfRule type="cellIs" priority="106" dxfId="1380" operator="equal" stopIfTrue="1">
      <formula>"買"</formula>
    </cfRule>
  </conditionalFormatting>
  <conditionalFormatting sqref="C69">
    <cfRule type="cellIs" priority="105" dxfId="1380" operator="equal" stopIfTrue="1">
      <formula>"買"</formula>
    </cfRule>
  </conditionalFormatting>
  <conditionalFormatting sqref="C69">
    <cfRule type="cellIs" priority="104" dxfId="1380" operator="equal" stopIfTrue="1">
      <formula>"買"</formula>
    </cfRule>
  </conditionalFormatting>
  <conditionalFormatting sqref="C69">
    <cfRule type="cellIs" priority="103" dxfId="1380" operator="equal" stopIfTrue="1">
      <formula>"買"</formula>
    </cfRule>
  </conditionalFormatting>
  <conditionalFormatting sqref="C69">
    <cfRule type="cellIs" priority="102" dxfId="1380" operator="equal" stopIfTrue="1">
      <formula>"買"</formula>
    </cfRule>
  </conditionalFormatting>
  <conditionalFormatting sqref="C69">
    <cfRule type="cellIs" priority="101" dxfId="1380" operator="equal" stopIfTrue="1">
      <formula>"買"</formula>
    </cfRule>
  </conditionalFormatting>
  <conditionalFormatting sqref="C69">
    <cfRule type="cellIs" priority="100" dxfId="1380" operator="equal" stopIfTrue="1">
      <formula>"買"</formula>
    </cfRule>
  </conditionalFormatting>
  <conditionalFormatting sqref="C69">
    <cfRule type="cellIs" priority="99" dxfId="1380" operator="equal" stopIfTrue="1">
      <formula>"買"</formula>
    </cfRule>
  </conditionalFormatting>
  <conditionalFormatting sqref="C69">
    <cfRule type="cellIs" priority="98" dxfId="1380" operator="equal" stopIfTrue="1">
      <formula>"買"</formula>
    </cfRule>
  </conditionalFormatting>
  <conditionalFormatting sqref="C69">
    <cfRule type="cellIs" priority="97" dxfId="1380" operator="equal" stopIfTrue="1">
      <formula>"買"</formula>
    </cfRule>
  </conditionalFormatting>
  <conditionalFormatting sqref="C69">
    <cfRule type="cellIs" priority="96" dxfId="1380" operator="equal" stopIfTrue="1">
      <formula>"買"</formula>
    </cfRule>
  </conditionalFormatting>
  <conditionalFormatting sqref="C69">
    <cfRule type="cellIs" priority="95" dxfId="1380" operator="equal" stopIfTrue="1">
      <formula>"買"</formula>
    </cfRule>
  </conditionalFormatting>
  <conditionalFormatting sqref="C69">
    <cfRule type="cellIs" priority="94" dxfId="1380" operator="equal" stopIfTrue="1">
      <formula>"買"</formula>
    </cfRule>
  </conditionalFormatting>
  <conditionalFormatting sqref="C69">
    <cfRule type="cellIs" priority="93" dxfId="1380" operator="equal" stopIfTrue="1">
      <formula>"買"</formula>
    </cfRule>
  </conditionalFormatting>
  <conditionalFormatting sqref="C69">
    <cfRule type="cellIs" priority="92" dxfId="1380" operator="equal" stopIfTrue="1">
      <formula>"買"</formula>
    </cfRule>
  </conditionalFormatting>
  <conditionalFormatting sqref="C69">
    <cfRule type="cellIs" priority="91" dxfId="1380" operator="equal" stopIfTrue="1">
      <formula>"買"</formula>
    </cfRule>
  </conditionalFormatting>
  <conditionalFormatting sqref="C69">
    <cfRule type="cellIs" priority="90" dxfId="1380" operator="equal" stopIfTrue="1">
      <formula>"買"</formula>
    </cfRule>
  </conditionalFormatting>
  <conditionalFormatting sqref="C69">
    <cfRule type="cellIs" priority="89" dxfId="1380" operator="equal" stopIfTrue="1">
      <formula>"買"</formula>
    </cfRule>
  </conditionalFormatting>
  <conditionalFormatting sqref="C69">
    <cfRule type="cellIs" priority="88" dxfId="1380" operator="equal" stopIfTrue="1">
      <formula>"買"</formula>
    </cfRule>
  </conditionalFormatting>
  <conditionalFormatting sqref="C69">
    <cfRule type="cellIs" priority="87" dxfId="1380" operator="equal" stopIfTrue="1">
      <formula>"買"</formula>
    </cfRule>
  </conditionalFormatting>
  <conditionalFormatting sqref="C69">
    <cfRule type="cellIs" priority="86" dxfId="1380" operator="equal" stopIfTrue="1">
      <formula>"買"</formula>
    </cfRule>
  </conditionalFormatting>
  <conditionalFormatting sqref="C69">
    <cfRule type="cellIs" priority="85" dxfId="1380" operator="equal" stopIfTrue="1">
      <formula>"買"</formula>
    </cfRule>
  </conditionalFormatting>
  <conditionalFormatting sqref="C69">
    <cfRule type="cellIs" priority="84" dxfId="1380" operator="equal" stopIfTrue="1">
      <formula>"買"</formula>
    </cfRule>
  </conditionalFormatting>
  <conditionalFormatting sqref="C69">
    <cfRule type="cellIs" priority="83" dxfId="1380" operator="equal" stopIfTrue="1">
      <formula>"買"</formula>
    </cfRule>
  </conditionalFormatting>
  <conditionalFormatting sqref="C69">
    <cfRule type="cellIs" priority="82" dxfId="1380" operator="equal" stopIfTrue="1">
      <formula>"買"</formula>
    </cfRule>
  </conditionalFormatting>
  <conditionalFormatting sqref="C69">
    <cfRule type="cellIs" priority="81" dxfId="1380" operator="equal" stopIfTrue="1">
      <formula>"買"</formula>
    </cfRule>
  </conditionalFormatting>
  <conditionalFormatting sqref="C69">
    <cfRule type="cellIs" priority="80" dxfId="1380" operator="equal" stopIfTrue="1">
      <formula>"買"</formula>
    </cfRule>
  </conditionalFormatting>
  <conditionalFormatting sqref="C69">
    <cfRule type="cellIs" priority="79" dxfId="1380" operator="equal" stopIfTrue="1">
      <formula>"買"</formula>
    </cfRule>
  </conditionalFormatting>
  <conditionalFormatting sqref="C69">
    <cfRule type="cellIs" priority="78" dxfId="1380" operator="equal" stopIfTrue="1">
      <formula>"買"</formula>
    </cfRule>
  </conditionalFormatting>
  <conditionalFormatting sqref="C69">
    <cfRule type="cellIs" priority="77" dxfId="1380" operator="equal" stopIfTrue="1">
      <formula>"買"</formula>
    </cfRule>
  </conditionalFormatting>
  <conditionalFormatting sqref="C69">
    <cfRule type="cellIs" priority="76" dxfId="1380" operator="equal" stopIfTrue="1">
      <formula>"買"</formula>
    </cfRule>
  </conditionalFormatting>
  <conditionalFormatting sqref="C69">
    <cfRule type="cellIs" priority="75" dxfId="1380" operator="equal" stopIfTrue="1">
      <formula>"買"</formula>
    </cfRule>
  </conditionalFormatting>
  <conditionalFormatting sqref="C69">
    <cfRule type="cellIs" priority="74" dxfId="1380" operator="equal" stopIfTrue="1">
      <formula>"買"</formula>
    </cfRule>
  </conditionalFormatting>
  <conditionalFormatting sqref="C69">
    <cfRule type="cellIs" priority="73" dxfId="1380" operator="equal" stopIfTrue="1">
      <formula>"買"</formula>
    </cfRule>
  </conditionalFormatting>
  <conditionalFormatting sqref="C69">
    <cfRule type="cellIs" priority="72" dxfId="1380" operator="equal" stopIfTrue="1">
      <formula>"買"</formula>
    </cfRule>
  </conditionalFormatting>
  <conditionalFormatting sqref="C69">
    <cfRule type="cellIs" priority="71" dxfId="1380" operator="equal" stopIfTrue="1">
      <formula>"買"</formula>
    </cfRule>
  </conditionalFormatting>
  <conditionalFormatting sqref="C70">
    <cfRule type="cellIs" priority="70" dxfId="1380" operator="equal" stopIfTrue="1">
      <formula>"買"</formula>
    </cfRule>
  </conditionalFormatting>
  <conditionalFormatting sqref="C70">
    <cfRule type="cellIs" priority="69" dxfId="1380" operator="equal" stopIfTrue="1">
      <formula>"買"</formula>
    </cfRule>
  </conditionalFormatting>
  <conditionalFormatting sqref="C70">
    <cfRule type="cellIs" priority="68" dxfId="1380" operator="equal" stopIfTrue="1">
      <formula>"買"</formula>
    </cfRule>
  </conditionalFormatting>
  <conditionalFormatting sqref="C70">
    <cfRule type="cellIs" priority="67" dxfId="1380" operator="equal" stopIfTrue="1">
      <formula>"買"</formula>
    </cfRule>
  </conditionalFormatting>
  <conditionalFormatting sqref="C70">
    <cfRule type="cellIs" priority="66" dxfId="1380" operator="equal" stopIfTrue="1">
      <formula>"買"</formula>
    </cfRule>
  </conditionalFormatting>
  <conditionalFormatting sqref="C70">
    <cfRule type="cellIs" priority="65" dxfId="1380" operator="equal" stopIfTrue="1">
      <formula>"買"</formula>
    </cfRule>
  </conditionalFormatting>
  <conditionalFormatting sqref="C70">
    <cfRule type="cellIs" priority="64" dxfId="1380" operator="equal" stopIfTrue="1">
      <formula>"買"</formula>
    </cfRule>
  </conditionalFormatting>
  <conditionalFormatting sqref="C70">
    <cfRule type="cellIs" priority="63" dxfId="1380" operator="equal" stopIfTrue="1">
      <formula>"買"</formula>
    </cfRule>
  </conditionalFormatting>
  <conditionalFormatting sqref="C70">
    <cfRule type="cellIs" priority="62" dxfId="1380" operator="equal" stopIfTrue="1">
      <formula>"買"</formula>
    </cfRule>
  </conditionalFormatting>
  <conditionalFormatting sqref="C70">
    <cfRule type="cellIs" priority="61" dxfId="1380" operator="equal" stopIfTrue="1">
      <formula>"買"</formula>
    </cfRule>
  </conditionalFormatting>
  <conditionalFormatting sqref="C70">
    <cfRule type="cellIs" priority="60" dxfId="1380" operator="equal" stopIfTrue="1">
      <formula>"買"</formula>
    </cfRule>
  </conditionalFormatting>
  <conditionalFormatting sqref="C70">
    <cfRule type="cellIs" priority="59" dxfId="1380" operator="equal" stopIfTrue="1">
      <formula>"買"</formula>
    </cfRule>
  </conditionalFormatting>
  <conditionalFormatting sqref="C70">
    <cfRule type="cellIs" priority="58" dxfId="1380" operator="equal" stopIfTrue="1">
      <formula>"買"</formula>
    </cfRule>
  </conditionalFormatting>
  <conditionalFormatting sqref="C70">
    <cfRule type="cellIs" priority="57" dxfId="1380" operator="equal" stopIfTrue="1">
      <formula>"買"</formula>
    </cfRule>
  </conditionalFormatting>
  <conditionalFormatting sqref="C70">
    <cfRule type="cellIs" priority="56" dxfId="1380" operator="equal" stopIfTrue="1">
      <formula>"買"</formula>
    </cfRule>
  </conditionalFormatting>
  <conditionalFormatting sqref="C70">
    <cfRule type="cellIs" priority="55" dxfId="1380" operator="equal" stopIfTrue="1">
      <formula>"買"</formula>
    </cfRule>
  </conditionalFormatting>
  <conditionalFormatting sqref="C70">
    <cfRule type="cellIs" priority="54" dxfId="1380" operator="equal" stopIfTrue="1">
      <formula>"買"</formula>
    </cfRule>
  </conditionalFormatting>
  <conditionalFormatting sqref="C70">
    <cfRule type="cellIs" priority="53" dxfId="1380" operator="equal" stopIfTrue="1">
      <formula>"買"</formula>
    </cfRule>
  </conditionalFormatting>
  <conditionalFormatting sqref="C70">
    <cfRule type="cellIs" priority="52" dxfId="1380" operator="equal" stopIfTrue="1">
      <formula>"買"</formula>
    </cfRule>
  </conditionalFormatting>
  <conditionalFormatting sqref="C70">
    <cfRule type="cellIs" priority="51" dxfId="1380" operator="equal" stopIfTrue="1">
      <formula>"買"</formula>
    </cfRule>
  </conditionalFormatting>
  <conditionalFormatting sqref="C70">
    <cfRule type="cellIs" priority="50" dxfId="1380" operator="equal" stopIfTrue="1">
      <formula>"買"</formula>
    </cfRule>
  </conditionalFormatting>
  <conditionalFormatting sqref="C70">
    <cfRule type="cellIs" priority="49" dxfId="1380" operator="equal" stopIfTrue="1">
      <formula>"買"</formula>
    </cfRule>
  </conditionalFormatting>
  <conditionalFormatting sqref="C70">
    <cfRule type="cellIs" priority="48" dxfId="1380" operator="equal" stopIfTrue="1">
      <formula>"買"</formula>
    </cfRule>
  </conditionalFormatting>
  <conditionalFormatting sqref="C70">
    <cfRule type="cellIs" priority="47" dxfId="1380" operator="equal" stopIfTrue="1">
      <formula>"買"</formula>
    </cfRule>
  </conditionalFormatting>
  <conditionalFormatting sqref="C70">
    <cfRule type="cellIs" priority="46" dxfId="1380" operator="equal" stopIfTrue="1">
      <formula>"買"</formula>
    </cfRule>
  </conditionalFormatting>
  <conditionalFormatting sqref="C70">
    <cfRule type="cellIs" priority="45" dxfId="1380" operator="equal" stopIfTrue="1">
      <formula>"買"</formula>
    </cfRule>
  </conditionalFormatting>
  <conditionalFormatting sqref="C70">
    <cfRule type="cellIs" priority="44" dxfId="1380" operator="equal" stopIfTrue="1">
      <formula>"買"</formula>
    </cfRule>
  </conditionalFormatting>
  <conditionalFormatting sqref="C70">
    <cfRule type="cellIs" priority="43" dxfId="1380" operator="equal" stopIfTrue="1">
      <formula>"買"</formula>
    </cfRule>
  </conditionalFormatting>
  <conditionalFormatting sqref="C70">
    <cfRule type="cellIs" priority="42" dxfId="1380" operator="equal" stopIfTrue="1">
      <formula>"買"</formula>
    </cfRule>
  </conditionalFormatting>
  <conditionalFormatting sqref="C70">
    <cfRule type="cellIs" priority="41" dxfId="1380" operator="equal" stopIfTrue="1">
      <formula>"買"</formula>
    </cfRule>
  </conditionalFormatting>
  <conditionalFormatting sqref="C70">
    <cfRule type="cellIs" priority="40" dxfId="1380" operator="equal" stopIfTrue="1">
      <formula>"買"</formula>
    </cfRule>
  </conditionalFormatting>
  <conditionalFormatting sqref="C70">
    <cfRule type="cellIs" priority="39" dxfId="1380" operator="equal" stopIfTrue="1">
      <formula>"買"</formula>
    </cfRule>
  </conditionalFormatting>
  <conditionalFormatting sqref="C70">
    <cfRule type="cellIs" priority="38" dxfId="1380" operator="equal" stopIfTrue="1">
      <formula>"買"</formula>
    </cfRule>
  </conditionalFormatting>
  <conditionalFormatting sqref="C70">
    <cfRule type="cellIs" priority="37" dxfId="1380" operator="equal" stopIfTrue="1">
      <formula>"買"</formula>
    </cfRule>
  </conditionalFormatting>
  <conditionalFormatting sqref="C70">
    <cfRule type="cellIs" priority="36" dxfId="1380" operator="equal" stopIfTrue="1">
      <formula>"買"</formula>
    </cfRule>
  </conditionalFormatting>
  <conditionalFormatting sqref="C70">
    <cfRule type="cellIs" priority="35" dxfId="1380" operator="equal" stopIfTrue="1">
      <formula>"買"</formula>
    </cfRule>
  </conditionalFormatting>
  <conditionalFormatting sqref="C70">
    <cfRule type="cellIs" priority="34" dxfId="1380" operator="equal" stopIfTrue="1">
      <formula>"買"</formula>
    </cfRule>
  </conditionalFormatting>
  <conditionalFormatting sqref="C70">
    <cfRule type="cellIs" priority="33" dxfId="1380" operator="equal" stopIfTrue="1">
      <formula>"買"</formula>
    </cfRule>
  </conditionalFormatting>
  <conditionalFormatting sqref="C70">
    <cfRule type="cellIs" priority="32" dxfId="1380" operator="equal" stopIfTrue="1">
      <formula>"買"</formula>
    </cfRule>
  </conditionalFormatting>
  <conditionalFormatting sqref="C70">
    <cfRule type="cellIs" priority="31" dxfId="1380" operator="equal" stopIfTrue="1">
      <formula>"買"</formula>
    </cfRule>
  </conditionalFormatting>
  <conditionalFormatting sqref="C70">
    <cfRule type="cellIs" priority="30" dxfId="1380" operator="equal" stopIfTrue="1">
      <formula>"買"</formula>
    </cfRule>
  </conditionalFormatting>
  <conditionalFormatting sqref="C70">
    <cfRule type="cellIs" priority="29" dxfId="1380" operator="equal" stopIfTrue="1">
      <formula>"買"</formula>
    </cfRule>
  </conditionalFormatting>
  <conditionalFormatting sqref="C70">
    <cfRule type="cellIs" priority="28" dxfId="1380" operator="equal" stopIfTrue="1">
      <formula>"買"</formula>
    </cfRule>
  </conditionalFormatting>
  <conditionalFormatting sqref="C70">
    <cfRule type="cellIs" priority="27" dxfId="1380" operator="equal" stopIfTrue="1">
      <formula>"買"</formula>
    </cfRule>
  </conditionalFormatting>
  <conditionalFormatting sqref="C70">
    <cfRule type="cellIs" priority="26" dxfId="1380" operator="equal" stopIfTrue="1">
      <formula>"買"</formula>
    </cfRule>
  </conditionalFormatting>
  <conditionalFormatting sqref="C70">
    <cfRule type="cellIs" priority="25" dxfId="1380" operator="equal" stopIfTrue="1">
      <formula>"買"</formula>
    </cfRule>
  </conditionalFormatting>
  <conditionalFormatting sqref="C70">
    <cfRule type="cellIs" priority="24" dxfId="1380" operator="equal" stopIfTrue="1">
      <formula>"買"</formula>
    </cfRule>
  </conditionalFormatting>
  <conditionalFormatting sqref="C70">
    <cfRule type="cellIs" priority="23" dxfId="1380" operator="equal" stopIfTrue="1">
      <formula>"買"</formula>
    </cfRule>
  </conditionalFormatting>
  <conditionalFormatting sqref="C70">
    <cfRule type="cellIs" priority="22" dxfId="1380" operator="equal" stopIfTrue="1">
      <formula>"買"</formula>
    </cfRule>
  </conditionalFormatting>
  <conditionalFormatting sqref="C70">
    <cfRule type="cellIs" priority="21" dxfId="1380" operator="equal" stopIfTrue="1">
      <formula>"買"</formula>
    </cfRule>
  </conditionalFormatting>
  <conditionalFormatting sqref="C70">
    <cfRule type="cellIs" priority="20" dxfId="1380" operator="equal" stopIfTrue="1">
      <formula>"買"</formula>
    </cfRule>
  </conditionalFormatting>
  <conditionalFormatting sqref="C70">
    <cfRule type="cellIs" priority="19" dxfId="1380" operator="equal" stopIfTrue="1">
      <formula>"買"</formula>
    </cfRule>
  </conditionalFormatting>
  <conditionalFormatting sqref="C70">
    <cfRule type="cellIs" priority="18" dxfId="1380" operator="equal" stopIfTrue="1">
      <formula>"買"</formula>
    </cfRule>
  </conditionalFormatting>
  <conditionalFormatting sqref="C70">
    <cfRule type="cellIs" priority="17" dxfId="1380" operator="equal" stopIfTrue="1">
      <formula>"買"</formula>
    </cfRule>
  </conditionalFormatting>
  <conditionalFormatting sqref="C70">
    <cfRule type="cellIs" priority="16" dxfId="1380" operator="equal" stopIfTrue="1">
      <formula>"買"</formula>
    </cfRule>
  </conditionalFormatting>
  <conditionalFormatting sqref="C70">
    <cfRule type="cellIs" priority="15" dxfId="1380" operator="equal" stopIfTrue="1">
      <formula>"買"</formula>
    </cfRule>
  </conditionalFormatting>
  <conditionalFormatting sqref="C70">
    <cfRule type="cellIs" priority="14" dxfId="1380" operator="equal" stopIfTrue="1">
      <formula>"買"</formula>
    </cfRule>
  </conditionalFormatting>
  <conditionalFormatting sqref="C70">
    <cfRule type="cellIs" priority="13" dxfId="1380" operator="equal" stopIfTrue="1">
      <formula>"買"</formula>
    </cfRule>
  </conditionalFormatting>
  <conditionalFormatting sqref="C70">
    <cfRule type="cellIs" priority="12" dxfId="1380" operator="equal" stopIfTrue="1">
      <formula>"買"</formula>
    </cfRule>
  </conditionalFormatting>
  <conditionalFormatting sqref="C70">
    <cfRule type="cellIs" priority="11" dxfId="1380" operator="equal" stopIfTrue="1">
      <formula>"買"</formula>
    </cfRule>
  </conditionalFormatting>
  <conditionalFormatting sqref="C70">
    <cfRule type="cellIs" priority="10" dxfId="1380" operator="equal" stopIfTrue="1">
      <formula>"買"</formula>
    </cfRule>
  </conditionalFormatting>
  <conditionalFormatting sqref="C70">
    <cfRule type="cellIs" priority="9" dxfId="1380" operator="equal" stopIfTrue="1">
      <formula>"買"</formula>
    </cfRule>
  </conditionalFormatting>
  <conditionalFormatting sqref="C70">
    <cfRule type="cellIs" priority="8" dxfId="1380" operator="equal" stopIfTrue="1">
      <formula>"買"</formula>
    </cfRule>
  </conditionalFormatting>
  <conditionalFormatting sqref="C70">
    <cfRule type="cellIs" priority="7" dxfId="1380" operator="equal" stopIfTrue="1">
      <formula>"買"</formula>
    </cfRule>
  </conditionalFormatting>
  <conditionalFormatting sqref="C70">
    <cfRule type="cellIs" priority="6" dxfId="1380" operator="equal" stopIfTrue="1">
      <formula>"買"</formula>
    </cfRule>
  </conditionalFormatting>
  <conditionalFormatting sqref="C70">
    <cfRule type="cellIs" priority="5" dxfId="1380" operator="equal" stopIfTrue="1">
      <formula>"買"</formula>
    </cfRule>
  </conditionalFormatting>
  <conditionalFormatting sqref="C70">
    <cfRule type="cellIs" priority="4" dxfId="1380" operator="equal" stopIfTrue="1">
      <formula>"買"</formula>
    </cfRule>
  </conditionalFormatting>
  <conditionalFormatting sqref="C70">
    <cfRule type="cellIs" priority="3" dxfId="1380" operator="equal" stopIfTrue="1">
      <formula>"買"</formula>
    </cfRule>
  </conditionalFormatting>
  <conditionalFormatting sqref="C70">
    <cfRule type="cellIs" priority="2" dxfId="1380" operator="equal" stopIfTrue="1">
      <formula>"買"</formula>
    </cfRule>
  </conditionalFormatting>
  <conditionalFormatting sqref="C70">
    <cfRule type="cellIs" priority="1" dxfId="1380" operator="equal" stopIfTrue="1">
      <formula>"買"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zoomScalePageLayoutView="0" workbookViewId="0" topLeftCell="A1">
      <selection activeCell="E9" sqref="E9"/>
    </sheetView>
  </sheetViews>
  <sheetFormatPr defaultColWidth="8.875" defaultRowHeight="13.5"/>
  <sheetData>
    <row r="1" spans="1:9" ht="13.5">
      <c r="A1" s="100" t="s">
        <v>53</v>
      </c>
      <c r="B1" s="101"/>
      <c r="C1" s="101"/>
      <c r="D1" s="101"/>
      <c r="E1" s="101"/>
      <c r="F1" s="101"/>
      <c r="G1" s="101"/>
      <c r="H1" s="101"/>
      <c r="I1" s="104"/>
    </row>
    <row r="2" spans="1:9" ht="13.5">
      <c r="A2" s="102" t="s">
        <v>54</v>
      </c>
      <c r="B2" s="103"/>
      <c r="C2" s="103"/>
      <c r="D2" s="103"/>
      <c r="E2" s="103"/>
      <c r="F2" s="103"/>
      <c r="G2" s="103"/>
      <c r="H2" s="103"/>
      <c r="I2" s="104"/>
    </row>
    <row r="3" spans="1:4" ht="13.5">
      <c r="A3" s="99"/>
      <c r="D3" s="99"/>
    </row>
    <row r="7" spans="1:2" ht="13.5">
      <c r="A7" t="s">
        <v>55</v>
      </c>
      <c r="B7" t="s">
        <v>94</v>
      </c>
    </row>
    <row r="8" ht="13.5">
      <c r="B8" t="s">
        <v>95</v>
      </c>
    </row>
    <row r="9" ht="13.5">
      <c r="B9" t="s">
        <v>96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zoomScalePageLayoutView="0" workbookViewId="0" topLeftCell="A1">
      <selection activeCell="E11" sqref="E11"/>
    </sheetView>
  </sheetViews>
  <sheetFormatPr defaultColWidth="8.875" defaultRowHeight="13.5"/>
  <sheetData>
    <row r="4" spans="2:5" ht="13.5">
      <c r="B4" t="s">
        <v>56</v>
      </c>
      <c r="C4" t="s">
        <v>57</v>
      </c>
      <c r="D4" t="s">
        <v>58</v>
      </c>
      <c r="E4" t="s">
        <v>59</v>
      </c>
    </row>
    <row r="5" spans="3:5" ht="13.5">
      <c r="C5" t="s">
        <v>60</v>
      </c>
      <c r="D5" t="s">
        <v>58</v>
      </c>
      <c r="E5" t="s">
        <v>59</v>
      </c>
    </row>
    <row r="9" spans="2:5" ht="13.5">
      <c r="B9" t="s">
        <v>61</v>
      </c>
      <c r="D9" t="s">
        <v>57</v>
      </c>
      <c r="E9" t="s">
        <v>62</v>
      </c>
    </row>
    <row r="10" spans="4:5" ht="13.5">
      <c r="D10" t="s">
        <v>63</v>
      </c>
      <c r="E10" t="s">
        <v>62</v>
      </c>
    </row>
    <row r="13" spans="2:5" ht="13.5">
      <c r="B13" t="s">
        <v>64</v>
      </c>
      <c r="E13" t="s">
        <v>57</v>
      </c>
    </row>
    <row r="14" ht="13.5">
      <c r="E14" t="s">
        <v>65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mh</cp:lastModifiedBy>
  <cp:lastPrinted>1899-12-30T00:00:00Z</cp:lastPrinted>
  <dcterms:created xsi:type="dcterms:W3CDTF">2013-10-09T23:04:08Z</dcterms:created>
  <dcterms:modified xsi:type="dcterms:W3CDTF">2015-08-18T13:34:59Z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