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35" activeTab="0"/>
  </bookViews>
  <sheets>
    <sheet name="ルール＆合計" sheetId="1" r:id="rId1"/>
    <sheet name="検証データ" sheetId="2" r:id="rId2"/>
    <sheet name="画像" sheetId="3" r:id="rId3"/>
    <sheet name="気づき" sheetId="4" r:id="rId4"/>
    <sheet name="検証終了通貨" sheetId="5" r:id="rId5"/>
  </sheets>
  <definedNames>
    <definedName name="_xlnm._FilterDatabase" localSheetId="1" hidden="1">'検証データ'!$A$2:$O$168</definedName>
  </definedNames>
  <calcPr fullCalcOnLoad="1"/>
</workbook>
</file>

<file path=xl/sharedStrings.xml><?xml version="1.0" encoding="utf-8"?>
<sst xmlns="http://schemas.openxmlformats.org/spreadsheetml/2006/main" count="745" uniqueCount="347">
  <si>
    <t>※入力</t>
  </si>
  <si>
    <t>初期資金</t>
  </si>
  <si>
    <t>スタート日</t>
  </si>
  <si>
    <t>現在資金</t>
  </si>
  <si>
    <t>損切り</t>
  </si>
  <si>
    <t>資金増減</t>
  </si>
  <si>
    <t>勝率</t>
  </si>
  <si>
    <t>平均利益</t>
  </si>
  <si>
    <t>平均損失</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</si>
  <si>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</si>
  <si>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</si>
  <si>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</si>
  <si>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</si>
  <si>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</si>
  <si>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</si>
  <si>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</si>
  <si>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</si>
  <si>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</si>
  <si>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</si>
  <si>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</si>
  <si>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</si>
  <si>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</si>
  <si>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</si>
  <si>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</si>
  <si>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</si>
  <si>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</si>
  <si>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</si>
  <si>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</si>
  <si>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</si>
  <si>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</si>
  <si>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</si>
  <si>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</si>
  <si>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</si>
  <si>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</si>
  <si>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</si>
  <si>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PB:</t>
  </si>
  <si>
    <t>フィボナッチトレード</t>
  </si>
  <si>
    <t>ヘッドアンドショルダー</t>
  </si>
  <si>
    <t>２．MAに触って、PBが出現したらエントリー待ち。</t>
  </si>
  <si>
    <t>５．決済は４通り</t>
  </si>
  <si>
    <t>a.S/Rを２つ以上とってターゲットとする。分割決済。★まずどれか１つ検証</t>
  </si>
  <si>
    <t>b.ストップを移動していく（トレーリングストップ）</t>
  </si>
  <si>
    <t>⇒</t>
  </si>
  <si>
    <t>PBエントリー検証</t>
  </si>
  <si>
    <r>
      <t>１．移動平均線の１０EMAと２０ＥＭＡ、両方の上にキャンドルがあれば買い方向</t>
    </r>
    <r>
      <rPr>
        <sz val="11"/>
        <color indexed="8"/>
        <rFont val="ＭＳ Ｐゴシック"/>
        <family val="3"/>
      </rPr>
      <t>、下なら売り</t>
    </r>
    <r>
      <rPr>
        <sz val="11"/>
        <color indexed="8"/>
        <rFont val="ＭＳ Ｐゴシック"/>
        <family val="3"/>
      </rPr>
      <t>方向</t>
    </r>
    <r>
      <rPr>
        <sz val="11"/>
        <color indexed="8"/>
        <rFont val="ＭＳ Ｐゴシック"/>
        <family val="3"/>
      </rPr>
      <t>。</t>
    </r>
  </si>
  <si>
    <t>３．PBのエントリールール成立（PB高値／安値ブレイク）で、エントリー</t>
  </si>
  <si>
    <t>４．ストップはPBのストップ（PB安値／安値）</t>
  </si>
  <si>
    <t>c.aと似てますが、FIBをS/Rとして見て、ターゲットとする。</t>
  </si>
  <si>
    <t>d.aのS/R１つバージョン。分割決済なし。ターゲット１つの一本狙い</t>
  </si>
  <si>
    <t>EUR/USD＠日足</t>
  </si>
  <si>
    <t>Order #</t>
  </si>
  <si>
    <t>Symbol</t>
  </si>
  <si>
    <t>Type</t>
  </si>
  <si>
    <t>Lot</t>
  </si>
  <si>
    <t>Open time</t>
  </si>
  <si>
    <t>Open price</t>
  </si>
  <si>
    <t>Stop loss</t>
  </si>
  <si>
    <t>Take profit</t>
  </si>
  <si>
    <t>Close time</t>
  </si>
  <si>
    <t>Close price</t>
  </si>
  <si>
    <t>Swap</t>
  </si>
  <si>
    <t>Pips</t>
  </si>
  <si>
    <t>sell</t>
  </si>
  <si>
    <t>buy</t>
  </si>
  <si>
    <t>Profit（＄）</t>
  </si>
  <si>
    <t>勝敗</t>
  </si>
  <si>
    <t>合計資金</t>
  </si>
  <si>
    <t>（利益円）</t>
  </si>
  <si>
    <t>平均リスクリワード</t>
  </si>
  <si>
    <t>EUR/USD＠4時間足(2回）</t>
  </si>
  <si>
    <t>*直近にS/Rがない場合はトレーリングでストップ移動</t>
  </si>
  <si>
    <t xml:space="preserve">    S/Rで反発していることを確認。</t>
  </si>
  <si>
    <t>USDJPY</t>
  </si>
  <si>
    <t>EUR/USD＠1時間足</t>
  </si>
  <si>
    <t>USD/JPY＠日足</t>
  </si>
  <si>
    <t>2005.01.10 21:19</t>
  </si>
  <si>
    <t>2005.01.11 18:44</t>
  </si>
  <si>
    <t>2005.01.12 15:44</t>
  </si>
  <si>
    <t>2005.02.07 18:57</t>
  </si>
  <si>
    <t>2005.02.08 11:59</t>
  </si>
  <si>
    <t>2005.02.14 02:06</t>
  </si>
  <si>
    <t>2005.03.01 11:49</t>
  </si>
  <si>
    <t>2005.03.02 02:55</t>
  </si>
  <si>
    <t>2005.04.14 13:14</t>
  </si>
  <si>
    <t>2005.04.15 13:42</t>
  </si>
  <si>
    <t>2005.05.04 00:53</t>
  </si>
  <si>
    <t>2005.05.04 18:02</t>
  </si>
  <si>
    <t>2005.05.20 13:46</t>
  </si>
  <si>
    <t>2005.05.23 15:24</t>
  </si>
  <si>
    <t>2005.06.10 14:31</t>
  </si>
  <si>
    <t>2005.06.10 16:29</t>
  </si>
  <si>
    <t>2005.06.13 03:29</t>
  </si>
  <si>
    <t>2005.08.17 22:03</t>
  </si>
  <si>
    <t>2005.08.22 04:29</t>
  </si>
  <si>
    <t>2005.08.31 08:59</t>
  </si>
  <si>
    <t>2005.08.31 16:12</t>
  </si>
  <si>
    <t>2005.09.07 12:33</t>
  </si>
  <si>
    <t>2005.09.09 14:08</t>
  </si>
  <si>
    <t>2005.09.20 02:10</t>
  </si>
  <si>
    <t>2005.09.21 10:18</t>
  </si>
  <si>
    <t>2005.09.23 15:31</t>
  </si>
  <si>
    <t>2005.09.27 11:59</t>
  </si>
  <si>
    <t>2005.09.29 10:55</t>
  </si>
  <si>
    <t>2005.10.10 13:37</t>
  </si>
  <si>
    <t>2005.10.13 07:59</t>
  </si>
  <si>
    <t>2005.10.14 16:32</t>
  </si>
  <si>
    <t>2005.12.01 06:50</t>
  </si>
  <si>
    <t>2005.12.01 19:59</t>
  </si>
  <si>
    <t>2005.12.08 09:58</t>
  </si>
  <si>
    <t>2006.01.12 08:38</t>
  </si>
  <si>
    <t>2006.01.12 17:16</t>
  </si>
  <si>
    <t>2006.03.06 04:28</t>
  </si>
  <si>
    <t>2006.03.06 19:59</t>
  </si>
  <si>
    <t>2006.03.08 03:32</t>
  </si>
  <si>
    <t>2006.05.09 13:12</t>
  </si>
  <si>
    <t>2006.05.10 15:59</t>
  </si>
  <si>
    <t>2006.05.11 03:20</t>
  </si>
  <si>
    <t>2006.05.19 05:40</t>
  </si>
  <si>
    <t>2006.05.22 07:59</t>
  </si>
  <si>
    <t>2006.05.22 20:10</t>
  </si>
  <si>
    <t>2006.05.30 16:04</t>
  </si>
  <si>
    <t>2006.05.31 20:44</t>
  </si>
  <si>
    <t>2006.07.18 16:31</t>
  </si>
  <si>
    <t>2006.07.19 14:59</t>
  </si>
  <si>
    <t>2006.07.19 16:09</t>
  </si>
  <si>
    <t>2006.10.10 04:42</t>
  </si>
  <si>
    <t>2006.10.13 02:11</t>
  </si>
  <si>
    <t>2006.10.23 07:37</t>
  </si>
  <si>
    <t>2006.10.23 11:59</t>
  </si>
  <si>
    <t>2006.10.25 10:04</t>
  </si>
  <si>
    <t>2006.11.09 13:02</t>
  </si>
  <si>
    <t>2006.11.09 15:59</t>
  </si>
  <si>
    <t>2006.11.09 18:32</t>
  </si>
  <si>
    <t>2006.11.29 22:47</t>
  </si>
  <si>
    <t>2006.11.30 17:32</t>
  </si>
  <si>
    <t>2006.12.04 23:48</t>
  </si>
  <si>
    <t>2006.12.06 07:59</t>
  </si>
  <si>
    <t>2006.12.06 21:46</t>
  </si>
  <si>
    <t>2006.12.22 16:23</t>
  </si>
  <si>
    <t>2006.12.27 04:35</t>
  </si>
  <si>
    <t>2007.01.19 17:01</t>
  </si>
  <si>
    <t>2007.01.23 10:11</t>
  </si>
  <si>
    <t>2007.02.13 15:06</t>
  </si>
  <si>
    <t>2007.02.14 19:59</t>
  </si>
  <si>
    <t>2007.02.15 02:59</t>
  </si>
  <si>
    <t>2007.02.21 10:06</t>
  </si>
  <si>
    <t>2007.02.22 23:59</t>
  </si>
  <si>
    <t>2007.02.23 16:01</t>
  </si>
  <si>
    <t>2007.05.03 16:02</t>
  </si>
  <si>
    <t>2007.05.04 14:31</t>
  </si>
  <si>
    <t>2007.06.06 12:23</t>
  </si>
  <si>
    <t>2007.06.07 08:06</t>
  </si>
  <si>
    <t>2007.08.08 01:59</t>
  </si>
  <si>
    <t>2007.08.09 09:04</t>
  </si>
  <si>
    <t>2007.10.05 14:31</t>
  </si>
  <si>
    <t>2007.10.08 19:59</t>
  </si>
  <si>
    <t>2007.10.09 15:45</t>
  </si>
  <si>
    <t>2007.10.17 16:21</t>
  </si>
  <si>
    <t>2007.10.18 15:59</t>
  </si>
  <si>
    <t>2007.10.19 22:00</t>
  </si>
  <si>
    <t>2007.11.08 16:46</t>
  </si>
  <si>
    <t>2007.11.08 21:59</t>
  </si>
  <si>
    <t>2007.11.09 00:31</t>
  </si>
  <si>
    <t>2007.11.19 13:08</t>
  </si>
  <si>
    <t>2007.11.20 09:43</t>
  </si>
  <si>
    <t>2007.11.20 21:08</t>
  </si>
  <si>
    <t>2007.11.21 07:59</t>
  </si>
  <si>
    <t>2007.11.26 01:22</t>
  </si>
  <si>
    <t>2007.12.28 04:16</t>
  </si>
  <si>
    <t>2007.12.28 07:59</t>
  </si>
  <si>
    <t>2008.01.02 03:59</t>
  </si>
  <si>
    <t>2008.03.14 20:22</t>
  </si>
  <si>
    <t>2008.03.17 01:59</t>
  </si>
  <si>
    <t>2008.03.18 10:07</t>
  </si>
  <si>
    <t>2008.04.17 12:25</t>
  </si>
  <si>
    <t>2008.04.18 12:59</t>
  </si>
  <si>
    <t>2008.04.22 03:55</t>
  </si>
  <si>
    <t>2008.05.08 04:29</t>
  </si>
  <si>
    <t>2008.05.08 11:59</t>
  </si>
  <si>
    <t>2008.05.09 03:59</t>
  </si>
  <si>
    <t>2008.05.16 16:08</t>
  </si>
  <si>
    <t>2008.05.16 17:29</t>
  </si>
  <si>
    <t>2008.05.19 16:16</t>
  </si>
  <si>
    <t>2008.08.07 16:06</t>
  </si>
  <si>
    <t>2008.08.08 19:59</t>
  </si>
  <si>
    <t>2008.08.11 14:43</t>
  </si>
  <si>
    <t>2008.08.15 02:56</t>
  </si>
  <si>
    <t>2008.08.18 02:10</t>
  </si>
  <si>
    <t>2008.09.18 12:10</t>
  </si>
  <si>
    <t>2008.09.18 21:37</t>
  </si>
  <si>
    <t>2008.12.15 15:21</t>
  </si>
  <si>
    <t>2008.12.16 23:59</t>
  </si>
  <si>
    <t>2008.12.18 11:42</t>
  </si>
  <si>
    <t>2009.01.02 20:38</t>
  </si>
  <si>
    <t>2009.01.05 10:44</t>
  </si>
  <si>
    <t>2009.01.06 11:59</t>
  </si>
  <si>
    <t>2009.06.30 12:55</t>
  </si>
  <si>
    <t>2009.07.01 03:14</t>
  </si>
  <si>
    <t>2009.07.02 15:03</t>
  </si>
  <si>
    <t>2009.10.21 13:56</t>
  </si>
  <si>
    <t>2009.10.22 08:59</t>
  </si>
  <si>
    <t>2009.10.28 01:49</t>
  </si>
  <si>
    <t>2009.11.11 02:01</t>
  </si>
  <si>
    <t>2009.11.11 09:26</t>
  </si>
  <si>
    <t>2009.12.08 12:10</t>
  </si>
  <si>
    <t>2009.12.09 08:59</t>
  </si>
  <si>
    <t>2009.12.10 11:21</t>
  </si>
  <si>
    <t>2009.12.31 15:25</t>
  </si>
  <si>
    <t>2010.01.04 16:08</t>
  </si>
  <si>
    <t>2010.04.16 16:16</t>
  </si>
  <si>
    <t>2010.04.19 08:59</t>
  </si>
  <si>
    <t>2010.04.19 18:47</t>
  </si>
  <si>
    <t>2010.06.07 22:25</t>
  </si>
  <si>
    <t>2010.06.08 16:59</t>
  </si>
  <si>
    <t>2010.06.08 22:21</t>
  </si>
  <si>
    <t>2010.06.14 03:12</t>
  </si>
  <si>
    <t>2010.06.15 09:00</t>
  </si>
  <si>
    <t>2010.06.25 14:33</t>
  </si>
  <si>
    <t>2010.06.29 07:59</t>
  </si>
  <si>
    <t>2010.07.07 21:47</t>
  </si>
  <si>
    <t>2010.07.12 01:37</t>
  </si>
  <si>
    <t>2010.07.13 13:08</t>
  </si>
  <si>
    <t>2010.07.14 20:32</t>
  </si>
  <si>
    <t>2010.07.15 15:59</t>
  </si>
  <si>
    <t>2010.07.16 07:59</t>
  </si>
  <si>
    <t>2010.08.03 04:42</t>
  </si>
  <si>
    <t>2010.08.03 11:59</t>
  </si>
  <si>
    <t>2010.08.04 16:01</t>
  </si>
  <si>
    <t>2010.08.25 16:01</t>
  </si>
  <si>
    <t>2010.08.25 19:38</t>
  </si>
  <si>
    <t>2010.09.29 06:42</t>
  </si>
  <si>
    <t>2010.09.30 07:59</t>
  </si>
  <si>
    <t>2010.10.04 03:23</t>
  </si>
  <si>
    <t>2010.10.15 06:40</t>
  </si>
  <si>
    <t>2010.10.15 14:32</t>
  </si>
  <si>
    <t>2010.10.15 14:37</t>
  </si>
  <si>
    <t>2010.10.25 07:38</t>
  </si>
  <si>
    <t>2010.10.25 20:52</t>
  </si>
  <si>
    <t>2010.11.24 21:13</t>
  </si>
  <si>
    <t>2010.11.29 19:59</t>
  </si>
  <si>
    <t>2010.11.30 12:26</t>
  </si>
  <si>
    <t>2010.12.29 16:34</t>
  </si>
  <si>
    <t>2010.12.30 02:59</t>
  </si>
  <si>
    <t>2011.01.03 15:59</t>
  </si>
  <si>
    <t>2011.02.23 16:55</t>
  </si>
  <si>
    <t>2011.02.24 03:59</t>
  </si>
  <si>
    <t>2011.02.24 15:59</t>
  </si>
  <si>
    <t>2011.05.24 14:37</t>
  </si>
  <si>
    <t>2011.05.26 14:46</t>
  </si>
  <si>
    <t>2011.06.06 11:13</t>
  </si>
  <si>
    <t>2011.06.09 03:05</t>
  </si>
  <si>
    <t>2011.06.23 02:08</t>
  </si>
  <si>
    <t>2011.06.24 10:51</t>
  </si>
  <si>
    <t>2012.02.07 14:06</t>
  </si>
  <si>
    <t>2012.02.09 11:59</t>
  </si>
  <si>
    <t>2012.02.14 15:59</t>
  </si>
  <si>
    <t>2012.02.15 22:00</t>
  </si>
  <si>
    <t>2012.02.17 23:00</t>
  </si>
  <si>
    <t>2012.02.23 22:14</t>
  </si>
  <si>
    <t>2012.03.09 15:31</t>
  </si>
  <si>
    <t>2012.03.13 15:59</t>
  </si>
  <si>
    <t>2012.03.16 16:31</t>
  </si>
  <si>
    <t>2012.07.20 12:26</t>
  </si>
  <si>
    <t>2012.07.23 11:59</t>
  </si>
  <si>
    <t>2012.07.27 08:45</t>
  </si>
  <si>
    <t>2012.09.25 21:11</t>
  </si>
  <si>
    <t>2012.09.28 15:32</t>
  </si>
  <si>
    <t>2012.10.02 22:18</t>
  </si>
  <si>
    <t>2012.10.03 19:59</t>
  </si>
  <si>
    <t>2012.10.04 18:07</t>
  </si>
  <si>
    <t>2012.10.15 06:11</t>
  </si>
  <si>
    <t>2012.10.16 03:59</t>
  </si>
  <si>
    <t>2012.10.18 03:59</t>
  </si>
  <si>
    <t>2012.10.19 17:00</t>
  </si>
  <si>
    <t>2012.10.22 08:59</t>
  </si>
  <si>
    <t>2012.10.26 08:33</t>
  </si>
  <si>
    <t>2012.11.20 13:46</t>
  </si>
  <si>
    <t>2012.11.20 19:59</t>
  </si>
  <si>
    <t>2012.11.21 14:59</t>
  </si>
  <si>
    <t>2012.12.18 04:23</t>
  </si>
  <si>
    <t>2012.12.20 00:17</t>
  </si>
  <si>
    <t>2013.01.02 00:35</t>
  </si>
  <si>
    <t>2013.01.04 11:59</t>
  </si>
  <si>
    <t>2013.01.08 00:51</t>
  </si>
  <si>
    <t>2013.01.14 21:51</t>
  </si>
  <si>
    <t>2013.01.15 05:02</t>
  </si>
  <si>
    <t>2013.02.28 20:21</t>
  </si>
  <si>
    <t>2013.03.01 17:29</t>
  </si>
  <si>
    <t>2013.03.05 06:48</t>
  </si>
  <si>
    <t>2013.04.10 09:36</t>
  </si>
  <si>
    <t>2013.04.12 16:57</t>
  </si>
  <si>
    <t>2013.04.19 00:28</t>
  </si>
  <si>
    <t>2013.04.19 11:59</t>
  </si>
  <si>
    <t>2013.04.23 04:24</t>
  </si>
  <si>
    <t>2013.04.24 01:50</t>
  </si>
  <si>
    <t>2013.04.25 08:04</t>
  </si>
  <si>
    <t>2013.06.24 00:06</t>
  </si>
  <si>
    <t>2013.06.24 16:14</t>
  </si>
  <si>
    <t>2013.09.04 16:27</t>
  </si>
  <si>
    <t>2013.09.06 09:01</t>
  </si>
  <si>
    <t>2013.10.09 20:02</t>
  </si>
  <si>
    <t>2013.10.10 15:59</t>
  </si>
  <si>
    <t>2013.10.14 14:42</t>
  </si>
  <si>
    <t>2013.11.20 21:02</t>
  </si>
  <si>
    <t>2013.11.22 03:59</t>
  </si>
  <si>
    <t>2013.11.26 19:58</t>
  </si>
  <si>
    <t>2014.01.23 01:38</t>
  </si>
  <si>
    <t>2014.01.23 15:55</t>
  </si>
  <si>
    <t>2014.05.12 01:54</t>
  </si>
  <si>
    <t>2014.05.13 07:59</t>
  </si>
  <si>
    <t>2014.05.14 10:09</t>
  </si>
  <si>
    <t>2014.06.02 00:00</t>
  </si>
  <si>
    <t>2014.06.02 14:29</t>
  </si>
  <si>
    <t>2014.06.04 07:59</t>
  </si>
  <si>
    <t>2014.07.02 02:09</t>
  </si>
  <si>
    <t>2014.07.03 14:59</t>
  </si>
  <si>
    <t>2014.07.07 10:54</t>
  </si>
  <si>
    <t>2014.07.16 12:06</t>
  </si>
  <si>
    <t>2014.07.17 03:53</t>
  </si>
  <si>
    <t>2014.07.29 14:12</t>
  </si>
  <si>
    <t>2014.07.30 11:59</t>
  </si>
  <si>
    <t>2014.07.30 15:59</t>
  </si>
  <si>
    <t>2014.09.01 02:00</t>
  </si>
  <si>
    <t>2014.09.02 03:59</t>
  </si>
  <si>
    <t>2014.09.03 19:59</t>
  </si>
  <si>
    <t>2014.09.10 04:30</t>
  </si>
  <si>
    <t>2014.09.11 19:59</t>
  </si>
  <si>
    <t>2014.09.15 15:59</t>
  </si>
  <si>
    <t>2014.09.17 16:55</t>
  </si>
  <si>
    <t>2014.09.17 23:59</t>
  </si>
  <si>
    <t>2014.09.23 09:33</t>
  </si>
  <si>
    <t>2014.10.29 20:01</t>
  </si>
  <si>
    <t>2014.10.29 23:59</t>
  </si>
  <si>
    <t>2014.10.31 06:49</t>
  </si>
  <si>
    <t>2014.11.04 16:22</t>
  </si>
  <si>
    <t>2014.11.05 07:59</t>
  </si>
  <si>
    <t>2014.11.06 07:22</t>
  </si>
  <si>
    <t>2014.11.06 22:32</t>
  </si>
  <si>
    <t>2014.11.07 20:48</t>
  </si>
  <si>
    <t>2014.11.12 00:22</t>
  </si>
  <si>
    <t>2014.11.12 15:32</t>
  </si>
  <si>
    <t>2014.12.05 10:19</t>
  </si>
  <si>
    <t>2014.12.05 15:59</t>
  </si>
  <si>
    <t>2014.12.08 15:59</t>
  </si>
  <si>
    <t>2005/1/1～2014/12/05</t>
  </si>
  <si>
    <t>USD/JPY＠4時間足</t>
  </si>
  <si>
    <t>気づき：
トレンド転換の場合は値が伸びやすいし、
目標S/Rまでの到達時間もそれほどかからない。
トレンド転換を上手くとらえれるようになればストレスが少ないトレードができる。
日足アップトレンド、4時間足ダウントレンドとなっている場合に
日足の重要なラインにサポートされて反発⇒4時間足で上昇に転換するポイントでの
PB+MA反発のパターンは自分の中で割と安心してエントリーできそうだと感じた。
（日足ダウントレンドであればこの逆）</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</si>
</sst>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mmm\-yyyy"/>
    <numFmt numFmtId="190" formatCode="0.0000_ "/>
    <numFmt numFmtId="191" formatCode="0.00000_ "/>
    <numFmt numFmtId="192" formatCode="0.0_ "/>
    <numFmt numFmtId="193" formatCode="0_ "/>
    <numFmt numFmtId="194" formatCode="0.000_ ;[Red]\-0.000\ "/>
    <numFmt numFmtId="195" formatCode="0.0000_ ;[Red]\-0.0000\ "/>
    <numFmt numFmtId="196" formatCode="0.00000_ ;[Red]\-0.00000\ "/>
    <numFmt numFmtId="197" formatCode="0.000_ "/>
    <numFmt numFmtId="198" formatCode="0.000000_ "/>
    <numFmt numFmtId="199" formatCode="0.000000_ ;[Red]\-0.000000\ "/>
    <numFmt numFmtId="200" formatCode="0.0_ ;[Red]\-0.0\ "/>
    <numFmt numFmtId="201" formatCode="0_ ;[Red]\-0\ "/>
    <numFmt numFmtId="202" formatCode="0.0000"/>
    <numFmt numFmtId="203" formatCode="&quot;¥&quot;#,##0;\-&quot;¥&quot;#,##0"/>
  </numFmts>
  <fonts count="46">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2"/>
      <color indexed="8"/>
      <name val="ＭＳ Ｐゴシック"/>
      <family val="3"/>
    </font>
    <font>
      <sz val="12"/>
      <color indexed="8"/>
      <name val="ＭＳ Ｐゴシック"/>
      <family val="3"/>
    </font>
    <font>
      <sz val="12"/>
      <name val="ＭＳ Ｐゴシック"/>
      <family val="3"/>
    </font>
    <font>
      <sz val="6"/>
      <name val="ＭＳ Ｐゴシック"/>
      <family val="3"/>
    </font>
    <font>
      <b/>
      <sz val="14"/>
      <color indexed="8"/>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color indexed="63"/>
      </top>
      <bottom style="double"/>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06">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9" fontId="0" fillId="0" borderId="14"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0" borderId="36"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6" fillId="0" borderId="0" xfId="62" applyNumberFormat="1" applyFont="1" applyFill="1" applyBorder="1" applyAlignment="1" applyProtection="1">
      <alignment vertical="center"/>
      <protection/>
    </xf>
    <xf numFmtId="0" fontId="6" fillId="34" borderId="37" xfId="62" applyNumberFormat="1" applyFont="1" applyFill="1" applyBorder="1" applyAlignment="1" applyProtection="1">
      <alignment vertical="center"/>
      <protection/>
    </xf>
    <xf numFmtId="182" fontId="6" fillId="34" borderId="38" xfId="62" applyNumberFormat="1" applyFont="1" applyFill="1" applyBorder="1" applyAlignment="1" applyProtection="1">
      <alignment vertical="center"/>
      <protection/>
    </xf>
    <xf numFmtId="9" fontId="6" fillId="0" borderId="39" xfId="62" applyNumberFormat="1" applyFont="1" applyFill="1" applyBorder="1" applyAlignment="1" applyProtection="1">
      <alignment horizontal="center" vertical="center"/>
      <protection/>
    </xf>
    <xf numFmtId="5" fontId="6" fillId="0" borderId="31" xfId="62" applyNumberFormat="1" applyFont="1" applyFill="1" applyBorder="1" applyAlignment="1" applyProtection="1">
      <alignment horizontal="center" vertical="center"/>
      <protection/>
    </xf>
    <xf numFmtId="6" fontId="6" fillId="34" borderId="38" xfId="62" applyNumberFormat="1" applyFont="1" applyFill="1" applyBorder="1" applyAlignment="1" applyProtection="1">
      <alignment vertical="center"/>
      <protection/>
    </xf>
    <xf numFmtId="6" fontId="6" fillId="0" borderId="40" xfId="62" applyNumberFormat="1" applyFont="1" applyFill="1" applyBorder="1" applyAlignment="1" applyProtection="1">
      <alignment horizontal="center" vertical="center"/>
      <protection/>
    </xf>
    <xf numFmtId="182" fontId="6" fillId="34" borderId="41" xfId="62" applyNumberFormat="1" applyFont="1" applyFill="1" applyBorder="1" applyAlignment="1" applyProtection="1">
      <alignment vertical="center"/>
      <protection/>
    </xf>
    <xf numFmtId="0" fontId="6" fillId="35" borderId="0" xfId="62" applyNumberFormat="1" applyFont="1" applyFill="1" applyBorder="1" applyAlignment="1" applyProtection="1">
      <alignment vertical="center"/>
      <protection/>
    </xf>
    <xf numFmtId="5" fontId="6" fillId="35" borderId="0" xfId="62" applyNumberFormat="1" applyFont="1" applyFill="1" applyBorder="1" applyAlignment="1" applyProtection="1">
      <alignment horizontal="center" vertical="center"/>
      <protection/>
    </xf>
    <xf numFmtId="182" fontId="6" fillId="35" borderId="0" xfId="62" applyNumberFormat="1" applyFont="1" applyFill="1" applyBorder="1" applyAlignment="1" applyProtection="1">
      <alignment vertical="center"/>
      <protection/>
    </xf>
    <xf numFmtId="6" fontId="6" fillId="35" borderId="0" xfId="62" applyNumberFormat="1" applyFont="1" applyFill="1" applyBorder="1" applyAlignment="1" applyProtection="1">
      <alignment vertical="center"/>
      <protection/>
    </xf>
    <xf numFmtId="6" fontId="6" fillId="35" borderId="0" xfId="62"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5" fontId="7" fillId="36" borderId="42" xfId="62" applyNumberFormat="1" applyFont="1" applyFill="1" applyBorder="1" applyAlignment="1" applyProtection="1">
      <alignment horizontal="center"/>
      <protection/>
    </xf>
    <xf numFmtId="0" fontId="0" fillId="0" borderId="43" xfId="0" applyNumberFormat="1" applyFont="1" applyFill="1" applyBorder="1" applyAlignment="1" applyProtection="1">
      <alignment vertical="center"/>
      <protection/>
    </xf>
    <xf numFmtId="0" fontId="0" fillId="0" borderId="44" xfId="0" applyNumberFormat="1" applyFont="1" applyFill="1" applyBorder="1" applyAlignment="1" applyProtection="1">
      <alignment vertical="center"/>
      <protection/>
    </xf>
    <xf numFmtId="0" fontId="0" fillId="0" borderId="45" xfId="0" applyNumberFormat="1" applyFont="1" applyFill="1" applyBorder="1" applyAlignment="1" applyProtection="1">
      <alignment vertical="center"/>
      <protection/>
    </xf>
    <xf numFmtId="0" fontId="6" fillId="34" borderId="38" xfId="62" applyNumberFormat="1" applyFont="1" applyFill="1" applyBorder="1" applyAlignment="1" applyProtection="1">
      <alignment vertical="center"/>
      <protection/>
    </xf>
    <xf numFmtId="0" fontId="0" fillId="0" borderId="46" xfId="0" applyNumberFormat="1" applyFont="1" applyFill="1" applyBorder="1" applyAlignment="1" applyProtection="1">
      <alignment vertical="center"/>
      <protection/>
    </xf>
    <xf numFmtId="0" fontId="1" fillId="0" borderId="0" xfId="63">
      <alignment vertical="center"/>
      <protection/>
    </xf>
    <xf numFmtId="0" fontId="1" fillId="0" borderId="47" xfId="63" applyBorder="1">
      <alignment vertical="center"/>
      <protection/>
    </xf>
    <xf numFmtId="0" fontId="1" fillId="0" borderId="48" xfId="63" applyBorder="1">
      <alignment vertical="center"/>
      <protection/>
    </xf>
    <xf numFmtId="0" fontId="1" fillId="0" borderId="0" xfId="63" applyBorder="1">
      <alignment vertical="center"/>
      <protection/>
    </xf>
    <xf numFmtId="0" fontId="0" fillId="0" borderId="0" xfId="0" applyFont="1" applyAlignment="1">
      <alignment vertical="center"/>
    </xf>
    <xf numFmtId="0" fontId="0" fillId="37" borderId="0" xfId="0" applyFill="1" applyAlignment="1">
      <alignment vertical="center"/>
    </xf>
    <xf numFmtId="0" fontId="0" fillId="0" borderId="0" xfId="0" applyFont="1" applyAlignment="1">
      <alignment horizontal="right" vertical="center"/>
    </xf>
    <xf numFmtId="0" fontId="10" fillId="0" borderId="0" xfId="0" applyFont="1" applyAlignment="1">
      <alignment vertical="center"/>
    </xf>
    <xf numFmtId="0" fontId="0" fillId="0" borderId="18" xfId="0" applyNumberFormat="1" applyFill="1" applyBorder="1" applyAlignment="1" applyProtection="1">
      <alignment vertical="center"/>
      <protection/>
    </xf>
    <xf numFmtId="0" fontId="1" fillId="0" borderId="0" xfId="63" applyFill="1" applyBorder="1">
      <alignment vertical="center"/>
      <protection/>
    </xf>
    <xf numFmtId="0" fontId="0" fillId="0" borderId="0" xfId="0" applyAlignment="1">
      <alignment horizontal="left" vertical="center"/>
    </xf>
    <xf numFmtId="0" fontId="0" fillId="0" borderId="0" xfId="0" applyAlignment="1">
      <alignment horizontal="center" vertical="center"/>
    </xf>
    <xf numFmtId="2" fontId="0" fillId="0" borderId="0" xfId="0" applyNumberFormat="1" applyAlignment="1">
      <alignment vertical="center"/>
    </xf>
    <xf numFmtId="200" fontId="0" fillId="0" borderId="10" xfId="0" applyNumberFormat="1" applyFont="1" applyFill="1" applyBorder="1" applyAlignment="1" applyProtection="1">
      <alignment vertical="center"/>
      <protection/>
    </xf>
    <xf numFmtId="201" fontId="0" fillId="0" borderId="10" xfId="0" applyNumberFormat="1" applyFont="1" applyFill="1" applyBorder="1" applyAlignment="1" applyProtection="1">
      <alignment vertical="center"/>
      <protection/>
    </xf>
    <xf numFmtId="5" fontId="0" fillId="0" borderId="0" xfId="0" applyNumberFormat="1" applyAlignment="1">
      <alignment vertical="center"/>
    </xf>
    <xf numFmtId="0" fontId="0" fillId="0" borderId="11" xfId="0" applyNumberFormat="1" applyFill="1" applyBorder="1" applyAlignment="1" applyProtection="1">
      <alignment vertical="center"/>
      <protection/>
    </xf>
    <xf numFmtId="0" fontId="0" fillId="0" borderId="0" xfId="0" applyAlignment="1">
      <alignment vertical="center" wrapText="1"/>
    </xf>
    <xf numFmtId="0" fontId="0" fillId="0" borderId="0" xfId="0" applyNumberFormat="1" applyFont="1" applyFill="1" applyBorder="1" applyAlignment="1" applyProtection="1">
      <alignment vertical="center"/>
      <protection/>
    </xf>
    <xf numFmtId="9" fontId="6" fillId="0" borderId="0" xfId="62" applyNumberFormat="1" applyFont="1" applyFill="1" applyBorder="1" applyAlignment="1" applyProtection="1">
      <alignment horizontal="center" vertical="center"/>
      <protection/>
    </xf>
    <xf numFmtId="5" fontId="6" fillId="0" borderId="0" xfId="62" applyNumberFormat="1" applyFont="1" applyFill="1" applyBorder="1" applyAlignment="1" applyProtection="1">
      <alignment horizontal="center" vertical="center"/>
      <protection/>
    </xf>
    <xf numFmtId="6" fontId="6" fillId="0" borderId="0" xfId="62" applyNumberFormat="1" applyFont="1" applyFill="1" applyBorder="1" applyAlignment="1" applyProtection="1">
      <alignment horizontal="center" vertical="center"/>
      <protection/>
    </xf>
    <xf numFmtId="0" fontId="0" fillId="0" borderId="0" xfId="0" applyFill="1" applyBorder="1" applyAlignment="1">
      <alignment vertical="center"/>
    </xf>
    <xf numFmtId="182" fontId="6" fillId="0" borderId="0" xfId="62" applyNumberFormat="1" applyFont="1" applyFill="1" applyBorder="1" applyAlignment="1" applyProtection="1">
      <alignment vertical="center"/>
      <protection/>
    </xf>
    <xf numFmtId="6" fontId="6" fillId="0" borderId="0" xfId="62" applyNumberFormat="1" applyFont="1" applyFill="1" applyBorder="1" applyAlignment="1" applyProtection="1">
      <alignment vertical="center"/>
      <protection/>
    </xf>
    <xf numFmtId="5" fontId="7" fillId="0" borderId="0" xfId="62" applyNumberFormat="1" applyFont="1" applyFill="1" applyBorder="1" applyAlignment="1" applyProtection="1">
      <alignment horizontal="center"/>
      <protection/>
    </xf>
    <xf numFmtId="5" fontId="7" fillId="0" borderId="0" xfId="62" applyNumberFormat="1" applyFont="1" applyFill="1" applyBorder="1" applyAlignment="1" applyProtection="1">
      <alignment/>
      <protection/>
    </xf>
    <xf numFmtId="5" fontId="8" fillId="0" borderId="0" xfId="62" applyNumberFormat="1" applyFont="1" applyFill="1" applyBorder="1" applyAlignment="1" applyProtection="1">
      <alignment vertical="center"/>
      <protection/>
    </xf>
    <xf numFmtId="188" fontId="6" fillId="0" borderId="0" xfId="62" applyNumberFormat="1" applyFont="1" applyFill="1" applyBorder="1" applyAlignment="1" applyProtection="1">
      <alignment vertical="center"/>
      <protection/>
    </xf>
    <xf numFmtId="5" fontId="6" fillId="0" borderId="0" xfId="62" applyNumberFormat="1" applyFont="1" applyFill="1" applyBorder="1" applyAlignment="1" applyProtection="1">
      <alignment vertical="center"/>
      <protection/>
    </xf>
    <xf numFmtId="0" fontId="0" fillId="0" borderId="0" xfId="0" applyFill="1" applyAlignment="1">
      <alignment vertical="center"/>
    </xf>
    <xf numFmtId="0" fontId="0" fillId="0" borderId="0" xfId="0" applyAlignment="1">
      <alignment horizontal="right" vertical="center"/>
    </xf>
    <xf numFmtId="193" fontId="0" fillId="0" borderId="0" xfId="0" applyNumberFormat="1" applyAlignment="1">
      <alignment vertical="center"/>
    </xf>
    <xf numFmtId="193" fontId="0" fillId="0" borderId="10" xfId="0" applyNumberFormat="1" applyFont="1" applyFill="1" applyBorder="1" applyAlignment="1" applyProtection="1">
      <alignment vertical="center"/>
      <protection/>
    </xf>
    <xf numFmtId="5" fontId="7" fillId="36" borderId="22" xfId="62" applyNumberFormat="1" applyFont="1" applyFill="1" applyBorder="1" applyAlignment="1" applyProtection="1">
      <alignment horizontal="center"/>
      <protection/>
    </xf>
    <xf numFmtId="5" fontId="7" fillId="36" borderId="49" xfId="62" applyNumberFormat="1" applyFont="1" applyFill="1" applyBorder="1" applyAlignment="1" applyProtection="1">
      <alignment horizontal="center"/>
      <protection/>
    </xf>
    <xf numFmtId="5" fontId="7" fillId="36" borderId="50" xfId="62" applyNumberFormat="1" applyFont="1" applyFill="1" applyBorder="1" applyAlignment="1" applyProtection="1">
      <alignment horizontal="center"/>
      <protection/>
    </xf>
    <xf numFmtId="5" fontId="7" fillId="36" borderId="43" xfId="62" applyNumberFormat="1" applyFont="1" applyFill="1" applyBorder="1" applyAlignment="1" applyProtection="1">
      <alignment horizontal="center"/>
      <protection/>
    </xf>
    <xf numFmtId="5" fontId="7" fillId="36" borderId="51" xfId="62" applyNumberFormat="1" applyFont="1" applyFill="1" applyBorder="1" applyAlignment="1" applyProtection="1">
      <alignment horizontal="center"/>
      <protection/>
    </xf>
    <xf numFmtId="5" fontId="8" fillId="0" borderId="20" xfId="62" applyNumberFormat="1" applyFont="1" applyFill="1" applyBorder="1" applyAlignment="1" applyProtection="1">
      <alignment horizontal="center" vertical="center"/>
      <protection/>
    </xf>
    <xf numFmtId="188" fontId="6" fillId="0" borderId="29" xfId="62" applyNumberFormat="1" applyFont="1" applyFill="1" applyBorder="1" applyAlignment="1" applyProtection="1">
      <alignment horizontal="center" vertical="center"/>
      <protection/>
    </xf>
    <xf numFmtId="188" fontId="6" fillId="0" borderId="40" xfId="62" applyNumberFormat="1" applyFont="1" applyFill="1" applyBorder="1" applyAlignment="1" applyProtection="1">
      <alignment horizontal="center" vertical="center"/>
      <protection/>
    </xf>
    <xf numFmtId="5" fontId="6" fillId="0" borderId="51" xfId="62" applyNumberFormat="1" applyFont="1" applyFill="1" applyBorder="1" applyAlignment="1" applyProtection="1">
      <alignment horizontal="center" vertical="center"/>
      <protection/>
    </xf>
    <xf numFmtId="5" fontId="6" fillId="0" borderId="52" xfId="62" applyNumberFormat="1" applyFont="1" applyFill="1" applyBorder="1" applyAlignment="1" applyProtection="1">
      <alignment horizontal="center" vertical="center"/>
      <protection/>
    </xf>
    <xf numFmtId="0" fontId="4" fillId="33" borderId="53" xfId="0" applyNumberFormat="1" applyFont="1" applyFill="1" applyBorder="1" applyAlignment="1" applyProtection="1">
      <alignment horizontal="center" vertical="center"/>
      <protection/>
    </xf>
    <xf numFmtId="0" fontId="4" fillId="33" borderId="40" xfId="0" applyNumberFormat="1" applyFont="1" applyFill="1" applyBorder="1" applyAlignment="1" applyProtection="1">
      <alignment horizontal="center" vertical="center"/>
      <protection/>
    </xf>
    <xf numFmtId="0" fontId="4" fillId="33" borderId="41" xfId="0" applyNumberFormat="1" applyFont="1" applyFill="1" applyBorder="1" applyAlignment="1" applyProtection="1">
      <alignment horizontal="center" vertical="center"/>
      <protection/>
    </xf>
    <xf numFmtId="0" fontId="4" fillId="33" borderId="38"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03"/>
          <c:w val="0.90175"/>
          <c:h val="0.996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'検証データ'!$A$3:$A$168</c:f>
              <c:numCache>
                <c:ptCount val="166"/>
                <c:pt idx="0">
                  <c:v>1</c:v>
                </c:pt>
                <c:pt idx="1">
                  <c:v>1</c:v>
                </c:pt>
                <c:pt idx="2">
                  <c:v>2</c:v>
                </c:pt>
                <c:pt idx="3">
                  <c:v>2</c:v>
                </c:pt>
                <c:pt idx="4">
                  <c:v>3</c:v>
                </c:pt>
                <c:pt idx="5">
                  <c:v>4</c:v>
                </c:pt>
                <c:pt idx="6">
                  <c:v>5</c:v>
                </c:pt>
                <c:pt idx="7">
                  <c:v>6</c:v>
                </c:pt>
                <c:pt idx="8">
                  <c:v>7</c:v>
                </c:pt>
                <c:pt idx="9">
                  <c:v>7</c:v>
                </c:pt>
                <c:pt idx="10">
                  <c:v>8</c:v>
                </c:pt>
                <c:pt idx="11">
                  <c:v>9</c:v>
                </c:pt>
                <c:pt idx="12">
                  <c:v>10</c:v>
                </c:pt>
                <c:pt idx="13">
                  <c:v>11</c:v>
                </c:pt>
                <c:pt idx="14">
                  <c:v>12</c:v>
                </c:pt>
                <c:pt idx="15">
                  <c:v>12</c:v>
                </c:pt>
                <c:pt idx="16">
                  <c:v>13</c:v>
                </c:pt>
                <c:pt idx="17">
                  <c:v>13</c:v>
                </c:pt>
                <c:pt idx="18">
                  <c:v>14</c:v>
                </c:pt>
                <c:pt idx="19">
                  <c:v>14</c:v>
                </c:pt>
                <c:pt idx="20">
                  <c:v>15</c:v>
                </c:pt>
                <c:pt idx="21">
                  <c:v>16</c:v>
                </c:pt>
                <c:pt idx="22">
                  <c:v>16</c:v>
                </c:pt>
                <c:pt idx="23">
                  <c:v>17</c:v>
                </c:pt>
                <c:pt idx="24">
                  <c:v>17</c:v>
                </c:pt>
                <c:pt idx="25">
                  <c:v>18</c:v>
                </c:pt>
                <c:pt idx="26">
                  <c:v>18</c:v>
                </c:pt>
                <c:pt idx="27">
                  <c:v>19</c:v>
                </c:pt>
                <c:pt idx="28">
                  <c:v>20</c:v>
                </c:pt>
                <c:pt idx="29">
                  <c:v>20</c:v>
                </c:pt>
                <c:pt idx="30">
                  <c:v>21</c:v>
                </c:pt>
                <c:pt idx="31">
                  <c:v>22</c:v>
                </c:pt>
                <c:pt idx="32">
                  <c:v>22</c:v>
                </c:pt>
                <c:pt idx="33">
                  <c:v>23</c:v>
                </c:pt>
                <c:pt idx="34">
                  <c:v>23</c:v>
                </c:pt>
                <c:pt idx="35">
                  <c:v>24</c:v>
                </c:pt>
                <c:pt idx="36">
                  <c:v>25</c:v>
                </c:pt>
                <c:pt idx="37">
                  <c:v>25</c:v>
                </c:pt>
                <c:pt idx="38">
                  <c:v>26</c:v>
                </c:pt>
                <c:pt idx="39">
                  <c:v>27</c:v>
                </c:pt>
                <c:pt idx="40">
                  <c:v>28</c:v>
                </c:pt>
                <c:pt idx="41">
                  <c:v>28</c:v>
                </c:pt>
                <c:pt idx="42">
                  <c:v>29</c:v>
                </c:pt>
                <c:pt idx="43">
                  <c:v>29</c:v>
                </c:pt>
                <c:pt idx="44">
                  <c:v>30</c:v>
                </c:pt>
                <c:pt idx="45">
                  <c:v>31</c:v>
                </c:pt>
                <c:pt idx="46">
                  <c:v>32</c:v>
                </c:pt>
                <c:pt idx="47">
                  <c:v>33</c:v>
                </c:pt>
                <c:pt idx="48">
                  <c:v>33</c:v>
                </c:pt>
                <c:pt idx="49">
                  <c:v>34</c:v>
                </c:pt>
                <c:pt idx="50">
                  <c:v>34</c:v>
                </c:pt>
                <c:pt idx="51">
                  <c:v>35</c:v>
                </c:pt>
                <c:pt idx="52">
                  <c:v>35</c:v>
                </c:pt>
                <c:pt idx="53">
                  <c:v>36</c:v>
                </c:pt>
                <c:pt idx="54">
                  <c:v>37</c:v>
                </c:pt>
                <c:pt idx="55">
                  <c:v>37</c:v>
                </c:pt>
                <c:pt idx="56">
                  <c:v>38</c:v>
                </c:pt>
                <c:pt idx="57">
                  <c:v>38</c:v>
                </c:pt>
                <c:pt idx="58">
                  <c:v>39</c:v>
                </c:pt>
                <c:pt idx="59">
                  <c:v>39</c:v>
                </c:pt>
                <c:pt idx="60">
                  <c:v>40</c:v>
                </c:pt>
                <c:pt idx="61">
                  <c:v>40</c:v>
                </c:pt>
                <c:pt idx="62">
                  <c:v>41</c:v>
                </c:pt>
                <c:pt idx="63">
                  <c:v>41</c:v>
                </c:pt>
                <c:pt idx="64">
                  <c:v>42</c:v>
                </c:pt>
                <c:pt idx="65">
                  <c:v>42</c:v>
                </c:pt>
                <c:pt idx="66">
                  <c:v>43</c:v>
                </c:pt>
                <c:pt idx="67">
                  <c:v>43</c:v>
                </c:pt>
                <c:pt idx="68">
                  <c:v>44</c:v>
                </c:pt>
                <c:pt idx="69">
                  <c:v>45</c:v>
                </c:pt>
                <c:pt idx="70">
                  <c:v>46</c:v>
                </c:pt>
                <c:pt idx="71">
                  <c:v>46</c:v>
                </c:pt>
                <c:pt idx="72">
                  <c:v>47</c:v>
                </c:pt>
                <c:pt idx="73">
                  <c:v>47</c:v>
                </c:pt>
                <c:pt idx="74">
                  <c:v>48</c:v>
                </c:pt>
                <c:pt idx="75">
                  <c:v>48</c:v>
                </c:pt>
                <c:pt idx="76">
                  <c:v>49</c:v>
                </c:pt>
                <c:pt idx="77">
                  <c:v>49</c:v>
                </c:pt>
                <c:pt idx="78">
                  <c:v>50</c:v>
                </c:pt>
                <c:pt idx="79">
                  <c:v>51</c:v>
                </c:pt>
                <c:pt idx="80">
                  <c:v>51</c:v>
                </c:pt>
                <c:pt idx="81">
                  <c:v>52</c:v>
                </c:pt>
                <c:pt idx="82">
                  <c:v>53</c:v>
                </c:pt>
                <c:pt idx="83">
                  <c:v>53</c:v>
                </c:pt>
                <c:pt idx="84">
                  <c:v>54</c:v>
                </c:pt>
                <c:pt idx="85">
                  <c:v>54</c:v>
                </c:pt>
                <c:pt idx="86">
                  <c:v>55</c:v>
                </c:pt>
                <c:pt idx="87">
                  <c:v>56</c:v>
                </c:pt>
                <c:pt idx="88">
                  <c:v>56</c:v>
                </c:pt>
                <c:pt idx="89">
                  <c:v>57</c:v>
                </c:pt>
                <c:pt idx="90">
                  <c:v>58</c:v>
                </c:pt>
                <c:pt idx="91">
                  <c:v>58</c:v>
                </c:pt>
                <c:pt idx="92">
                  <c:v>59</c:v>
                </c:pt>
                <c:pt idx="93">
                  <c:v>59</c:v>
                </c:pt>
                <c:pt idx="94">
                  <c:v>60</c:v>
                </c:pt>
                <c:pt idx="95">
                  <c:v>61</c:v>
                </c:pt>
                <c:pt idx="96">
                  <c:v>61</c:v>
                </c:pt>
                <c:pt idx="97">
                  <c:v>62</c:v>
                </c:pt>
                <c:pt idx="98">
                  <c:v>62</c:v>
                </c:pt>
                <c:pt idx="99">
                  <c:v>63</c:v>
                </c:pt>
                <c:pt idx="100">
                  <c:v>64</c:v>
                </c:pt>
                <c:pt idx="101">
                  <c:v>64</c:v>
                </c:pt>
                <c:pt idx="102">
                  <c:v>65</c:v>
                </c:pt>
                <c:pt idx="103">
                  <c:v>65</c:v>
                </c:pt>
                <c:pt idx="104">
                  <c:v>66</c:v>
                </c:pt>
                <c:pt idx="105">
                  <c:v>66</c:v>
                </c:pt>
                <c:pt idx="106">
                  <c:v>67</c:v>
                </c:pt>
                <c:pt idx="107">
                  <c:v>68</c:v>
                </c:pt>
                <c:pt idx="108">
                  <c:v>69</c:v>
                </c:pt>
                <c:pt idx="109">
                  <c:v>70</c:v>
                </c:pt>
                <c:pt idx="110">
                  <c:v>70</c:v>
                </c:pt>
                <c:pt idx="111">
                  <c:v>71</c:v>
                </c:pt>
                <c:pt idx="112">
                  <c:v>71</c:v>
                </c:pt>
                <c:pt idx="113">
                  <c:v>72</c:v>
                </c:pt>
                <c:pt idx="114">
                  <c:v>72</c:v>
                </c:pt>
                <c:pt idx="115">
                  <c:v>73</c:v>
                </c:pt>
                <c:pt idx="116">
                  <c:v>73</c:v>
                </c:pt>
                <c:pt idx="117">
                  <c:v>74</c:v>
                </c:pt>
                <c:pt idx="118">
                  <c:v>75</c:v>
                </c:pt>
                <c:pt idx="119">
                  <c:v>75</c:v>
                </c:pt>
                <c:pt idx="120">
                  <c:v>76</c:v>
                </c:pt>
                <c:pt idx="121">
                  <c:v>76</c:v>
                </c:pt>
                <c:pt idx="122">
                  <c:v>77</c:v>
                </c:pt>
                <c:pt idx="123">
                  <c:v>77</c:v>
                </c:pt>
                <c:pt idx="124">
                  <c:v>78</c:v>
                </c:pt>
                <c:pt idx="125">
                  <c:v>78</c:v>
                </c:pt>
                <c:pt idx="126">
                  <c:v>79</c:v>
                </c:pt>
                <c:pt idx="127">
                  <c:v>80</c:v>
                </c:pt>
                <c:pt idx="128">
                  <c:v>80</c:v>
                </c:pt>
                <c:pt idx="129">
                  <c:v>81</c:v>
                </c:pt>
                <c:pt idx="130">
                  <c:v>82</c:v>
                </c:pt>
                <c:pt idx="131">
                  <c:v>82</c:v>
                </c:pt>
                <c:pt idx="132">
                  <c:v>83</c:v>
                </c:pt>
                <c:pt idx="133">
                  <c:v>84</c:v>
                </c:pt>
                <c:pt idx="134">
                  <c:v>84</c:v>
                </c:pt>
                <c:pt idx="135">
                  <c:v>85</c:v>
                </c:pt>
                <c:pt idx="136">
                  <c:v>86</c:v>
                </c:pt>
                <c:pt idx="137">
                  <c:v>87</c:v>
                </c:pt>
                <c:pt idx="138">
                  <c:v>88</c:v>
                </c:pt>
                <c:pt idx="139">
                  <c:v>88</c:v>
                </c:pt>
                <c:pt idx="140">
                  <c:v>89</c:v>
                </c:pt>
                <c:pt idx="141">
                  <c:v>89</c:v>
                </c:pt>
                <c:pt idx="142">
                  <c:v>90</c:v>
                </c:pt>
                <c:pt idx="143">
                  <c:v>91</c:v>
                </c:pt>
                <c:pt idx="144">
                  <c:v>91</c:v>
                </c:pt>
                <c:pt idx="145">
                  <c:v>92</c:v>
                </c:pt>
                <c:pt idx="146">
                  <c:v>92</c:v>
                </c:pt>
                <c:pt idx="147">
                  <c:v>93</c:v>
                </c:pt>
                <c:pt idx="148">
                  <c:v>93</c:v>
                </c:pt>
                <c:pt idx="149">
                  <c:v>94</c:v>
                </c:pt>
                <c:pt idx="150">
                  <c:v>95</c:v>
                </c:pt>
                <c:pt idx="151">
                  <c:v>95</c:v>
                </c:pt>
                <c:pt idx="152">
                  <c:v>96</c:v>
                </c:pt>
                <c:pt idx="153">
                  <c:v>96</c:v>
                </c:pt>
                <c:pt idx="154">
                  <c:v>97</c:v>
                </c:pt>
                <c:pt idx="155">
                  <c:v>97</c:v>
                </c:pt>
                <c:pt idx="156">
                  <c:v>98</c:v>
                </c:pt>
                <c:pt idx="157">
                  <c:v>98</c:v>
                </c:pt>
                <c:pt idx="158">
                  <c:v>99</c:v>
                </c:pt>
                <c:pt idx="159">
                  <c:v>99</c:v>
                </c:pt>
                <c:pt idx="160">
                  <c:v>100</c:v>
                </c:pt>
                <c:pt idx="161">
                  <c:v>100</c:v>
                </c:pt>
                <c:pt idx="162">
                  <c:v>101</c:v>
                </c:pt>
                <c:pt idx="163">
                  <c:v>102</c:v>
                </c:pt>
                <c:pt idx="164">
                  <c:v>103</c:v>
                </c:pt>
                <c:pt idx="165">
                  <c:v>103</c:v>
                </c:pt>
              </c:numCache>
            </c:numRef>
          </c:xVal>
          <c:yVal>
            <c:numRef>
              <c:f>'検証データ'!$P$3:$P$168</c:f>
              <c:numCache>
                <c:ptCount val="166"/>
                <c:pt idx="0">
                  <c:v>1011990</c:v>
                </c:pt>
                <c:pt idx="1">
                  <c:v>1049629</c:v>
                </c:pt>
                <c:pt idx="2">
                  <c:v>1066255</c:v>
                </c:pt>
                <c:pt idx="3">
                  <c:v>1076542</c:v>
                </c:pt>
                <c:pt idx="4">
                  <c:v>1046598</c:v>
                </c:pt>
                <c:pt idx="5">
                  <c:v>1046448</c:v>
                </c:pt>
                <c:pt idx="6">
                  <c:v>1046448</c:v>
                </c:pt>
                <c:pt idx="7">
                  <c:v>1046448</c:v>
                </c:pt>
                <c:pt idx="8">
                  <c:v>1060591</c:v>
                </c:pt>
                <c:pt idx="9">
                  <c:v>1089490</c:v>
                </c:pt>
                <c:pt idx="10">
                  <c:v>1099433</c:v>
                </c:pt>
                <c:pt idx="11">
                  <c:v>1071680</c:v>
                </c:pt>
                <c:pt idx="12">
                  <c:v>1080715</c:v>
                </c:pt>
                <c:pt idx="13">
                  <c:v>1072518</c:v>
                </c:pt>
                <c:pt idx="14">
                  <c:v>1093669</c:v>
                </c:pt>
                <c:pt idx="15">
                  <c:v>1113042</c:v>
                </c:pt>
                <c:pt idx="16">
                  <c:v>1131779</c:v>
                </c:pt>
                <c:pt idx="17">
                  <c:v>1134509</c:v>
                </c:pt>
                <c:pt idx="18">
                  <c:v>1147167</c:v>
                </c:pt>
                <c:pt idx="19">
                  <c:v>1159021</c:v>
                </c:pt>
                <c:pt idx="20">
                  <c:v>1129658</c:v>
                </c:pt>
                <c:pt idx="21">
                  <c:v>1146149</c:v>
                </c:pt>
                <c:pt idx="22">
                  <c:v>1158493</c:v>
                </c:pt>
                <c:pt idx="23">
                  <c:v>1181737</c:v>
                </c:pt>
                <c:pt idx="24">
                  <c:v>1181379</c:v>
                </c:pt>
                <c:pt idx="25">
                  <c:v>1204996</c:v>
                </c:pt>
                <c:pt idx="26">
                  <c:v>1211767</c:v>
                </c:pt>
                <c:pt idx="27">
                  <c:v>1186122</c:v>
                </c:pt>
                <c:pt idx="28">
                  <c:v>1199431</c:v>
                </c:pt>
                <c:pt idx="29">
                  <c:v>1199373</c:v>
                </c:pt>
                <c:pt idx="30">
                  <c:v>1198357</c:v>
                </c:pt>
                <c:pt idx="31">
                  <c:v>1210436</c:v>
                </c:pt>
                <c:pt idx="32">
                  <c:v>1215297</c:v>
                </c:pt>
                <c:pt idx="33">
                  <c:v>1228812</c:v>
                </c:pt>
                <c:pt idx="34">
                  <c:v>1228812</c:v>
                </c:pt>
                <c:pt idx="35">
                  <c:v>1199520</c:v>
                </c:pt>
                <c:pt idx="36">
                  <c:v>1214433</c:v>
                </c:pt>
                <c:pt idx="37">
                  <c:v>1214290</c:v>
                </c:pt>
                <c:pt idx="38">
                  <c:v>1218063</c:v>
                </c:pt>
                <c:pt idx="39">
                  <c:v>1212433</c:v>
                </c:pt>
                <c:pt idx="40">
                  <c:v>1225568</c:v>
                </c:pt>
                <c:pt idx="41">
                  <c:v>1258071</c:v>
                </c:pt>
                <c:pt idx="42">
                  <c:v>1269817</c:v>
                </c:pt>
                <c:pt idx="43">
                  <c:v>1276986</c:v>
                </c:pt>
                <c:pt idx="44">
                  <c:v>1263425</c:v>
                </c:pt>
                <c:pt idx="45">
                  <c:v>1253127</c:v>
                </c:pt>
                <c:pt idx="46">
                  <c:v>1258209</c:v>
                </c:pt>
                <c:pt idx="47">
                  <c:v>1279593</c:v>
                </c:pt>
                <c:pt idx="48">
                  <c:v>1286935</c:v>
                </c:pt>
                <c:pt idx="49">
                  <c:v>1308565</c:v>
                </c:pt>
                <c:pt idx="50">
                  <c:v>1352352</c:v>
                </c:pt>
                <c:pt idx="51">
                  <c:v>1359915</c:v>
                </c:pt>
                <c:pt idx="52">
                  <c:v>1359916</c:v>
                </c:pt>
                <c:pt idx="53">
                  <c:v>1342905</c:v>
                </c:pt>
                <c:pt idx="54">
                  <c:v>1356808</c:v>
                </c:pt>
                <c:pt idx="55">
                  <c:v>1381673</c:v>
                </c:pt>
                <c:pt idx="56">
                  <c:v>1395750</c:v>
                </c:pt>
                <c:pt idx="57">
                  <c:v>1442289</c:v>
                </c:pt>
                <c:pt idx="58">
                  <c:v>1468712</c:v>
                </c:pt>
                <c:pt idx="59">
                  <c:v>1502112</c:v>
                </c:pt>
                <c:pt idx="60">
                  <c:v>1530513</c:v>
                </c:pt>
                <c:pt idx="61">
                  <c:v>1548359</c:v>
                </c:pt>
                <c:pt idx="62">
                  <c:v>1565216</c:v>
                </c:pt>
                <c:pt idx="63">
                  <c:v>1601538</c:v>
                </c:pt>
                <c:pt idx="64">
                  <c:v>1622070</c:v>
                </c:pt>
                <c:pt idx="65">
                  <c:v>1621975</c:v>
                </c:pt>
                <c:pt idx="66">
                  <c:v>1642573</c:v>
                </c:pt>
                <c:pt idx="67">
                  <c:v>1642376</c:v>
                </c:pt>
                <c:pt idx="68">
                  <c:v>1654416</c:v>
                </c:pt>
                <c:pt idx="69">
                  <c:v>1615794</c:v>
                </c:pt>
                <c:pt idx="70">
                  <c:v>1646041</c:v>
                </c:pt>
                <c:pt idx="71">
                  <c:v>1678270</c:v>
                </c:pt>
                <c:pt idx="72">
                  <c:v>1718932</c:v>
                </c:pt>
                <c:pt idx="73">
                  <c:v>1791070</c:v>
                </c:pt>
                <c:pt idx="74">
                  <c:v>1818477</c:v>
                </c:pt>
                <c:pt idx="75">
                  <c:v>1825729</c:v>
                </c:pt>
                <c:pt idx="76">
                  <c:v>1840723</c:v>
                </c:pt>
                <c:pt idx="77">
                  <c:v>1860251</c:v>
                </c:pt>
                <c:pt idx="78">
                  <c:v>1830901</c:v>
                </c:pt>
                <c:pt idx="79">
                  <c:v>1853174</c:v>
                </c:pt>
                <c:pt idx="80">
                  <c:v>1868798</c:v>
                </c:pt>
                <c:pt idx="81">
                  <c:v>1872375</c:v>
                </c:pt>
                <c:pt idx="82">
                  <c:v>1896666</c:v>
                </c:pt>
                <c:pt idx="83">
                  <c:v>1896540</c:v>
                </c:pt>
                <c:pt idx="84">
                  <c:v>1912564</c:v>
                </c:pt>
                <c:pt idx="85">
                  <c:v>1912438</c:v>
                </c:pt>
                <c:pt idx="86">
                  <c:v>1856920</c:v>
                </c:pt>
                <c:pt idx="87">
                  <c:v>1893073</c:v>
                </c:pt>
                <c:pt idx="88">
                  <c:v>1991303</c:v>
                </c:pt>
                <c:pt idx="89">
                  <c:v>1928645</c:v>
                </c:pt>
                <c:pt idx="90">
                  <c:v>1949658</c:v>
                </c:pt>
                <c:pt idx="91">
                  <c:v>1995464</c:v>
                </c:pt>
                <c:pt idx="92">
                  <c:v>2017385</c:v>
                </c:pt>
                <c:pt idx="93">
                  <c:v>2039815</c:v>
                </c:pt>
                <c:pt idx="94">
                  <c:v>1969019</c:v>
                </c:pt>
                <c:pt idx="95">
                  <c:v>1992785</c:v>
                </c:pt>
                <c:pt idx="96">
                  <c:v>1998060</c:v>
                </c:pt>
                <c:pt idx="97">
                  <c:v>2020535</c:v>
                </c:pt>
                <c:pt idx="98">
                  <c:v>2020535</c:v>
                </c:pt>
                <c:pt idx="99">
                  <c:v>2020535</c:v>
                </c:pt>
                <c:pt idx="100">
                  <c:v>2071530</c:v>
                </c:pt>
                <c:pt idx="101">
                  <c:v>2080405</c:v>
                </c:pt>
                <c:pt idx="102">
                  <c:v>2121673</c:v>
                </c:pt>
                <c:pt idx="103">
                  <c:v>2154020</c:v>
                </c:pt>
                <c:pt idx="104">
                  <c:v>2194471</c:v>
                </c:pt>
                <c:pt idx="105">
                  <c:v>2289772</c:v>
                </c:pt>
                <c:pt idx="106">
                  <c:v>2210155</c:v>
                </c:pt>
                <c:pt idx="107">
                  <c:v>2201854</c:v>
                </c:pt>
                <c:pt idx="108">
                  <c:v>2161446</c:v>
                </c:pt>
                <c:pt idx="109">
                  <c:v>2199516</c:v>
                </c:pt>
                <c:pt idx="110">
                  <c:v>2350476</c:v>
                </c:pt>
                <c:pt idx="111">
                  <c:v>2455196</c:v>
                </c:pt>
                <c:pt idx="112">
                  <c:v>2608590</c:v>
                </c:pt>
                <c:pt idx="113">
                  <c:v>2679197</c:v>
                </c:pt>
                <c:pt idx="114">
                  <c:v>2783894</c:v>
                </c:pt>
                <c:pt idx="115">
                  <c:v>2842645</c:v>
                </c:pt>
                <c:pt idx="116">
                  <c:v>2855623</c:v>
                </c:pt>
                <c:pt idx="117">
                  <c:v>2813690</c:v>
                </c:pt>
                <c:pt idx="118">
                  <c:v>2901766</c:v>
                </c:pt>
                <c:pt idx="119">
                  <c:v>2905890</c:v>
                </c:pt>
                <c:pt idx="120">
                  <c:v>2942026</c:v>
                </c:pt>
                <c:pt idx="121">
                  <c:v>3023401</c:v>
                </c:pt>
                <c:pt idx="122">
                  <c:v>3059159</c:v>
                </c:pt>
                <c:pt idx="123">
                  <c:v>3122458</c:v>
                </c:pt>
                <c:pt idx="124">
                  <c:v>3165058</c:v>
                </c:pt>
                <c:pt idx="125">
                  <c:v>3301654</c:v>
                </c:pt>
                <c:pt idx="126">
                  <c:v>3319558</c:v>
                </c:pt>
                <c:pt idx="127">
                  <c:v>3438364</c:v>
                </c:pt>
                <c:pt idx="128">
                  <c:v>3496326</c:v>
                </c:pt>
                <c:pt idx="129">
                  <c:v>3380022</c:v>
                </c:pt>
                <c:pt idx="130">
                  <c:v>3468532</c:v>
                </c:pt>
                <c:pt idx="131">
                  <c:v>3539708</c:v>
                </c:pt>
                <c:pt idx="132">
                  <c:v>3442427</c:v>
                </c:pt>
                <c:pt idx="133">
                  <c:v>3530129</c:v>
                </c:pt>
                <c:pt idx="134">
                  <c:v>3583198</c:v>
                </c:pt>
                <c:pt idx="135">
                  <c:v>3533409</c:v>
                </c:pt>
                <c:pt idx="136">
                  <c:v>3428482</c:v>
                </c:pt>
                <c:pt idx="137">
                  <c:v>3398784</c:v>
                </c:pt>
                <c:pt idx="138">
                  <c:v>3476361</c:v>
                </c:pt>
                <c:pt idx="139">
                  <c:v>3548646</c:v>
                </c:pt>
                <c:pt idx="140">
                  <c:v>3652297</c:v>
                </c:pt>
                <c:pt idx="141">
                  <c:v>3762574</c:v>
                </c:pt>
                <c:pt idx="142">
                  <c:v>3654726</c:v>
                </c:pt>
                <c:pt idx="143">
                  <c:v>3696334.342313494</c:v>
                </c:pt>
                <c:pt idx="144">
                  <c:v>3696922.713796584</c:v>
                </c:pt>
                <c:pt idx="145">
                  <c:v>3789216.0941334446</c:v>
                </c:pt>
                <c:pt idx="146">
                  <c:v>4050263.463987172</c:v>
                </c:pt>
                <c:pt idx="147">
                  <c:v>4190715.2199646886</c:v>
                </c:pt>
                <c:pt idx="148">
                  <c:v>4263816.220308431</c:v>
                </c:pt>
                <c:pt idx="149">
                  <c:v>4126367.269366794</c:v>
                </c:pt>
                <c:pt idx="150">
                  <c:v>4164071.786846844</c:v>
                </c:pt>
                <c:pt idx="151">
                  <c:v>4306628.958382922</c:v>
                </c:pt>
                <c:pt idx="152">
                  <c:v>4384181.518020401</c:v>
                </c:pt>
                <c:pt idx="153">
                  <c:v>4487143.296692741</c:v>
                </c:pt>
                <c:pt idx="154">
                  <c:v>4564946.869230425</c:v>
                </c:pt>
                <c:pt idx="155">
                  <c:v>4657329.774113891</c:v>
                </c:pt>
                <c:pt idx="156">
                  <c:v>4817219.241111813</c:v>
                </c:pt>
                <c:pt idx="157">
                  <c:v>4974574.109379866</c:v>
                </c:pt>
                <c:pt idx="158">
                  <c:v>5070595.297079757</c:v>
                </c:pt>
                <c:pt idx="159">
                  <c:v>5352190.190582869</c:v>
                </c:pt>
                <c:pt idx="160">
                  <c:v>5444428.4040976055</c:v>
                </c:pt>
                <c:pt idx="161">
                  <c:v>5528077.17192851</c:v>
                </c:pt>
                <c:pt idx="162">
                  <c:v>5387940.13564308</c:v>
                </c:pt>
                <c:pt idx="163">
                  <c:v>5251521.134425052</c:v>
                </c:pt>
                <c:pt idx="164">
                  <c:v>5298900.416307017</c:v>
                </c:pt>
                <c:pt idx="165">
                  <c:v>5327711.585681086</c:v>
                </c:pt>
              </c:numCache>
            </c:numRef>
          </c:yVal>
          <c:smooth val="0"/>
        </c:ser>
        <c:axId val="59249346"/>
        <c:axId val="63482067"/>
      </c:scatterChart>
      <c:valAx>
        <c:axId val="59249346"/>
        <c:scaling>
          <c:orientation val="minMax"/>
        </c:scaling>
        <c:axPos val="b"/>
        <c:delete val="0"/>
        <c:numFmt formatCode="General" sourceLinked="1"/>
        <c:majorTickMark val="out"/>
        <c:minorTickMark val="none"/>
        <c:tickLblPos val="nextTo"/>
        <c:spPr>
          <a:ln w="3175">
            <a:solidFill>
              <a:srgbClr val="808080"/>
            </a:solidFill>
          </a:ln>
        </c:spPr>
        <c:crossAx val="63482067"/>
        <c:crosses val="autoZero"/>
        <c:crossBetween val="midCat"/>
        <c:dispUnits/>
      </c:valAx>
      <c:valAx>
        <c:axId val="634820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49346"/>
        <c:crosses val="autoZero"/>
        <c:crossBetween val="midCat"/>
        <c:dispUnits/>
      </c:valAx>
      <c:spPr>
        <a:solidFill>
          <a:srgbClr val="FFFFFF"/>
        </a:solidFill>
        <a:ln w="3175">
          <a:noFill/>
        </a:ln>
      </c:spPr>
    </c:plotArea>
    <c:legend>
      <c:legendPos val="r"/>
      <c:layout>
        <c:manualLayout>
          <c:xMode val="edge"/>
          <c:yMode val="edge"/>
          <c:x val="0.91675"/>
          <c:y val="0.47075"/>
          <c:w val="0.077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57150</xdr:rowOff>
    </xdr:from>
    <xdr:to>
      <xdr:col>8</xdr:col>
      <xdr:colOff>409575</xdr:colOff>
      <xdr:row>51</xdr:row>
      <xdr:rowOff>76200</xdr:rowOff>
    </xdr:to>
    <xdr:graphicFrame>
      <xdr:nvGraphicFramePr>
        <xdr:cNvPr id="1" name="グラフ 1"/>
        <xdr:cNvGraphicFramePr/>
      </xdr:nvGraphicFramePr>
      <xdr:xfrm>
        <a:off x="57150" y="4791075"/>
        <a:ext cx="9020175"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2"/>
  <sheetViews>
    <sheetView tabSelected="1" zoomScale="70" zoomScaleNormal="70" zoomScaleSheetLayoutView="100" zoomScalePageLayoutView="0" workbookViewId="0" topLeftCell="A1">
      <selection activeCell="I29" sqref="I29"/>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 min="13" max="18" width="10.00390625" style="0" customWidth="1"/>
    <col min="19" max="19" width="11.75390625" style="0" bestFit="1" customWidth="1"/>
  </cols>
  <sheetData>
    <row r="1" spans="1:11" ht="13.5" customHeight="1">
      <c r="A1" s="64" t="s">
        <v>43</v>
      </c>
      <c r="K1" s="64"/>
    </row>
    <row r="2" ht="13.5" customHeight="1">
      <c r="A2" s="61" t="s">
        <v>44</v>
      </c>
    </row>
    <row r="3" ht="13.5" customHeight="1">
      <c r="A3" t="s">
        <v>38</v>
      </c>
    </row>
    <row r="4" ht="13.5" customHeight="1">
      <c r="A4" t="s">
        <v>71</v>
      </c>
    </row>
    <row r="5" ht="13.5" customHeight="1">
      <c r="A5" s="61" t="s">
        <v>45</v>
      </c>
    </row>
    <row r="6" ht="13.5" customHeight="1">
      <c r="A6" s="61" t="s">
        <v>46</v>
      </c>
    </row>
    <row r="7" ht="13.5" customHeight="1">
      <c r="A7" t="s">
        <v>39</v>
      </c>
    </row>
    <row r="8" spans="1:5" ht="13.5" customHeight="1">
      <c r="A8" s="88" t="s">
        <v>42</v>
      </c>
      <c r="B8" s="62" t="s">
        <v>40</v>
      </c>
      <c r="C8" s="62"/>
      <c r="D8" s="62"/>
      <c r="E8" s="62"/>
    </row>
    <row r="9" spans="1:4" ht="13.5" customHeight="1">
      <c r="A9" s="63"/>
      <c r="B9" s="87" t="s">
        <v>41</v>
      </c>
      <c r="C9" s="87"/>
      <c r="D9" s="87"/>
    </row>
    <row r="10" ht="13.5" customHeight="1">
      <c r="B10" s="61" t="s">
        <v>47</v>
      </c>
    </row>
    <row r="11" ht="13.5" customHeight="1">
      <c r="B11" s="61" t="s">
        <v>48</v>
      </c>
    </row>
    <row r="12" ht="13.5" customHeight="1">
      <c r="B12" s="61"/>
    </row>
    <row r="13" spans="1:2" ht="13.5" customHeight="1">
      <c r="A13" t="s">
        <v>70</v>
      </c>
      <c r="B13" s="61"/>
    </row>
    <row r="14" ht="13.5" customHeight="1">
      <c r="B14" s="61"/>
    </row>
    <row r="16" spans="11:20" ht="13.5" customHeight="1">
      <c r="K16" s="79"/>
      <c r="L16" s="79"/>
      <c r="M16" s="79"/>
      <c r="N16" s="79"/>
      <c r="O16" s="79"/>
      <c r="P16" s="79"/>
      <c r="Q16" s="79"/>
      <c r="R16" s="79"/>
      <c r="S16" s="79"/>
      <c r="T16" s="79"/>
    </row>
    <row r="17" spans="11:20" ht="13.5" customHeight="1">
      <c r="K17" s="79"/>
      <c r="L17" s="79"/>
      <c r="M17" s="79"/>
      <c r="N17" s="79"/>
      <c r="O17" s="79"/>
      <c r="P17" s="79"/>
      <c r="Q17" s="79"/>
      <c r="R17" s="79"/>
      <c r="S17" s="79"/>
      <c r="T17" s="79"/>
    </row>
    <row r="18" spans="1:20" ht="19.5" customHeight="1" thickBot="1">
      <c r="A18" s="53"/>
      <c r="B18" s="91" t="s">
        <v>0</v>
      </c>
      <c r="C18" s="92"/>
      <c r="D18" s="93"/>
      <c r="E18" s="52"/>
      <c r="F18" s="94" t="s">
        <v>0</v>
      </c>
      <c r="G18" s="95"/>
      <c r="H18" s="54"/>
      <c r="K18" s="75"/>
      <c r="L18" s="83"/>
      <c r="M18" s="83"/>
      <c r="N18" s="83"/>
      <c r="O18" s="75"/>
      <c r="P18" s="83"/>
      <c r="Q18" s="83"/>
      <c r="R18" s="75"/>
      <c r="S18" s="79"/>
      <c r="T18" s="79"/>
    </row>
    <row r="19" spans="1:20" ht="25.5" customHeight="1" thickBot="1">
      <c r="A19" s="55" t="s">
        <v>1</v>
      </c>
      <c r="B19" s="96">
        <v>1000000</v>
      </c>
      <c r="C19" s="96"/>
      <c r="D19" s="96"/>
      <c r="E19" s="44" t="s">
        <v>2</v>
      </c>
      <c r="F19" s="97">
        <v>38353</v>
      </c>
      <c r="G19" s="98"/>
      <c r="H19" s="37"/>
      <c r="I19" s="37"/>
      <c r="K19" s="37"/>
      <c r="L19" s="84"/>
      <c r="M19" s="84"/>
      <c r="N19" s="84"/>
      <c r="O19" s="80"/>
      <c r="P19" s="85"/>
      <c r="Q19" s="85"/>
      <c r="R19" s="37"/>
      <c r="S19" s="37"/>
      <c r="T19" s="79"/>
    </row>
    <row r="20" spans="1:20" ht="27" customHeight="1" thickBot="1">
      <c r="A20" s="38" t="s">
        <v>3</v>
      </c>
      <c r="B20" s="99">
        <f>B19+'検証データ'!N173</f>
        <v>5327711.585681088</v>
      </c>
      <c r="C20" s="99"/>
      <c r="D20" s="100"/>
      <c r="E20" s="39" t="s">
        <v>4</v>
      </c>
      <c r="F20" s="40">
        <v>0.03</v>
      </c>
      <c r="G20" s="41"/>
      <c r="H20" s="42" t="s">
        <v>5</v>
      </c>
      <c r="I20" s="43">
        <f>B20-B19</f>
        <v>4327711.585681088</v>
      </c>
      <c r="K20" s="37"/>
      <c r="L20" s="86"/>
      <c r="M20" s="86"/>
      <c r="N20" s="86"/>
      <c r="O20" s="80"/>
      <c r="P20" s="76"/>
      <c r="Q20" s="77"/>
      <c r="R20" s="81"/>
      <c r="S20" s="78"/>
      <c r="T20" s="79"/>
    </row>
    <row r="21" spans="1:20" s="50" customFormat="1" ht="17.25" customHeight="1">
      <c r="A21" s="45"/>
      <c r="B21" s="46"/>
      <c r="C21" s="46"/>
      <c r="D21" s="46"/>
      <c r="E21" s="47"/>
      <c r="F21" s="51" t="s">
        <v>0</v>
      </c>
      <c r="G21" s="46"/>
      <c r="H21" s="48"/>
      <c r="I21" s="49"/>
      <c r="K21" s="37"/>
      <c r="L21" s="77"/>
      <c r="M21" s="77"/>
      <c r="N21" s="77"/>
      <c r="O21" s="80"/>
      <c r="P21" s="82"/>
      <c r="Q21" s="77"/>
      <c r="R21" s="81"/>
      <c r="S21" s="78"/>
      <c r="T21" s="75"/>
    </row>
    <row r="22" spans="11:20" ht="13.5" customHeight="1">
      <c r="K22" s="79"/>
      <c r="L22" s="79"/>
      <c r="M22" s="79"/>
      <c r="N22" s="79"/>
      <c r="O22" s="79"/>
      <c r="P22" s="79"/>
      <c r="Q22" s="79"/>
      <c r="R22" s="79"/>
      <c r="S22" s="79"/>
      <c r="T22" s="79"/>
    </row>
  </sheetData>
  <sheetProtection/>
  <mergeCells count="5">
    <mergeCell ref="B18:D18"/>
    <mergeCell ref="F18:G18"/>
    <mergeCell ref="B19:D19"/>
    <mergeCell ref="F19:G19"/>
    <mergeCell ref="B20:D20"/>
  </mergeCells>
  <printOptions/>
  <pageMargins left="0.6986111111111111" right="0.6986111111111111" top="0.75" bottom="0.75" header="0.3" footer="0.3"/>
  <pageSetup horizontalDpi="1200" verticalDpi="1200" orientation="portrait" paperSize="9"/>
  <drawing r:id="rId1"/>
</worksheet>
</file>

<file path=xl/worksheets/sheet2.xml><?xml version="1.0" encoding="utf-8"?>
<worksheet xmlns="http://schemas.openxmlformats.org/spreadsheetml/2006/main" xmlns:r="http://schemas.openxmlformats.org/officeDocument/2006/relationships">
  <dimension ref="A2:P210"/>
  <sheetViews>
    <sheetView zoomScale="85" zoomScaleNormal="85" zoomScaleSheetLayoutView="100" zoomScalePageLayoutView="0" workbookViewId="0" topLeftCell="A1">
      <pane ySplit="2" topLeftCell="A167" activePane="bottomLeft" state="frozen"/>
      <selection pane="topLeft" activeCell="A1" sqref="A1"/>
      <selection pane="bottomLeft" activeCell="F189" sqref="F189"/>
    </sheetView>
  </sheetViews>
  <sheetFormatPr defaultColWidth="10.00390625" defaultRowHeight="13.5" customHeight="1"/>
  <cols>
    <col min="1" max="1" width="7.625" style="0" bestFit="1" customWidth="1"/>
    <col min="2" max="2" width="8.50390625" style="0" bestFit="1" customWidth="1"/>
    <col min="3" max="3" width="5.375" style="0" bestFit="1" customWidth="1"/>
    <col min="4" max="4" width="17.25390625" style="0" bestFit="1" customWidth="1"/>
    <col min="5" max="5" width="17.125" style="0" bestFit="1" customWidth="1"/>
    <col min="6" max="6" width="10.25390625" style="0" bestFit="1" customWidth="1"/>
    <col min="7" max="7" width="15.875" style="0" customWidth="1"/>
    <col min="8" max="8" width="10.125" style="0" bestFit="1" customWidth="1"/>
    <col min="9" max="9" width="15.875" style="0" bestFit="1" customWidth="1"/>
    <col min="10" max="10" width="10.50390625" style="0" bestFit="1" customWidth="1"/>
    <col min="11" max="11" width="8.375" style="0" bestFit="1" customWidth="1"/>
    <col min="12" max="12" width="5.50390625" style="0" bestFit="1" customWidth="1"/>
    <col min="13" max="13" width="10.50390625" style="0" bestFit="1" customWidth="1"/>
    <col min="14" max="14" width="12.875" style="0" bestFit="1" customWidth="1"/>
  </cols>
  <sheetData>
    <row r="2" spans="1:16" ht="13.5" customHeight="1">
      <c r="A2" s="67" t="s">
        <v>50</v>
      </c>
      <c r="B2" s="68" t="s">
        <v>51</v>
      </c>
      <c r="C2" s="68" t="s">
        <v>52</v>
      </c>
      <c r="D2" t="s">
        <v>53</v>
      </c>
      <c r="E2" t="s">
        <v>54</v>
      </c>
      <c r="F2" t="s">
        <v>55</v>
      </c>
      <c r="G2" t="s">
        <v>56</v>
      </c>
      <c r="H2" t="s">
        <v>57</v>
      </c>
      <c r="I2" t="s">
        <v>58</v>
      </c>
      <c r="J2" t="s">
        <v>59</v>
      </c>
      <c r="K2" t="s">
        <v>60</v>
      </c>
      <c r="L2" t="s">
        <v>61</v>
      </c>
      <c r="M2" t="s">
        <v>64</v>
      </c>
      <c r="N2" t="s">
        <v>67</v>
      </c>
      <c r="O2" t="s">
        <v>65</v>
      </c>
      <c r="P2" t="s">
        <v>66</v>
      </c>
    </row>
    <row r="3" spans="1:16" ht="13.5">
      <c r="A3" s="67">
        <v>1</v>
      </c>
      <c r="B3" s="68" t="s">
        <v>72</v>
      </c>
      <c r="C3" s="68" t="s">
        <v>62</v>
      </c>
      <c r="D3" s="69">
        <v>0.25</v>
      </c>
      <c r="E3" t="s">
        <v>75</v>
      </c>
      <c r="F3" s="69">
        <v>104.07</v>
      </c>
      <c r="G3" s="69">
        <v>104.6</v>
      </c>
      <c r="H3" s="69">
        <v>0</v>
      </c>
      <c r="I3" t="s">
        <v>76</v>
      </c>
      <c r="J3" s="69">
        <v>103.57</v>
      </c>
      <c r="K3" s="69">
        <v>-0.79</v>
      </c>
      <c r="L3">
        <v>50</v>
      </c>
      <c r="M3" s="69">
        <v>119.9</v>
      </c>
      <c r="N3">
        <f>M3*100</f>
        <v>11990</v>
      </c>
      <c r="O3" t="str">
        <f>IF(N3&gt;0,"勝ち","負け")</f>
        <v>勝ち</v>
      </c>
      <c r="P3" s="72">
        <f>1000000+N3</f>
        <v>1011990</v>
      </c>
    </row>
    <row r="4" spans="1:16" ht="13.5">
      <c r="A4" s="67">
        <f>IF(E3=E4,A3,A3+1)</f>
        <v>1</v>
      </c>
      <c r="B4" s="68" t="s">
        <v>72</v>
      </c>
      <c r="C4" s="68" t="s">
        <v>62</v>
      </c>
      <c r="D4" s="69">
        <v>0.25</v>
      </c>
      <c r="E4" t="s">
        <v>75</v>
      </c>
      <c r="F4" s="69">
        <v>104.07</v>
      </c>
      <c r="G4" s="69">
        <v>104.6</v>
      </c>
      <c r="H4" s="69">
        <v>0</v>
      </c>
      <c r="I4" t="s">
        <v>77</v>
      </c>
      <c r="J4" s="69">
        <v>102.52</v>
      </c>
      <c r="K4" s="69">
        <v>-1.59</v>
      </c>
      <c r="L4">
        <v>155</v>
      </c>
      <c r="M4" s="69">
        <v>376.39</v>
      </c>
      <c r="N4">
        <f aca="true" t="shared" si="0" ref="N4:N67">M4*100</f>
        <v>37639</v>
      </c>
      <c r="P4" s="72">
        <f>P3+N4</f>
        <v>1049629</v>
      </c>
    </row>
    <row r="5" spans="1:16" ht="13.5">
      <c r="A5" s="67">
        <f aca="true" t="shared" si="1" ref="A5:A68">IF(E4=E5,A4,A4+1)</f>
        <v>2</v>
      </c>
      <c r="B5" s="68" t="s">
        <v>72</v>
      </c>
      <c r="C5" s="68" t="s">
        <v>63</v>
      </c>
      <c r="D5" s="69">
        <v>0.2</v>
      </c>
      <c r="E5" t="s">
        <v>78</v>
      </c>
      <c r="F5" s="69">
        <v>104.65</v>
      </c>
      <c r="G5" s="69">
        <v>104</v>
      </c>
      <c r="H5" s="69">
        <v>0</v>
      </c>
      <c r="I5" t="s">
        <v>79</v>
      </c>
      <c r="J5" s="69">
        <v>105.53</v>
      </c>
      <c r="K5" s="69">
        <v>-0.52</v>
      </c>
      <c r="L5">
        <v>88</v>
      </c>
      <c r="M5" s="69">
        <v>166.26</v>
      </c>
      <c r="N5">
        <f t="shared" si="0"/>
        <v>16626</v>
      </c>
      <c r="O5" t="str">
        <f aca="true" t="shared" si="2" ref="O5:O67">IF(N5&gt;0,"勝ち","負け")</f>
        <v>勝ち</v>
      </c>
      <c r="P5" s="72">
        <f aca="true" t="shared" si="3" ref="P5:P16">P4+N5</f>
        <v>1066255</v>
      </c>
    </row>
    <row r="6" spans="1:16" ht="13.5">
      <c r="A6" s="67">
        <f t="shared" si="1"/>
        <v>2</v>
      </c>
      <c r="B6" s="68" t="s">
        <v>72</v>
      </c>
      <c r="C6" s="68" t="s">
        <v>63</v>
      </c>
      <c r="D6" s="69">
        <v>0.2</v>
      </c>
      <c r="E6" t="s">
        <v>78</v>
      </c>
      <c r="F6" s="69">
        <v>104.65</v>
      </c>
      <c r="G6" s="69">
        <v>105.21</v>
      </c>
      <c r="H6" s="69">
        <v>0</v>
      </c>
      <c r="I6" t="s">
        <v>80</v>
      </c>
      <c r="J6" s="69">
        <v>105.21</v>
      </c>
      <c r="K6" s="69">
        <v>-3.58</v>
      </c>
      <c r="L6">
        <v>56</v>
      </c>
      <c r="M6" s="69">
        <v>102.87</v>
      </c>
      <c r="N6">
        <f t="shared" si="0"/>
        <v>10287</v>
      </c>
      <c r="P6" s="72">
        <f t="shared" si="3"/>
        <v>1076542</v>
      </c>
    </row>
    <row r="7" spans="1:16" ht="13.5">
      <c r="A7" s="67">
        <f t="shared" si="1"/>
        <v>3</v>
      </c>
      <c r="B7" s="68" t="s">
        <v>72</v>
      </c>
      <c r="C7" s="68" t="s">
        <v>62</v>
      </c>
      <c r="D7" s="69">
        <v>1</v>
      </c>
      <c r="E7" t="s">
        <v>81</v>
      </c>
      <c r="F7" s="69">
        <v>104.32</v>
      </c>
      <c r="G7" s="69">
        <v>104.63</v>
      </c>
      <c r="H7" s="69">
        <v>0</v>
      </c>
      <c r="I7" t="s">
        <v>82</v>
      </c>
      <c r="J7" s="69">
        <v>104.63</v>
      </c>
      <c r="K7" s="69">
        <v>-3.16</v>
      </c>
      <c r="L7">
        <v>-31</v>
      </c>
      <c r="M7" s="69">
        <v>-299.44</v>
      </c>
      <c r="N7">
        <f t="shared" si="0"/>
        <v>-29944</v>
      </c>
      <c r="O7" t="str">
        <f t="shared" si="2"/>
        <v>負け</v>
      </c>
      <c r="P7" s="72">
        <f t="shared" si="3"/>
        <v>1046598</v>
      </c>
    </row>
    <row r="8" spans="1:16" ht="13.5" customHeight="1">
      <c r="A8" s="67">
        <f t="shared" si="1"/>
        <v>4</v>
      </c>
      <c r="B8" s="68" t="s">
        <v>72</v>
      </c>
      <c r="C8" s="68" t="s">
        <v>63</v>
      </c>
      <c r="D8" s="69">
        <v>0.6</v>
      </c>
      <c r="E8" t="s">
        <v>83</v>
      </c>
      <c r="F8" s="69">
        <v>108.03</v>
      </c>
      <c r="G8" s="69">
        <v>108.03</v>
      </c>
      <c r="H8" s="69">
        <v>0</v>
      </c>
      <c r="I8" t="s">
        <v>84</v>
      </c>
      <c r="J8" s="69">
        <v>108.03</v>
      </c>
      <c r="K8" s="69">
        <v>-1.5</v>
      </c>
      <c r="L8">
        <v>0</v>
      </c>
      <c r="M8" s="69">
        <v>-1.5</v>
      </c>
      <c r="N8">
        <f t="shared" si="0"/>
        <v>-150</v>
      </c>
      <c r="O8" t="str">
        <f t="shared" si="2"/>
        <v>負け</v>
      </c>
      <c r="P8" s="72">
        <f t="shared" si="3"/>
        <v>1046448</v>
      </c>
    </row>
    <row r="9" spans="1:16" ht="13.5">
      <c r="A9" s="67">
        <f t="shared" si="1"/>
        <v>5</v>
      </c>
      <c r="B9" s="68" t="s">
        <v>72</v>
      </c>
      <c r="C9" s="68" t="s">
        <v>62</v>
      </c>
      <c r="D9" s="69">
        <v>0.6</v>
      </c>
      <c r="E9" t="s">
        <v>85</v>
      </c>
      <c r="F9" s="69">
        <v>104.85</v>
      </c>
      <c r="G9" s="69">
        <v>104.85</v>
      </c>
      <c r="H9" s="69">
        <v>0</v>
      </c>
      <c r="I9" t="s">
        <v>86</v>
      </c>
      <c r="J9" s="69">
        <v>104.85</v>
      </c>
      <c r="K9" s="69">
        <v>0</v>
      </c>
      <c r="L9">
        <v>0</v>
      </c>
      <c r="M9" s="69">
        <v>0</v>
      </c>
      <c r="N9">
        <f t="shared" si="0"/>
        <v>0</v>
      </c>
      <c r="O9" t="str">
        <f t="shared" si="2"/>
        <v>負け</v>
      </c>
      <c r="P9" s="72">
        <f t="shared" si="3"/>
        <v>1046448</v>
      </c>
    </row>
    <row r="10" spans="1:16" ht="13.5" customHeight="1">
      <c r="A10" s="67">
        <f t="shared" si="1"/>
        <v>6</v>
      </c>
      <c r="B10" s="68" t="s">
        <v>72</v>
      </c>
      <c r="C10" s="68" t="s">
        <v>63</v>
      </c>
      <c r="D10" s="69">
        <v>0.6</v>
      </c>
      <c r="E10" t="s">
        <v>87</v>
      </c>
      <c r="F10" s="69">
        <v>107.73</v>
      </c>
      <c r="G10" s="69">
        <v>107.73</v>
      </c>
      <c r="H10" s="69">
        <v>0</v>
      </c>
      <c r="I10" t="s">
        <v>88</v>
      </c>
      <c r="J10" s="69">
        <v>107.73</v>
      </c>
      <c r="K10" s="69">
        <v>0</v>
      </c>
      <c r="L10">
        <v>0</v>
      </c>
      <c r="M10" s="69">
        <v>0</v>
      </c>
      <c r="N10">
        <f t="shared" si="0"/>
        <v>0</v>
      </c>
      <c r="O10" t="str">
        <f t="shared" si="2"/>
        <v>負け</v>
      </c>
      <c r="P10" s="72">
        <f t="shared" si="3"/>
        <v>1046448</v>
      </c>
    </row>
    <row r="11" spans="1:16" ht="13.5" customHeight="1">
      <c r="A11" s="67">
        <f t="shared" si="1"/>
        <v>7</v>
      </c>
      <c r="B11" s="68" t="s">
        <v>72</v>
      </c>
      <c r="C11" s="68" t="s">
        <v>63</v>
      </c>
      <c r="D11" s="69">
        <v>0.3</v>
      </c>
      <c r="E11" t="s">
        <v>89</v>
      </c>
      <c r="F11" s="69">
        <v>107.67</v>
      </c>
      <c r="G11" s="69">
        <v>107.21</v>
      </c>
      <c r="H11" s="69">
        <v>0</v>
      </c>
      <c r="I11" t="s">
        <v>90</v>
      </c>
      <c r="J11" s="69">
        <v>108.18</v>
      </c>
      <c r="K11" s="69">
        <v>0</v>
      </c>
      <c r="L11">
        <v>51</v>
      </c>
      <c r="M11" s="69">
        <v>141.43</v>
      </c>
      <c r="N11">
        <f t="shared" si="0"/>
        <v>14143</v>
      </c>
      <c r="O11" t="str">
        <f t="shared" si="2"/>
        <v>勝ち</v>
      </c>
      <c r="P11" s="72">
        <f t="shared" si="3"/>
        <v>1060591</v>
      </c>
    </row>
    <row r="12" spans="1:16" ht="13.5">
      <c r="A12" s="67">
        <f t="shared" si="1"/>
        <v>7</v>
      </c>
      <c r="B12" s="68" t="s">
        <v>72</v>
      </c>
      <c r="C12" s="68" t="s">
        <v>63</v>
      </c>
      <c r="D12" s="69">
        <v>0.3</v>
      </c>
      <c r="E12" t="s">
        <v>89</v>
      </c>
      <c r="F12" s="69">
        <v>107.67</v>
      </c>
      <c r="G12" s="69">
        <v>107.67</v>
      </c>
      <c r="H12" s="69">
        <v>0</v>
      </c>
      <c r="I12" t="s">
        <v>91</v>
      </c>
      <c r="J12" s="69">
        <v>108.72</v>
      </c>
      <c r="K12" s="69">
        <v>-0.75</v>
      </c>
      <c r="L12">
        <v>105</v>
      </c>
      <c r="M12" s="69">
        <v>288.99</v>
      </c>
      <c r="N12">
        <f t="shared" si="0"/>
        <v>28899</v>
      </c>
      <c r="P12" s="72">
        <f t="shared" si="3"/>
        <v>1089490</v>
      </c>
    </row>
    <row r="13" spans="1:16" ht="13.5">
      <c r="A13" s="67">
        <f t="shared" si="1"/>
        <v>8</v>
      </c>
      <c r="B13" s="68" t="s">
        <v>72</v>
      </c>
      <c r="C13" s="68" t="s">
        <v>63</v>
      </c>
      <c r="D13" s="69">
        <v>0.5</v>
      </c>
      <c r="E13" t="s">
        <v>92</v>
      </c>
      <c r="F13" s="69">
        <v>109.99</v>
      </c>
      <c r="G13" s="69">
        <v>110.22</v>
      </c>
      <c r="H13" s="69">
        <v>0</v>
      </c>
      <c r="I13" t="s">
        <v>93</v>
      </c>
      <c r="J13" s="69">
        <v>110.22</v>
      </c>
      <c r="K13" s="69">
        <v>-4.91</v>
      </c>
      <c r="L13">
        <v>23</v>
      </c>
      <c r="M13" s="69">
        <v>99.43</v>
      </c>
      <c r="N13">
        <f t="shared" si="0"/>
        <v>9943</v>
      </c>
      <c r="O13" t="str">
        <f t="shared" si="2"/>
        <v>勝ち</v>
      </c>
      <c r="P13" s="72">
        <f t="shared" si="3"/>
        <v>1099433</v>
      </c>
    </row>
    <row r="14" spans="1:16" ht="13.5">
      <c r="A14" s="67">
        <f t="shared" si="1"/>
        <v>9</v>
      </c>
      <c r="B14" s="68" t="s">
        <v>72</v>
      </c>
      <c r="C14" s="68" t="s">
        <v>63</v>
      </c>
      <c r="D14" s="69">
        <v>0.7</v>
      </c>
      <c r="E14" t="s">
        <v>94</v>
      </c>
      <c r="F14" s="69">
        <v>111.42</v>
      </c>
      <c r="G14" s="69">
        <v>110.98</v>
      </c>
      <c r="H14" s="69">
        <v>0</v>
      </c>
      <c r="I14" t="s">
        <v>95</v>
      </c>
      <c r="J14" s="69">
        <v>110.98</v>
      </c>
      <c r="K14" s="69">
        <v>0</v>
      </c>
      <c r="L14">
        <v>-44</v>
      </c>
      <c r="M14" s="69">
        <v>-277.53</v>
      </c>
      <c r="N14">
        <f t="shared" si="0"/>
        <v>-27752.999999999996</v>
      </c>
      <c r="O14" t="str">
        <f t="shared" si="2"/>
        <v>負け</v>
      </c>
      <c r="P14" s="72">
        <f t="shared" si="3"/>
        <v>1071680</v>
      </c>
    </row>
    <row r="15" spans="1:16" ht="13.5">
      <c r="A15" s="67">
        <f t="shared" si="1"/>
        <v>10</v>
      </c>
      <c r="B15" s="68" t="s">
        <v>72</v>
      </c>
      <c r="C15" s="68" t="s">
        <v>63</v>
      </c>
      <c r="D15" s="69">
        <v>0.5</v>
      </c>
      <c r="E15" t="s">
        <v>96</v>
      </c>
      <c r="F15" s="69">
        <v>110.02</v>
      </c>
      <c r="G15" s="69">
        <v>110.23</v>
      </c>
      <c r="H15" s="69">
        <v>0</v>
      </c>
      <c r="I15" t="s">
        <v>97</v>
      </c>
      <c r="J15" s="69">
        <v>110.23</v>
      </c>
      <c r="K15" s="69">
        <v>-4.9</v>
      </c>
      <c r="L15">
        <v>21</v>
      </c>
      <c r="M15" s="69">
        <v>90.35</v>
      </c>
      <c r="N15">
        <f t="shared" si="0"/>
        <v>9035</v>
      </c>
      <c r="O15" t="str">
        <f t="shared" si="2"/>
        <v>勝ち</v>
      </c>
      <c r="P15" s="72">
        <f t="shared" si="3"/>
        <v>1080715</v>
      </c>
    </row>
    <row r="16" spans="1:16" ht="13.5">
      <c r="A16" s="67">
        <f t="shared" si="1"/>
        <v>11</v>
      </c>
      <c r="B16" s="68" t="s">
        <v>72</v>
      </c>
      <c r="C16" s="68" t="s">
        <v>63</v>
      </c>
      <c r="D16" s="69">
        <v>0.5</v>
      </c>
      <c r="E16" t="s">
        <v>98</v>
      </c>
      <c r="F16" s="69">
        <v>111.61</v>
      </c>
      <c r="G16" s="69">
        <v>111.43</v>
      </c>
      <c r="H16" s="69">
        <v>0</v>
      </c>
      <c r="I16" t="s">
        <v>99</v>
      </c>
      <c r="J16" s="69">
        <v>111.43</v>
      </c>
      <c r="K16" s="69">
        <v>-1.21</v>
      </c>
      <c r="L16">
        <v>-18</v>
      </c>
      <c r="M16" s="69">
        <v>-81.97</v>
      </c>
      <c r="N16">
        <f t="shared" si="0"/>
        <v>-8197</v>
      </c>
      <c r="O16" t="str">
        <f t="shared" si="2"/>
        <v>負け</v>
      </c>
      <c r="P16" s="72">
        <f t="shared" si="3"/>
        <v>1072518</v>
      </c>
    </row>
    <row r="17" spans="1:16" ht="13.5">
      <c r="A17" s="67">
        <f t="shared" si="1"/>
        <v>12</v>
      </c>
      <c r="B17" s="68" t="s">
        <v>72</v>
      </c>
      <c r="C17" s="68" t="s">
        <v>63</v>
      </c>
      <c r="D17" s="69">
        <v>0.25</v>
      </c>
      <c r="E17" t="s">
        <v>100</v>
      </c>
      <c r="F17" s="69">
        <v>111.87</v>
      </c>
      <c r="G17" s="69">
        <v>111</v>
      </c>
      <c r="H17" s="69">
        <v>0</v>
      </c>
      <c r="I17" t="s">
        <v>101</v>
      </c>
      <c r="J17" s="69">
        <v>112.83</v>
      </c>
      <c r="K17" s="69">
        <v>-1.2</v>
      </c>
      <c r="L17">
        <v>96</v>
      </c>
      <c r="M17" s="69">
        <v>211.51</v>
      </c>
      <c r="N17">
        <f t="shared" si="0"/>
        <v>21151</v>
      </c>
      <c r="O17" t="str">
        <f t="shared" si="2"/>
        <v>勝ち</v>
      </c>
      <c r="P17" s="72">
        <f>P16+N17</f>
        <v>1093669</v>
      </c>
    </row>
    <row r="18" spans="1:16" ht="13.5">
      <c r="A18" s="67">
        <f t="shared" si="1"/>
        <v>12</v>
      </c>
      <c r="B18" s="68" t="s">
        <v>72</v>
      </c>
      <c r="C18" s="68" t="s">
        <v>63</v>
      </c>
      <c r="D18" s="69">
        <v>0.25</v>
      </c>
      <c r="E18" t="s">
        <v>100</v>
      </c>
      <c r="F18" s="69">
        <v>111.87</v>
      </c>
      <c r="G18" s="69">
        <v>112.76</v>
      </c>
      <c r="H18" s="69">
        <v>0</v>
      </c>
      <c r="I18" t="s">
        <v>102</v>
      </c>
      <c r="J18" s="69">
        <v>112.76</v>
      </c>
      <c r="K18" s="69">
        <v>-3.59</v>
      </c>
      <c r="L18">
        <v>89</v>
      </c>
      <c r="M18" s="69">
        <v>193.73</v>
      </c>
      <c r="N18">
        <f t="shared" si="0"/>
        <v>19373</v>
      </c>
      <c r="P18" s="72">
        <f aca="true" t="shared" si="4" ref="P18:P69">P17+N18</f>
        <v>1113042</v>
      </c>
    </row>
    <row r="19" spans="1:16" ht="13.5">
      <c r="A19" s="67">
        <f t="shared" si="1"/>
        <v>13</v>
      </c>
      <c r="B19" s="68" t="s">
        <v>72</v>
      </c>
      <c r="C19" s="68" t="s">
        <v>63</v>
      </c>
      <c r="D19" s="69">
        <v>0.3</v>
      </c>
      <c r="E19" t="s">
        <v>103</v>
      </c>
      <c r="F19" s="69">
        <v>113.98</v>
      </c>
      <c r="G19" s="69">
        <v>113.43</v>
      </c>
      <c r="H19" s="69">
        <v>0</v>
      </c>
      <c r="I19" t="s">
        <v>104</v>
      </c>
      <c r="J19" s="69">
        <v>114.71</v>
      </c>
      <c r="K19" s="69">
        <v>-3.54</v>
      </c>
      <c r="L19">
        <v>73</v>
      </c>
      <c r="M19" s="69">
        <v>187.37</v>
      </c>
      <c r="N19">
        <f t="shared" si="0"/>
        <v>18737</v>
      </c>
      <c r="O19" t="str">
        <f t="shared" si="2"/>
        <v>勝ち</v>
      </c>
      <c r="P19" s="72">
        <f t="shared" si="4"/>
        <v>1131779</v>
      </c>
    </row>
    <row r="20" spans="1:16" ht="13.5">
      <c r="A20" s="67">
        <f t="shared" si="1"/>
        <v>13</v>
      </c>
      <c r="B20" s="68" t="s">
        <v>72</v>
      </c>
      <c r="C20" s="68" t="s">
        <v>63</v>
      </c>
      <c r="D20" s="69">
        <v>0.3</v>
      </c>
      <c r="E20" t="s">
        <v>103</v>
      </c>
      <c r="F20" s="69">
        <v>113.98</v>
      </c>
      <c r="G20" s="69">
        <v>114.1</v>
      </c>
      <c r="H20" s="69">
        <v>0</v>
      </c>
      <c r="I20" t="s">
        <v>105</v>
      </c>
      <c r="J20" s="69">
        <v>114.1</v>
      </c>
      <c r="K20" s="69">
        <v>-4.25</v>
      </c>
      <c r="L20">
        <v>12</v>
      </c>
      <c r="M20" s="69">
        <v>27.3</v>
      </c>
      <c r="N20">
        <f t="shared" si="0"/>
        <v>2730</v>
      </c>
      <c r="P20" s="72">
        <f t="shared" si="4"/>
        <v>1134509</v>
      </c>
    </row>
    <row r="21" spans="1:16" ht="13.5">
      <c r="A21" s="67">
        <f t="shared" si="1"/>
        <v>14</v>
      </c>
      <c r="B21" s="68" t="s">
        <v>72</v>
      </c>
      <c r="C21" s="68" t="s">
        <v>63</v>
      </c>
      <c r="D21" s="69">
        <v>0.25</v>
      </c>
      <c r="E21" t="s">
        <v>106</v>
      </c>
      <c r="F21" s="69">
        <v>119.87</v>
      </c>
      <c r="G21" s="69">
        <v>119.3</v>
      </c>
      <c r="H21" s="69">
        <v>0</v>
      </c>
      <c r="I21" t="s">
        <v>107</v>
      </c>
      <c r="J21" s="69">
        <v>120.48</v>
      </c>
      <c r="K21" s="69">
        <v>0</v>
      </c>
      <c r="L21">
        <v>61</v>
      </c>
      <c r="M21" s="69">
        <v>126.58</v>
      </c>
      <c r="N21">
        <f t="shared" si="0"/>
        <v>12658</v>
      </c>
      <c r="O21" t="str">
        <f t="shared" si="2"/>
        <v>勝ち</v>
      </c>
      <c r="P21" s="72">
        <f t="shared" si="4"/>
        <v>1147167</v>
      </c>
    </row>
    <row r="22" spans="1:16" ht="13.5">
      <c r="A22" s="67">
        <f t="shared" si="1"/>
        <v>14</v>
      </c>
      <c r="B22" s="68" t="s">
        <v>72</v>
      </c>
      <c r="C22" s="68" t="s">
        <v>63</v>
      </c>
      <c r="D22" s="69">
        <v>0.25</v>
      </c>
      <c r="E22" t="s">
        <v>106</v>
      </c>
      <c r="F22" s="69">
        <v>119.87</v>
      </c>
      <c r="G22" s="69">
        <v>120.46</v>
      </c>
      <c r="H22" s="69">
        <v>0</v>
      </c>
      <c r="I22" t="s">
        <v>108</v>
      </c>
      <c r="J22" s="69">
        <v>120.46</v>
      </c>
      <c r="K22" s="69">
        <v>-3.91</v>
      </c>
      <c r="L22">
        <v>59</v>
      </c>
      <c r="M22" s="69">
        <v>118.54</v>
      </c>
      <c r="N22">
        <f t="shared" si="0"/>
        <v>11854</v>
      </c>
      <c r="P22" s="72">
        <f t="shared" si="4"/>
        <v>1159021</v>
      </c>
    </row>
    <row r="23" spans="1:16" ht="13.5">
      <c r="A23" s="67">
        <f t="shared" si="1"/>
        <v>15</v>
      </c>
      <c r="B23" s="68" t="s">
        <v>72</v>
      </c>
      <c r="C23" s="68" t="s">
        <v>62</v>
      </c>
      <c r="D23" s="69">
        <v>0.6</v>
      </c>
      <c r="E23" t="s">
        <v>109</v>
      </c>
      <c r="F23" s="69">
        <v>113.87</v>
      </c>
      <c r="G23" s="69">
        <v>114.43</v>
      </c>
      <c r="H23" s="69">
        <v>0</v>
      </c>
      <c r="I23" t="s">
        <v>110</v>
      </c>
      <c r="J23" s="69">
        <v>114.43</v>
      </c>
      <c r="K23" s="69">
        <v>0</v>
      </c>
      <c r="L23">
        <v>-56</v>
      </c>
      <c r="M23" s="69">
        <v>-293.63</v>
      </c>
      <c r="N23">
        <f t="shared" si="0"/>
        <v>-29363</v>
      </c>
      <c r="O23" t="str">
        <f t="shared" si="2"/>
        <v>負け</v>
      </c>
      <c r="P23" s="72">
        <f t="shared" si="4"/>
        <v>1129658</v>
      </c>
    </row>
    <row r="24" spans="1:16" ht="13.5">
      <c r="A24" s="67">
        <f t="shared" si="1"/>
        <v>16</v>
      </c>
      <c r="B24" s="68" t="s">
        <v>72</v>
      </c>
      <c r="C24" s="68" t="s">
        <v>63</v>
      </c>
      <c r="D24" s="69">
        <v>0.2</v>
      </c>
      <c r="E24" t="s">
        <v>111</v>
      </c>
      <c r="F24" s="69">
        <v>116.67</v>
      </c>
      <c r="G24" s="69">
        <v>115.93</v>
      </c>
      <c r="H24" s="69">
        <v>0</v>
      </c>
      <c r="I24" t="s">
        <v>112</v>
      </c>
      <c r="J24" s="69">
        <v>117.64</v>
      </c>
      <c r="K24" s="69">
        <v>0</v>
      </c>
      <c r="L24">
        <v>97</v>
      </c>
      <c r="M24" s="69">
        <v>164.91</v>
      </c>
      <c r="N24">
        <f t="shared" si="0"/>
        <v>16491</v>
      </c>
      <c r="O24" t="str">
        <f t="shared" si="2"/>
        <v>勝ち</v>
      </c>
      <c r="P24" s="72">
        <f t="shared" si="4"/>
        <v>1146149</v>
      </c>
    </row>
    <row r="25" spans="1:16" ht="13.5">
      <c r="A25" s="67">
        <f t="shared" si="1"/>
        <v>16</v>
      </c>
      <c r="B25" s="68" t="s">
        <v>72</v>
      </c>
      <c r="C25" s="68" t="s">
        <v>63</v>
      </c>
      <c r="D25" s="69">
        <v>0.2</v>
      </c>
      <c r="E25" t="s">
        <v>111</v>
      </c>
      <c r="F25" s="69">
        <v>116.67</v>
      </c>
      <c r="G25" s="69">
        <v>117.4</v>
      </c>
      <c r="H25" s="69">
        <v>0</v>
      </c>
      <c r="I25" t="s">
        <v>113</v>
      </c>
      <c r="J25" s="69">
        <v>117.4</v>
      </c>
      <c r="K25" s="69">
        <v>-0.92</v>
      </c>
      <c r="L25">
        <v>73</v>
      </c>
      <c r="M25" s="69">
        <v>123.44</v>
      </c>
      <c r="N25">
        <f t="shared" si="0"/>
        <v>12344</v>
      </c>
      <c r="P25" s="72">
        <f t="shared" si="4"/>
        <v>1158493</v>
      </c>
    </row>
    <row r="26" spans="1:16" ht="13.5">
      <c r="A26" s="67">
        <f t="shared" si="1"/>
        <v>17</v>
      </c>
      <c r="B26" s="68" t="s">
        <v>72</v>
      </c>
      <c r="C26" s="68" t="s">
        <v>62</v>
      </c>
      <c r="D26" s="69">
        <v>0.3</v>
      </c>
      <c r="E26" t="s">
        <v>114</v>
      </c>
      <c r="F26" s="69">
        <v>111.43</v>
      </c>
      <c r="G26" s="69">
        <v>111.96</v>
      </c>
      <c r="H26" s="69">
        <v>0</v>
      </c>
      <c r="I26" t="s">
        <v>115</v>
      </c>
      <c r="J26" s="69">
        <v>110.57</v>
      </c>
      <c r="K26" s="69">
        <v>-0.89</v>
      </c>
      <c r="L26">
        <v>86</v>
      </c>
      <c r="M26" s="69">
        <v>232.44</v>
      </c>
      <c r="N26">
        <f t="shared" si="0"/>
        <v>23244</v>
      </c>
      <c r="O26" t="str">
        <f t="shared" si="2"/>
        <v>勝ち</v>
      </c>
      <c r="P26" s="72">
        <f t="shared" si="4"/>
        <v>1181737</v>
      </c>
    </row>
    <row r="27" spans="1:16" ht="13.5">
      <c r="A27" s="67">
        <f t="shared" si="1"/>
        <v>17</v>
      </c>
      <c r="B27" s="68" t="s">
        <v>72</v>
      </c>
      <c r="C27" s="68" t="s">
        <v>62</v>
      </c>
      <c r="D27" s="69">
        <v>0.3</v>
      </c>
      <c r="E27" t="s">
        <v>114</v>
      </c>
      <c r="F27" s="69">
        <v>111.43</v>
      </c>
      <c r="G27" s="69">
        <v>111.43</v>
      </c>
      <c r="H27" s="69">
        <v>0</v>
      </c>
      <c r="I27" t="s">
        <v>116</v>
      </c>
      <c r="J27" s="69">
        <v>111.43</v>
      </c>
      <c r="K27" s="69">
        <v>-3.58</v>
      </c>
      <c r="L27">
        <v>0</v>
      </c>
      <c r="M27" s="69">
        <v>-3.58</v>
      </c>
      <c r="N27">
        <f t="shared" si="0"/>
        <v>-358</v>
      </c>
      <c r="O27" t="str">
        <f t="shared" si="2"/>
        <v>負け</v>
      </c>
      <c r="P27" s="72">
        <f t="shared" si="4"/>
        <v>1181379</v>
      </c>
    </row>
    <row r="28" spans="1:16" ht="13.5">
      <c r="A28" s="67">
        <f t="shared" si="1"/>
        <v>18</v>
      </c>
      <c r="B28" s="68" t="s">
        <v>72</v>
      </c>
      <c r="C28" s="68" t="s">
        <v>63</v>
      </c>
      <c r="D28" s="69">
        <v>0.2</v>
      </c>
      <c r="E28" t="s">
        <v>117</v>
      </c>
      <c r="F28" s="69">
        <v>111.07</v>
      </c>
      <c r="G28" s="69">
        <v>110.32</v>
      </c>
      <c r="H28" s="69">
        <v>0</v>
      </c>
      <c r="I28" t="s">
        <v>118</v>
      </c>
      <c r="J28" s="69">
        <v>112.4</v>
      </c>
      <c r="K28" s="69">
        <v>-0.48</v>
      </c>
      <c r="L28">
        <v>133</v>
      </c>
      <c r="M28" s="69">
        <v>236.17</v>
      </c>
      <c r="N28">
        <f t="shared" si="0"/>
        <v>23617</v>
      </c>
      <c r="O28" t="str">
        <f t="shared" si="2"/>
        <v>勝ち</v>
      </c>
      <c r="P28" s="72">
        <f t="shared" si="4"/>
        <v>1204996</v>
      </c>
    </row>
    <row r="29" spans="1:16" ht="13.5">
      <c r="A29" s="67">
        <f t="shared" si="1"/>
        <v>18</v>
      </c>
      <c r="B29" s="68" t="s">
        <v>72</v>
      </c>
      <c r="C29" s="68" t="s">
        <v>63</v>
      </c>
      <c r="D29" s="69">
        <v>0.2</v>
      </c>
      <c r="E29" t="s">
        <v>117</v>
      </c>
      <c r="F29" s="69">
        <v>111.07</v>
      </c>
      <c r="G29" s="69">
        <v>111.45</v>
      </c>
      <c r="H29" s="69">
        <v>0</v>
      </c>
      <c r="I29" t="s">
        <v>119</v>
      </c>
      <c r="J29" s="69">
        <v>111.45</v>
      </c>
      <c r="K29" s="69">
        <v>-0.48</v>
      </c>
      <c r="L29">
        <v>38</v>
      </c>
      <c r="M29" s="69">
        <v>67.71</v>
      </c>
      <c r="N29">
        <f t="shared" si="0"/>
        <v>6770.999999999999</v>
      </c>
      <c r="P29" s="72">
        <f t="shared" si="4"/>
        <v>1211767</v>
      </c>
    </row>
    <row r="30" spans="1:16" ht="13.5">
      <c r="A30" s="67">
        <f t="shared" si="1"/>
        <v>19</v>
      </c>
      <c r="B30" s="68" t="s">
        <v>72</v>
      </c>
      <c r="C30" s="68" t="s">
        <v>62</v>
      </c>
      <c r="D30" s="69">
        <v>0.3</v>
      </c>
      <c r="E30" t="s">
        <v>120</v>
      </c>
      <c r="F30" s="69">
        <v>111.73</v>
      </c>
      <c r="G30" s="69">
        <v>112.69</v>
      </c>
      <c r="H30" s="69">
        <v>0</v>
      </c>
      <c r="I30" t="s">
        <v>121</v>
      </c>
      <c r="J30" s="69">
        <v>112.69</v>
      </c>
      <c r="K30" s="69">
        <v>-0.88</v>
      </c>
      <c r="L30">
        <v>-96</v>
      </c>
      <c r="M30" s="69">
        <v>-256.45</v>
      </c>
      <c r="N30">
        <f t="shared" si="0"/>
        <v>-25645</v>
      </c>
      <c r="O30" t="str">
        <f t="shared" si="2"/>
        <v>負け</v>
      </c>
      <c r="P30" s="72">
        <f t="shared" si="4"/>
        <v>1186122</v>
      </c>
    </row>
    <row r="31" spans="1:16" ht="13.5">
      <c r="A31" s="67">
        <f t="shared" si="1"/>
        <v>20</v>
      </c>
      <c r="B31" s="68" t="s">
        <v>72</v>
      </c>
      <c r="C31" s="68" t="s">
        <v>63</v>
      </c>
      <c r="D31" s="69">
        <v>0.25</v>
      </c>
      <c r="E31" t="s">
        <v>122</v>
      </c>
      <c r="F31" s="69">
        <v>117.2</v>
      </c>
      <c r="G31" s="69">
        <v>117.2</v>
      </c>
      <c r="H31" s="69">
        <v>0</v>
      </c>
      <c r="I31" t="s">
        <v>123</v>
      </c>
      <c r="J31" s="69">
        <v>117.83</v>
      </c>
      <c r="K31" s="69">
        <v>-0.58</v>
      </c>
      <c r="L31">
        <v>63</v>
      </c>
      <c r="M31" s="69">
        <v>133.09</v>
      </c>
      <c r="N31">
        <f t="shared" si="0"/>
        <v>13309</v>
      </c>
      <c r="O31" t="str">
        <f t="shared" si="2"/>
        <v>勝ち</v>
      </c>
      <c r="P31" s="72">
        <f t="shared" si="4"/>
        <v>1199431</v>
      </c>
    </row>
    <row r="32" spans="1:16" ht="13.5">
      <c r="A32" s="67">
        <f t="shared" si="1"/>
        <v>20</v>
      </c>
      <c r="B32" s="68" t="s">
        <v>72</v>
      </c>
      <c r="C32" s="68" t="s">
        <v>63</v>
      </c>
      <c r="D32" s="69">
        <v>0.25</v>
      </c>
      <c r="E32" t="s">
        <v>122</v>
      </c>
      <c r="F32" s="69">
        <v>117.2</v>
      </c>
      <c r="G32" s="69">
        <v>117.2</v>
      </c>
      <c r="H32" s="69">
        <v>0</v>
      </c>
      <c r="I32" t="s">
        <v>124</v>
      </c>
      <c r="J32" s="69">
        <v>117.2</v>
      </c>
      <c r="K32" s="69">
        <v>-0.58</v>
      </c>
      <c r="L32">
        <v>0</v>
      </c>
      <c r="M32" s="69">
        <v>-0.58</v>
      </c>
      <c r="N32">
        <f t="shared" si="0"/>
        <v>-57.99999999999999</v>
      </c>
      <c r="O32" t="str">
        <f t="shared" si="2"/>
        <v>負け</v>
      </c>
      <c r="P32" s="72">
        <f t="shared" si="4"/>
        <v>1199373</v>
      </c>
    </row>
    <row r="33" spans="1:16" ht="13.5" customHeight="1">
      <c r="A33" s="67">
        <f t="shared" si="1"/>
        <v>21</v>
      </c>
      <c r="B33" s="68" t="s">
        <v>72</v>
      </c>
      <c r="C33" s="68" t="s">
        <v>63</v>
      </c>
      <c r="D33" s="69">
        <v>0.9</v>
      </c>
      <c r="E33" t="s">
        <v>125</v>
      </c>
      <c r="F33" s="69">
        <v>119.21</v>
      </c>
      <c r="G33" s="69">
        <v>119.21</v>
      </c>
      <c r="H33" s="69">
        <v>0</v>
      </c>
      <c r="I33" t="s">
        <v>126</v>
      </c>
      <c r="J33" s="69">
        <v>119.21</v>
      </c>
      <c r="K33" s="69">
        <v>-10.16</v>
      </c>
      <c r="L33">
        <v>0</v>
      </c>
      <c r="M33" s="69">
        <v>-10.16</v>
      </c>
      <c r="N33">
        <f t="shared" si="0"/>
        <v>-1016</v>
      </c>
      <c r="O33" t="str">
        <f t="shared" si="2"/>
        <v>負け</v>
      </c>
      <c r="P33" s="72">
        <f t="shared" si="4"/>
        <v>1198357</v>
      </c>
    </row>
    <row r="34" spans="1:16" ht="13.5" customHeight="1">
      <c r="A34" s="67">
        <f t="shared" si="1"/>
        <v>22</v>
      </c>
      <c r="B34" s="68" t="s">
        <v>72</v>
      </c>
      <c r="C34" s="68" t="s">
        <v>63</v>
      </c>
      <c r="D34" s="69">
        <v>0.4</v>
      </c>
      <c r="E34" t="s">
        <v>127</v>
      </c>
      <c r="F34" s="69">
        <v>118.86</v>
      </c>
      <c r="G34" s="69">
        <v>118.45</v>
      </c>
      <c r="H34" s="69">
        <v>0</v>
      </c>
      <c r="I34" t="s">
        <v>128</v>
      </c>
      <c r="J34" s="69">
        <v>119.22</v>
      </c>
      <c r="K34" s="69">
        <v>0</v>
      </c>
      <c r="L34">
        <v>36</v>
      </c>
      <c r="M34" s="69">
        <v>120.79</v>
      </c>
      <c r="N34">
        <f t="shared" si="0"/>
        <v>12079</v>
      </c>
      <c r="O34" t="str">
        <f t="shared" si="2"/>
        <v>勝ち</v>
      </c>
      <c r="P34" s="72">
        <f t="shared" si="4"/>
        <v>1210436</v>
      </c>
    </row>
    <row r="35" spans="1:16" ht="13.5">
      <c r="A35" s="67">
        <f t="shared" si="1"/>
        <v>22</v>
      </c>
      <c r="B35" s="68" t="s">
        <v>72</v>
      </c>
      <c r="C35" s="68" t="s">
        <v>63</v>
      </c>
      <c r="D35" s="69">
        <v>0.4</v>
      </c>
      <c r="E35" t="s">
        <v>127</v>
      </c>
      <c r="F35" s="69">
        <v>118.86</v>
      </c>
      <c r="G35" s="69">
        <v>119.01</v>
      </c>
      <c r="H35" s="69">
        <v>0</v>
      </c>
      <c r="I35" t="s">
        <v>129</v>
      </c>
      <c r="J35" s="69">
        <v>119.01</v>
      </c>
      <c r="K35" s="69">
        <v>-1.81</v>
      </c>
      <c r="L35">
        <v>15</v>
      </c>
      <c r="M35" s="69">
        <v>48.61</v>
      </c>
      <c r="N35">
        <f t="shared" si="0"/>
        <v>4861</v>
      </c>
      <c r="P35" s="72">
        <f t="shared" si="4"/>
        <v>1215297</v>
      </c>
    </row>
    <row r="36" spans="1:16" ht="13.5">
      <c r="A36" s="67">
        <f t="shared" si="1"/>
        <v>23</v>
      </c>
      <c r="B36" s="68" t="s">
        <v>72</v>
      </c>
      <c r="C36" s="68" t="s">
        <v>63</v>
      </c>
      <c r="D36" s="69">
        <v>0.4</v>
      </c>
      <c r="E36" t="s">
        <v>130</v>
      </c>
      <c r="F36" s="69">
        <v>117.99</v>
      </c>
      <c r="G36" s="69">
        <v>117.58</v>
      </c>
      <c r="H36" s="69">
        <v>0</v>
      </c>
      <c r="I36" t="s">
        <v>131</v>
      </c>
      <c r="J36" s="69">
        <v>118.39</v>
      </c>
      <c r="K36" s="69">
        <v>0</v>
      </c>
      <c r="L36">
        <v>40</v>
      </c>
      <c r="M36" s="69">
        <v>135.15</v>
      </c>
      <c r="N36">
        <f t="shared" si="0"/>
        <v>13515</v>
      </c>
      <c r="O36" t="str">
        <f t="shared" si="2"/>
        <v>勝ち</v>
      </c>
      <c r="P36" s="72">
        <f t="shared" si="4"/>
        <v>1228812</v>
      </c>
    </row>
    <row r="37" spans="1:16" ht="13.5">
      <c r="A37" s="67">
        <f t="shared" si="1"/>
        <v>23</v>
      </c>
      <c r="B37" s="68" t="s">
        <v>72</v>
      </c>
      <c r="C37" s="68" t="s">
        <v>63</v>
      </c>
      <c r="D37" s="69">
        <v>0.4</v>
      </c>
      <c r="E37" t="s">
        <v>130</v>
      </c>
      <c r="F37" s="69">
        <v>117.99</v>
      </c>
      <c r="G37" s="69">
        <v>117.99</v>
      </c>
      <c r="H37" s="69">
        <v>0</v>
      </c>
      <c r="I37" t="s">
        <v>132</v>
      </c>
      <c r="J37" s="69">
        <v>117.99</v>
      </c>
      <c r="K37" s="69">
        <v>0</v>
      </c>
      <c r="L37">
        <v>0</v>
      </c>
      <c r="M37" s="69">
        <v>0</v>
      </c>
      <c r="N37">
        <f t="shared" si="0"/>
        <v>0</v>
      </c>
      <c r="O37" t="str">
        <f t="shared" si="2"/>
        <v>負け</v>
      </c>
      <c r="P37" s="72">
        <f t="shared" si="4"/>
        <v>1228812</v>
      </c>
    </row>
    <row r="38" spans="1:16" ht="13.5">
      <c r="A38" s="67">
        <f t="shared" si="1"/>
        <v>24</v>
      </c>
      <c r="B38" s="68" t="s">
        <v>72</v>
      </c>
      <c r="C38" s="68" t="s">
        <v>63</v>
      </c>
      <c r="D38" s="69">
        <v>0.5</v>
      </c>
      <c r="E38" t="s">
        <v>133</v>
      </c>
      <c r="F38" s="69">
        <v>116.41</v>
      </c>
      <c r="G38" s="69">
        <v>115.74</v>
      </c>
      <c r="H38" s="69">
        <v>0</v>
      </c>
      <c r="I38" t="s">
        <v>134</v>
      </c>
      <c r="J38" s="69">
        <v>115.74</v>
      </c>
      <c r="K38" s="69">
        <v>-3.48</v>
      </c>
      <c r="L38">
        <v>-67</v>
      </c>
      <c r="M38" s="69">
        <v>-292.92</v>
      </c>
      <c r="N38">
        <f t="shared" si="0"/>
        <v>-29292</v>
      </c>
      <c r="O38" t="str">
        <f t="shared" si="2"/>
        <v>負け</v>
      </c>
      <c r="P38" s="72">
        <f t="shared" si="4"/>
        <v>1199520</v>
      </c>
    </row>
    <row r="39" spans="1:16" ht="13.5">
      <c r="A39" s="67">
        <f t="shared" si="1"/>
        <v>25</v>
      </c>
      <c r="B39" s="68" t="s">
        <v>72</v>
      </c>
      <c r="C39" s="68" t="s">
        <v>62</v>
      </c>
      <c r="D39" s="69">
        <v>0.25</v>
      </c>
      <c r="E39" t="s">
        <v>135</v>
      </c>
      <c r="F39" s="69">
        <v>115.26</v>
      </c>
      <c r="G39" s="69">
        <v>115.26</v>
      </c>
      <c r="H39" s="69">
        <v>0</v>
      </c>
      <c r="I39" t="s">
        <v>136</v>
      </c>
      <c r="J39" s="69">
        <v>114.57</v>
      </c>
      <c r="K39" s="69">
        <v>-1.43</v>
      </c>
      <c r="L39">
        <v>69</v>
      </c>
      <c r="M39" s="69">
        <v>149.13</v>
      </c>
      <c r="N39">
        <f t="shared" si="0"/>
        <v>14913</v>
      </c>
      <c r="O39" t="str">
        <f t="shared" si="2"/>
        <v>勝ち</v>
      </c>
      <c r="P39" s="72">
        <f t="shared" si="4"/>
        <v>1214433</v>
      </c>
    </row>
    <row r="40" spans="1:16" ht="13.5">
      <c r="A40" s="67">
        <f t="shared" si="1"/>
        <v>25</v>
      </c>
      <c r="B40" s="68" t="s">
        <v>72</v>
      </c>
      <c r="C40" s="68" t="s">
        <v>62</v>
      </c>
      <c r="D40" s="69">
        <v>0.25</v>
      </c>
      <c r="E40" t="s">
        <v>135</v>
      </c>
      <c r="F40" s="69">
        <v>115.26</v>
      </c>
      <c r="G40" s="69">
        <v>115.26</v>
      </c>
      <c r="H40" s="69">
        <v>0</v>
      </c>
      <c r="I40" t="s">
        <v>137</v>
      </c>
      <c r="J40" s="69">
        <v>115.26</v>
      </c>
      <c r="K40" s="69">
        <v>-1.43</v>
      </c>
      <c r="L40">
        <v>0</v>
      </c>
      <c r="M40" s="69">
        <v>-1.43</v>
      </c>
      <c r="N40">
        <f t="shared" si="0"/>
        <v>-143</v>
      </c>
      <c r="O40" t="str">
        <f t="shared" si="2"/>
        <v>負け</v>
      </c>
      <c r="P40" s="72">
        <f t="shared" si="4"/>
        <v>1214290</v>
      </c>
    </row>
    <row r="41" spans="1:16" ht="13.5">
      <c r="A41" s="67">
        <f t="shared" si="1"/>
        <v>26</v>
      </c>
      <c r="B41" s="68" t="s">
        <v>72</v>
      </c>
      <c r="C41" s="68" t="s">
        <v>63</v>
      </c>
      <c r="D41" s="69">
        <v>0.6</v>
      </c>
      <c r="E41" t="s">
        <v>138</v>
      </c>
      <c r="F41" s="69">
        <v>118.58</v>
      </c>
      <c r="G41" s="69">
        <v>118.66</v>
      </c>
      <c r="H41" s="69">
        <v>0</v>
      </c>
      <c r="I41" t="s">
        <v>139</v>
      </c>
      <c r="J41" s="69">
        <v>118.66</v>
      </c>
      <c r="K41" s="69">
        <v>-2.72</v>
      </c>
      <c r="L41">
        <v>8</v>
      </c>
      <c r="M41" s="69">
        <v>37.73</v>
      </c>
      <c r="N41">
        <f t="shared" si="0"/>
        <v>3772.9999999999995</v>
      </c>
      <c r="O41" t="str">
        <f t="shared" si="2"/>
        <v>勝ち</v>
      </c>
      <c r="P41" s="72">
        <f t="shared" si="4"/>
        <v>1218063</v>
      </c>
    </row>
    <row r="42" spans="1:16" ht="13.5" customHeight="1">
      <c r="A42" s="67">
        <f t="shared" si="1"/>
        <v>27</v>
      </c>
      <c r="B42" s="68" t="s">
        <v>72</v>
      </c>
      <c r="C42" s="68" t="s">
        <v>63</v>
      </c>
      <c r="D42" s="69">
        <v>0.8</v>
      </c>
      <c r="E42" t="s">
        <v>140</v>
      </c>
      <c r="F42" s="69">
        <v>121.43</v>
      </c>
      <c r="G42" s="69">
        <v>121.35</v>
      </c>
      <c r="H42" s="69">
        <v>0</v>
      </c>
      <c r="I42" t="s">
        <v>141</v>
      </c>
      <c r="J42" s="69">
        <v>121.35</v>
      </c>
      <c r="K42" s="69">
        <v>-3.56</v>
      </c>
      <c r="L42">
        <v>-8</v>
      </c>
      <c r="M42" s="69">
        <v>-56.3</v>
      </c>
      <c r="N42">
        <f t="shared" si="0"/>
        <v>-5630</v>
      </c>
      <c r="O42" t="str">
        <f t="shared" si="2"/>
        <v>負け</v>
      </c>
      <c r="P42" s="72">
        <f t="shared" si="4"/>
        <v>1212433</v>
      </c>
    </row>
    <row r="43" spans="1:16" ht="13.5" customHeight="1">
      <c r="A43" s="67">
        <f t="shared" si="1"/>
        <v>28</v>
      </c>
      <c r="B43" s="68" t="s">
        <v>72</v>
      </c>
      <c r="C43" s="68" t="s">
        <v>62</v>
      </c>
      <c r="D43" s="69">
        <v>0.4</v>
      </c>
      <c r="E43" t="s">
        <v>142</v>
      </c>
      <c r="F43" s="69">
        <v>121.21</v>
      </c>
      <c r="G43" s="69">
        <v>121.63</v>
      </c>
      <c r="H43" s="69">
        <v>0</v>
      </c>
      <c r="I43" t="s">
        <v>143</v>
      </c>
      <c r="J43" s="69">
        <v>120.81</v>
      </c>
      <c r="K43" s="69">
        <v>-1.09</v>
      </c>
      <c r="L43">
        <v>40</v>
      </c>
      <c r="M43" s="69">
        <v>131.35</v>
      </c>
      <c r="N43">
        <f t="shared" si="0"/>
        <v>13135</v>
      </c>
      <c r="O43" t="str">
        <f t="shared" si="2"/>
        <v>勝ち</v>
      </c>
      <c r="P43" s="72">
        <f t="shared" si="4"/>
        <v>1225568</v>
      </c>
    </row>
    <row r="44" spans="1:16" ht="13.5" customHeight="1">
      <c r="A44" s="67">
        <f t="shared" si="1"/>
        <v>28</v>
      </c>
      <c r="B44" s="68" t="s">
        <v>72</v>
      </c>
      <c r="C44" s="68" t="s">
        <v>62</v>
      </c>
      <c r="D44" s="69">
        <v>0.4</v>
      </c>
      <c r="E44" t="s">
        <v>142</v>
      </c>
      <c r="F44" s="69">
        <v>121.21</v>
      </c>
      <c r="G44" s="69">
        <v>121.21</v>
      </c>
      <c r="H44" s="69">
        <v>0</v>
      </c>
      <c r="I44" t="s">
        <v>144</v>
      </c>
      <c r="J44" s="69">
        <v>120.22</v>
      </c>
      <c r="K44" s="69">
        <v>-4.37</v>
      </c>
      <c r="L44">
        <v>99</v>
      </c>
      <c r="M44" s="69">
        <v>325.03</v>
      </c>
      <c r="N44">
        <f t="shared" si="0"/>
        <v>32502.999999999996</v>
      </c>
      <c r="P44" s="72">
        <f t="shared" si="4"/>
        <v>1258071</v>
      </c>
    </row>
    <row r="45" spans="1:16" ht="13.5" customHeight="1">
      <c r="A45" s="67">
        <f t="shared" si="1"/>
        <v>29</v>
      </c>
      <c r="B45" s="68" t="s">
        <v>72</v>
      </c>
      <c r="C45" s="68" t="s">
        <v>63</v>
      </c>
      <c r="D45" s="69">
        <v>0.15</v>
      </c>
      <c r="E45" t="s">
        <v>145</v>
      </c>
      <c r="F45" s="69">
        <v>120.6</v>
      </c>
      <c r="G45" s="69">
        <v>119.6</v>
      </c>
      <c r="H45" s="69">
        <v>0</v>
      </c>
      <c r="I45" t="s">
        <v>146</v>
      </c>
      <c r="J45" s="69">
        <v>121.56</v>
      </c>
      <c r="K45" s="69">
        <v>-1</v>
      </c>
      <c r="L45">
        <v>96</v>
      </c>
      <c r="M45" s="69">
        <v>117.46</v>
      </c>
      <c r="N45">
        <f t="shared" si="0"/>
        <v>11746</v>
      </c>
      <c r="O45" t="str">
        <f t="shared" si="2"/>
        <v>勝ち</v>
      </c>
      <c r="P45" s="72">
        <f t="shared" si="4"/>
        <v>1269817</v>
      </c>
    </row>
    <row r="46" spans="1:16" ht="13.5" customHeight="1">
      <c r="A46" s="67">
        <f t="shared" si="1"/>
        <v>29</v>
      </c>
      <c r="B46" s="68" t="s">
        <v>72</v>
      </c>
      <c r="C46" s="68" t="s">
        <v>63</v>
      </c>
      <c r="D46" s="69">
        <v>0.15</v>
      </c>
      <c r="E46" t="s">
        <v>145</v>
      </c>
      <c r="F46" s="69">
        <v>120.6</v>
      </c>
      <c r="G46" s="69">
        <v>121.19</v>
      </c>
      <c r="H46" s="69">
        <v>0</v>
      </c>
      <c r="I46" t="s">
        <v>147</v>
      </c>
      <c r="J46" s="69">
        <v>121.19</v>
      </c>
      <c r="K46" s="69">
        <v>-1.34</v>
      </c>
      <c r="L46">
        <v>59</v>
      </c>
      <c r="M46" s="69">
        <v>71.69</v>
      </c>
      <c r="N46">
        <f t="shared" si="0"/>
        <v>7169</v>
      </c>
      <c r="P46" s="72">
        <f t="shared" si="4"/>
        <v>1276986</v>
      </c>
    </row>
    <row r="47" spans="1:16" ht="13.5" customHeight="1">
      <c r="A47" s="67">
        <f t="shared" si="1"/>
        <v>30</v>
      </c>
      <c r="B47" s="68" t="s">
        <v>72</v>
      </c>
      <c r="C47" s="68" t="s">
        <v>63</v>
      </c>
      <c r="D47" s="69">
        <v>0.7</v>
      </c>
      <c r="E47" t="s">
        <v>148</v>
      </c>
      <c r="F47" s="69">
        <v>120.34</v>
      </c>
      <c r="G47" s="69">
        <v>120.11</v>
      </c>
      <c r="H47" s="69">
        <v>0</v>
      </c>
      <c r="I47" t="s">
        <v>149</v>
      </c>
      <c r="J47" s="69">
        <v>120.11</v>
      </c>
      <c r="K47" s="69">
        <v>-1.57</v>
      </c>
      <c r="L47">
        <v>-23</v>
      </c>
      <c r="M47" s="69">
        <v>-135.61</v>
      </c>
      <c r="N47">
        <f t="shared" si="0"/>
        <v>-13561.000000000002</v>
      </c>
      <c r="O47" t="str">
        <f t="shared" si="2"/>
        <v>負け</v>
      </c>
      <c r="P47" s="72">
        <f t="shared" si="4"/>
        <v>1263425</v>
      </c>
    </row>
    <row r="48" spans="1:16" ht="13.5" customHeight="1">
      <c r="A48" s="67">
        <f t="shared" si="1"/>
        <v>31</v>
      </c>
      <c r="B48" s="68" t="s">
        <v>72</v>
      </c>
      <c r="C48" s="68" t="s">
        <v>62</v>
      </c>
      <c r="D48" s="69">
        <v>0.5</v>
      </c>
      <c r="E48" t="s">
        <v>150</v>
      </c>
      <c r="F48" s="69">
        <v>121.1</v>
      </c>
      <c r="G48" s="69">
        <v>121.34</v>
      </c>
      <c r="H48" s="69">
        <v>0</v>
      </c>
      <c r="I48" t="s">
        <v>151</v>
      </c>
      <c r="J48" s="69">
        <v>121.34</v>
      </c>
      <c r="K48" s="69">
        <v>-4.09</v>
      </c>
      <c r="L48">
        <v>-24</v>
      </c>
      <c r="M48" s="69">
        <v>-102.98</v>
      </c>
      <c r="N48">
        <f t="shared" si="0"/>
        <v>-10298</v>
      </c>
      <c r="O48" t="str">
        <f t="shared" si="2"/>
        <v>負け</v>
      </c>
      <c r="P48" s="72">
        <f t="shared" si="4"/>
        <v>1253127</v>
      </c>
    </row>
    <row r="49" spans="1:16" ht="13.5" customHeight="1">
      <c r="A49" s="67">
        <f t="shared" si="1"/>
        <v>32</v>
      </c>
      <c r="B49" s="68" t="s">
        <v>72</v>
      </c>
      <c r="C49" s="68" t="s">
        <v>63</v>
      </c>
      <c r="D49" s="69">
        <v>0.3</v>
      </c>
      <c r="E49" t="s">
        <v>152</v>
      </c>
      <c r="F49" s="69">
        <v>119</v>
      </c>
      <c r="G49" s="69">
        <v>119.21</v>
      </c>
      <c r="H49" s="69">
        <v>0</v>
      </c>
      <c r="I49" t="s">
        <v>153</v>
      </c>
      <c r="J49" s="69">
        <v>119.21</v>
      </c>
      <c r="K49" s="69">
        <v>-2.03</v>
      </c>
      <c r="L49">
        <v>21</v>
      </c>
      <c r="M49" s="69">
        <v>50.82</v>
      </c>
      <c r="N49">
        <f t="shared" si="0"/>
        <v>5082</v>
      </c>
      <c r="O49" t="str">
        <f t="shared" si="2"/>
        <v>勝ち</v>
      </c>
      <c r="P49" s="72">
        <f t="shared" si="4"/>
        <v>1258209</v>
      </c>
    </row>
    <row r="50" spans="1:16" ht="13.5" customHeight="1">
      <c r="A50" s="67">
        <f t="shared" si="1"/>
        <v>33</v>
      </c>
      <c r="B50" s="68" t="s">
        <v>72</v>
      </c>
      <c r="C50" s="68" t="s">
        <v>63</v>
      </c>
      <c r="D50" s="69">
        <v>0.4</v>
      </c>
      <c r="E50" t="s">
        <v>154</v>
      </c>
      <c r="F50" s="69">
        <v>116.71</v>
      </c>
      <c r="G50" s="69">
        <v>116.24</v>
      </c>
      <c r="H50" s="69">
        <v>0</v>
      </c>
      <c r="I50" t="s">
        <v>155</v>
      </c>
      <c r="J50" s="69">
        <v>117.34</v>
      </c>
      <c r="K50" s="69">
        <v>-0.92</v>
      </c>
      <c r="L50">
        <v>63</v>
      </c>
      <c r="M50" s="69">
        <v>213.84</v>
      </c>
      <c r="N50">
        <f t="shared" si="0"/>
        <v>21384</v>
      </c>
      <c r="O50" t="str">
        <f t="shared" si="2"/>
        <v>勝ち</v>
      </c>
      <c r="P50" s="72">
        <f t="shared" si="4"/>
        <v>1279593</v>
      </c>
    </row>
    <row r="51" spans="1:16" ht="13.5" customHeight="1">
      <c r="A51" s="67">
        <f t="shared" si="1"/>
        <v>33</v>
      </c>
      <c r="B51" s="68" t="s">
        <v>72</v>
      </c>
      <c r="C51" s="68" t="s">
        <v>63</v>
      </c>
      <c r="D51" s="69">
        <v>0.4</v>
      </c>
      <c r="E51" t="s">
        <v>154</v>
      </c>
      <c r="F51" s="69">
        <v>116.71</v>
      </c>
      <c r="G51" s="69">
        <v>116.93</v>
      </c>
      <c r="H51" s="69">
        <v>0</v>
      </c>
      <c r="I51" t="s">
        <v>156</v>
      </c>
      <c r="J51" s="69">
        <v>116.93</v>
      </c>
      <c r="K51" s="69">
        <v>-1.84</v>
      </c>
      <c r="L51">
        <v>22</v>
      </c>
      <c r="M51" s="69">
        <v>73.42</v>
      </c>
      <c r="N51">
        <f t="shared" si="0"/>
        <v>7342</v>
      </c>
      <c r="P51" s="72">
        <f t="shared" si="4"/>
        <v>1286935</v>
      </c>
    </row>
    <row r="52" spans="1:16" ht="13.5" customHeight="1">
      <c r="A52" s="67">
        <f t="shared" si="1"/>
        <v>34</v>
      </c>
      <c r="B52" s="68" t="s">
        <v>72</v>
      </c>
      <c r="C52" s="68" t="s">
        <v>62</v>
      </c>
      <c r="D52" s="69">
        <v>0.25</v>
      </c>
      <c r="E52" t="s">
        <v>157</v>
      </c>
      <c r="F52" s="69">
        <v>116.61</v>
      </c>
      <c r="G52" s="69">
        <v>117.27</v>
      </c>
      <c r="H52" s="69">
        <v>0</v>
      </c>
      <c r="I52" t="s">
        <v>158</v>
      </c>
      <c r="J52" s="69">
        <v>115.6</v>
      </c>
      <c r="K52" s="69">
        <v>-2.12</v>
      </c>
      <c r="L52">
        <v>101</v>
      </c>
      <c r="M52" s="69">
        <v>216.3</v>
      </c>
      <c r="N52">
        <f t="shared" si="0"/>
        <v>21630</v>
      </c>
      <c r="O52" t="str">
        <f t="shared" si="2"/>
        <v>勝ち</v>
      </c>
      <c r="P52" s="72">
        <f t="shared" si="4"/>
        <v>1308565</v>
      </c>
    </row>
    <row r="53" spans="1:16" ht="13.5" customHeight="1">
      <c r="A53" s="67">
        <f t="shared" si="1"/>
        <v>34</v>
      </c>
      <c r="B53" s="68" t="s">
        <v>72</v>
      </c>
      <c r="C53" s="68" t="s">
        <v>62</v>
      </c>
      <c r="D53" s="69">
        <v>0.25</v>
      </c>
      <c r="E53" t="s">
        <v>157</v>
      </c>
      <c r="F53" s="69">
        <v>116.61</v>
      </c>
      <c r="G53" s="69">
        <v>116.61</v>
      </c>
      <c r="H53" s="69">
        <v>0</v>
      </c>
      <c r="I53" t="s">
        <v>159</v>
      </c>
      <c r="J53" s="69">
        <v>114.59</v>
      </c>
      <c r="K53" s="69">
        <v>-2.84</v>
      </c>
      <c r="L53">
        <v>202</v>
      </c>
      <c r="M53" s="69">
        <v>437.87</v>
      </c>
      <c r="N53">
        <f t="shared" si="0"/>
        <v>43787</v>
      </c>
      <c r="P53" s="72">
        <f t="shared" si="4"/>
        <v>1352352</v>
      </c>
    </row>
    <row r="54" spans="1:16" ht="13.5" customHeight="1">
      <c r="A54" s="67">
        <f t="shared" si="1"/>
        <v>35</v>
      </c>
      <c r="B54" s="68" t="s">
        <v>72</v>
      </c>
      <c r="C54" s="68" t="s">
        <v>62</v>
      </c>
      <c r="D54" s="69">
        <v>0.25</v>
      </c>
      <c r="E54" t="s">
        <v>160</v>
      </c>
      <c r="F54" s="69">
        <v>112.73</v>
      </c>
      <c r="G54" s="69">
        <v>113.44</v>
      </c>
      <c r="H54" s="69">
        <v>0</v>
      </c>
      <c r="I54" t="s">
        <v>161</v>
      </c>
      <c r="J54" s="69">
        <v>112.39</v>
      </c>
      <c r="K54" s="69">
        <v>0</v>
      </c>
      <c r="L54">
        <v>34</v>
      </c>
      <c r="M54" s="69">
        <v>75.63</v>
      </c>
      <c r="N54">
        <f t="shared" si="0"/>
        <v>7563</v>
      </c>
      <c r="O54" t="str">
        <f t="shared" si="2"/>
        <v>勝ち</v>
      </c>
      <c r="P54" s="72">
        <f t="shared" si="4"/>
        <v>1359915</v>
      </c>
    </row>
    <row r="55" spans="1:16" ht="13.5" customHeight="1">
      <c r="A55" s="67">
        <f t="shared" si="1"/>
        <v>35</v>
      </c>
      <c r="B55" s="68" t="s">
        <v>72</v>
      </c>
      <c r="C55" s="68" t="s">
        <v>62</v>
      </c>
      <c r="D55" s="69">
        <v>0.25</v>
      </c>
      <c r="E55" t="s">
        <v>160</v>
      </c>
      <c r="F55" s="69">
        <v>112.73</v>
      </c>
      <c r="G55" s="69">
        <v>112.73</v>
      </c>
      <c r="H55" s="69">
        <v>0</v>
      </c>
      <c r="I55" t="s">
        <v>162</v>
      </c>
      <c r="J55" s="69">
        <v>112.73</v>
      </c>
      <c r="K55" s="69">
        <v>0.01</v>
      </c>
      <c r="L55">
        <v>0</v>
      </c>
      <c r="M55" s="69">
        <v>0.01</v>
      </c>
      <c r="N55">
        <f t="shared" si="0"/>
        <v>1</v>
      </c>
      <c r="P55" s="72">
        <f t="shared" si="4"/>
        <v>1359916</v>
      </c>
    </row>
    <row r="56" spans="1:16" ht="13.5" customHeight="1">
      <c r="A56" s="67">
        <f t="shared" si="1"/>
        <v>36</v>
      </c>
      <c r="B56" s="68" t="s">
        <v>72</v>
      </c>
      <c r="C56" s="68" t="s">
        <v>62</v>
      </c>
      <c r="D56" s="69">
        <v>0.6</v>
      </c>
      <c r="E56" t="s">
        <v>163</v>
      </c>
      <c r="F56" s="69">
        <v>110.2</v>
      </c>
      <c r="G56" s="69">
        <v>110.51</v>
      </c>
      <c r="H56" s="69">
        <v>0</v>
      </c>
      <c r="I56" t="s">
        <v>164</v>
      </c>
      <c r="J56" s="69">
        <v>110.51</v>
      </c>
      <c r="K56" s="69">
        <v>-1.8</v>
      </c>
      <c r="L56">
        <v>-31</v>
      </c>
      <c r="M56" s="69">
        <v>-170.11</v>
      </c>
      <c r="N56">
        <f t="shared" si="0"/>
        <v>-17011</v>
      </c>
      <c r="O56" t="str">
        <f t="shared" si="2"/>
        <v>負け</v>
      </c>
      <c r="P56" s="72">
        <f t="shared" si="4"/>
        <v>1342905</v>
      </c>
    </row>
    <row r="57" spans="1:16" ht="13.5" customHeight="1">
      <c r="A57" s="67">
        <f t="shared" si="1"/>
        <v>37</v>
      </c>
      <c r="B57" s="68" t="s">
        <v>72</v>
      </c>
      <c r="C57" s="68" t="s">
        <v>62</v>
      </c>
      <c r="D57" s="69">
        <v>0.25</v>
      </c>
      <c r="E57" t="s">
        <v>165</v>
      </c>
      <c r="F57" s="69">
        <v>109.71</v>
      </c>
      <c r="G57" s="69">
        <v>110.41</v>
      </c>
      <c r="H57" s="69">
        <v>0</v>
      </c>
      <c r="I57" t="s">
        <v>166</v>
      </c>
      <c r="J57" s="69">
        <v>109.1</v>
      </c>
      <c r="K57" s="69">
        <v>-0.75</v>
      </c>
      <c r="L57">
        <v>61</v>
      </c>
      <c r="M57" s="69">
        <v>139.03</v>
      </c>
      <c r="N57">
        <f t="shared" si="0"/>
        <v>13903</v>
      </c>
      <c r="O57" t="str">
        <f t="shared" si="2"/>
        <v>勝ち</v>
      </c>
      <c r="P57" s="72">
        <f t="shared" si="4"/>
        <v>1356808</v>
      </c>
    </row>
    <row r="58" spans="1:16" ht="13.5" customHeight="1">
      <c r="A58" s="67">
        <f t="shared" si="1"/>
        <v>37</v>
      </c>
      <c r="B58" s="68" t="s">
        <v>72</v>
      </c>
      <c r="C58" s="68" t="s">
        <v>62</v>
      </c>
      <c r="D58" s="69">
        <v>0.25</v>
      </c>
      <c r="E58" t="s">
        <v>165</v>
      </c>
      <c r="F58" s="69">
        <v>109.71</v>
      </c>
      <c r="G58" s="69">
        <v>108.61</v>
      </c>
      <c r="H58" s="69">
        <v>0</v>
      </c>
      <c r="I58" t="s">
        <v>167</v>
      </c>
      <c r="J58" s="69">
        <v>108.61</v>
      </c>
      <c r="K58" s="69">
        <v>-4.55</v>
      </c>
      <c r="L58">
        <v>110</v>
      </c>
      <c r="M58" s="69">
        <v>248.65</v>
      </c>
      <c r="N58" s="89">
        <f t="shared" si="0"/>
        <v>24865</v>
      </c>
      <c r="P58" s="72">
        <f t="shared" si="4"/>
        <v>1381673</v>
      </c>
    </row>
    <row r="59" spans="1:16" ht="13.5" customHeight="1">
      <c r="A59" s="67">
        <f t="shared" si="1"/>
        <v>38</v>
      </c>
      <c r="B59" s="68" t="s">
        <v>72</v>
      </c>
      <c r="C59" s="68" t="s">
        <v>62</v>
      </c>
      <c r="D59" s="69">
        <v>0.3</v>
      </c>
      <c r="E59" t="s">
        <v>168</v>
      </c>
      <c r="F59" s="69">
        <v>113.48</v>
      </c>
      <c r="G59" s="69">
        <v>114.1</v>
      </c>
      <c r="H59" s="69">
        <v>0</v>
      </c>
      <c r="I59" t="s">
        <v>169</v>
      </c>
      <c r="J59" s="69">
        <v>112.95</v>
      </c>
      <c r="K59" s="69">
        <v>0</v>
      </c>
      <c r="L59">
        <v>53</v>
      </c>
      <c r="M59" s="69">
        <v>140.77</v>
      </c>
      <c r="N59" s="89">
        <f t="shared" si="0"/>
        <v>14077.000000000002</v>
      </c>
      <c r="O59" t="str">
        <f t="shared" si="2"/>
        <v>勝ち</v>
      </c>
      <c r="P59" s="72">
        <f t="shared" si="4"/>
        <v>1395750</v>
      </c>
    </row>
    <row r="60" spans="1:16" ht="13.5" customHeight="1">
      <c r="A60" s="67">
        <f t="shared" si="1"/>
        <v>38</v>
      </c>
      <c r="B60" s="68" t="s">
        <v>72</v>
      </c>
      <c r="C60" s="68" t="s">
        <v>62</v>
      </c>
      <c r="D60" s="69">
        <v>0.3</v>
      </c>
      <c r="E60" t="s">
        <v>168</v>
      </c>
      <c r="F60" s="69">
        <v>113.48</v>
      </c>
      <c r="G60" s="69">
        <v>113.48</v>
      </c>
      <c r="H60" s="69">
        <v>0</v>
      </c>
      <c r="I60" t="s">
        <v>170</v>
      </c>
      <c r="J60" s="69">
        <v>111.74</v>
      </c>
      <c r="K60" s="69">
        <v>-1.77</v>
      </c>
      <c r="L60">
        <v>174</v>
      </c>
      <c r="M60" s="69">
        <v>465.39</v>
      </c>
      <c r="N60" s="89">
        <f t="shared" si="0"/>
        <v>46539</v>
      </c>
      <c r="P60" s="72">
        <f t="shared" si="4"/>
        <v>1442289</v>
      </c>
    </row>
    <row r="61" spans="1:16" ht="13.5" customHeight="1">
      <c r="A61" s="67">
        <f t="shared" si="1"/>
        <v>39</v>
      </c>
      <c r="B61" s="68" t="s">
        <v>72</v>
      </c>
      <c r="C61" s="68" t="s">
        <v>62</v>
      </c>
      <c r="D61" s="69">
        <v>0.2</v>
      </c>
      <c r="E61" t="s">
        <v>171</v>
      </c>
      <c r="F61" s="69">
        <v>99.45</v>
      </c>
      <c r="G61" s="69">
        <v>100.53</v>
      </c>
      <c r="H61" s="69">
        <v>0</v>
      </c>
      <c r="I61" t="s">
        <v>172</v>
      </c>
      <c r="J61" s="69">
        <v>98.15</v>
      </c>
      <c r="K61" s="69">
        <v>-0.67</v>
      </c>
      <c r="L61">
        <v>130</v>
      </c>
      <c r="M61" s="69">
        <v>264.23</v>
      </c>
      <c r="N61" s="89">
        <f t="shared" si="0"/>
        <v>26423</v>
      </c>
      <c r="O61" t="str">
        <f t="shared" si="2"/>
        <v>勝ち</v>
      </c>
      <c r="P61" s="72">
        <f t="shared" si="4"/>
        <v>1468712</v>
      </c>
    </row>
    <row r="62" spans="1:16" ht="13.5" customHeight="1">
      <c r="A62" s="67">
        <f t="shared" si="1"/>
        <v>39</v>
      </c>
      <c r="B62" s="68" t="s">
        <v>72</v>
      </c>
      <c r="C62" s="68" t="s">
        <v>62</v>
      </c>
      <c r="D62" s="69">
        <v>0.2</v>
      </c>
      <c r="E62" t="s">
        <v>171</v>
      </c>
      <c r="F62" s="69">
        <v>99.45</v>
      </c>
      <c r="G62" s="69">
        <v>97.81</v>
      </c>
      <c r="H62" s="69">
        <v>0</v>
      </c>
      <c r="I62" t="s">
        <v>173</v>
      </c>
      <c r="J62" s="69">
        <v>97.81</v>
      </c>
      <c r="K62" s="69">
        <v>-1.35</v>
      </c>
      <c r="L62">
        <v>164</v>
      </c>
      <c r="M62" s="69">
        <v>334</v>
      </c>
      <c r="N62" s="89">
        <f t="shared" si="0"/>
        <v>33400</v>
      </c>
      <c r="P62" s="72">
        <f t="shared" si="4"/>
        <v>1502112</v>
      </c>
    </row>
    <row r="63" spans="1:16" ht="13.5" customHeight="1">
      <c r="A63" s="67">
        <f t="shared" si="1"/>
        <v>40</v>
      </c>
      <c r="B63" s="68" t="s">
        <v>72</v>
      </c>
      <c r="C63" s="68" t="s">
        <v>63</v>
      </c>
      <c r="D63" s="69">
        <v>0.3</v>
      </c>
      <c r="E63" t="s">
        <v>174</v>
      </c>
      <c r="F63" s="69">
        <v>102.25</v>
      </c>
      <c r="G63" s="69">
        <v>102.25</v>
      </c>
      <c r="H63" s="69">
        <v>0</v>
      </c>
      <c r="I63" t="s">
        <v>175</v>
      </c>
      <c r="J63" s="69">
        <v>103.23</v>
      </c>
      <c r="K63" s="69">
        <v>-0.79</v>
      </c>
      <c r="L63">
        <v>98</v>
      </c>
      <c r="M63" s="69">
        <v>284.01</v>
      </c>
      <c r="N63" s="89">
        <f t="shared" si="0"/>
        <v>28401</v>
      </c>
      <c r="O63" t="str">
        <f t="shared" si="2"/>
        <v>勝ち</v>
      </c>
      <c r="P63" s="72">
        <f t="shared" si="4"/>
        <v>1530513</v>
      </c>
    </row>
    <row r="64" spans="1:16" ht="13.5" customHeight="1">
      <c r="A64" s="67">
        <f t="shared" si="1"/>
        <v>40</v>
      </c>
      <c r="B64" s="68" t="s">
        <v>72</v>
      </c>
      <c r="C64" s="68" t="s">
        <v>63</v>
      </c>
      <c r="D64" s="69">
        <v>0.3</v>
      </c>
      <c r="E64" t="s">
        <v>174</v>
      </c>
      <c r="F64" s="69">
        <v>102.25</v>
      </c>
      <c r="G64" s="69">
        <v>102.87</v>
      </c>
      <c r="H64" s="69">
        <v>0</v>
      </c>
      <c r="I64" t="s">
        <v>176</v>
      </c>
      <c r="J64" s="69">
        <v>102.87</v>
      </c>
      <c r="K64" s="69">
        <v>-2.36</v>
      </c>
      <c r="L64">
        <v>62</v>
      </c>
      <c r="M64" s="69">
        <v>178.46</v>
      </c>
      <c r="N64" s="89">
        <f t="shared" si="0"/>
        <v>17846</v>
      </c>
      <c r="P64" s="72">
        <f t="shared" si="4"/>
        <v>1548359</v>
      </c>
    </row>
    <row r="65" spans="1:16" ht="13.5" customHeight="1">
      <c r="A65" s="67">
        <f t="shared" si="1"/>
        <v>41</v>
      </c>
      <c r="B65" s="68" t="s">
        <v>72</v>
      </c>
      <c r="C65" s="68" t="s">
        <v>62</v>
      </c>
      <c r="D65" s="69">
        <v>0.45</v>
      </c>
      <c r="E65" t="s">
        <v>177</v>
      </c>
      <c r="F65" s="69">
        <v>104.5</v>
      </c>
      <c r="G65" s="69">
        <v>105</v>
      </c>
      <c r="H65" s="69">
        <v>0</v>
      </c>
      <c r="I65" t="s">
        <v>178</v>
      </c>
      <c r="J65" s="69">
        <v>104.11</v>
      </c>
      <c r="K65" s="69">
        <v>0</v>
      </c>
      <c r="L65">
        <v>39</v>
      </c>
      <c r="M65" s="69">
        <v>168.57</v>
      </c>
      <c r="N65" s="89">
        <f t="shared" si="0"/>
        <v>16857</v>
      </c>
      <c r="O65" t="str">
        <f t="shared" si="2"/>
        <v>勝ち</v>
      </c>
      <c r="P65" s="72">
        <f t="shared" si="4"/>
        <v>1565216</v>
      </c>
    </row>
    <row r="66" spans="1:16" ht="13.5" customHeight="1">
      <c r="A66" s="67">
        <f t="shared" si="1"/>
        <v>41</v>
      </c>
      <c r="B66" s="68" t="s">
        <v>72</v>
      </c>
      <c r="C66" s="68" t="s">
        <v>62</v>
      </c>
      <c r="D66" s="69">
        <v>0.45</v>
      </c>
      <c r="E66" t="s">
        <v>177</v>
      </c>
      <c r="F66" s="69">
        <v>104.5</v>
      </c>
      <c r="G66" s="69">
        <v>105</v>
      </c>
      <c r="H66" s="69">
        <v>0</v>
      </c>
      <c r="I66" t="s">
        <v>179</v>
      </c>
      <c r="J66" s="69">
        <v>103.66</v>
      </c>
      <c r="K66" s="69">
        <v>-1.43</v>
      </c>
      <c r="L66">
        <v>84</v>
      </c>
      <c r="M66" s="69">
        <v>363.22</v>
      </c>
      <c r="N66" s="89">
        <f t="shared" si="0"/>
        <v>36322</v>
      </c>
      <c r="P66" s="72">
        <f t="shared" si="4"/>
        <v>1601538</v>
      </c>
    </row>
    <row r="67" spans="1:16" ht="13.5" customHeight="1">
      <c r="A67" s="67">
        <f t="shared" si="1"/>
        <v>42</v>
      </c>
      <c r="B67" s="68" t="s">
        <v>72</v>
      </c>
      <c r="C67" s="68" t="s">
        <v>62</v>
      </c>
      <c r="D67" s="69">
        <v>0.3</v>
      </c>
      <c r="E67" t="s">
        <v>180</v>
      </c>
      <c r="F67" s="69">
        <v>104.45</v>
      </c>
      <c r="G67" s="69">
        <v>105.17</v>
      </c>
      <c r="H67" s="69">
        <v>0</v>
      </c>
      <c r="I67" t="s">
        <v>181</v>
      </c>
      <c r="J67" s="69">
        <v>103.74</v>
      </c>
      <c r="K67" s="69">
        <v>0</v>
      </c>
      <c r="L67">
        <v>71</v>
      </c>
      <c r="M67" s="69">
        <v>205.32</v>
      </c>
      <c r="N67" s="89">
        <f t="shared" si="0"/>
        <v>20532</v>
      </c>
      <c r="O67" t="str">
        <f t="shared" si="2"/>
        <v>勝ち</v>
      </c>
      <c r="P67" s="72">
        <f t="shared" si="4"/>
        <v>1622070</v>
      </c>
    </row>
    <row r="68" spans="1:16" ht="13.5" customHeight="1">
      <c r="A68" s="67">
        <f t="shared" si="1"/>
        <v>42</v>
      </c>
      <c r="B68" s="68" t="s">
        <v>72</v>
      </c>
      <c r="C68" s="68" t="s">
        <v>62</v>
      </c>
      <c r="D68" s="69">
        <v>0.3</v>
      </c>
      <c r="E68" t="s">
        <v>180</v>
      </c>
      <c r="F68" s="69">
        <v>104.45</v>
      </c>
      <c r="G68" s="69">
        <v>104.45</v>
      </c>
      <c r="H68" s="69">
        <v>0</v>
      </c>
      <c r="I68" t="s">
        <v>182</v>
      </c>
      <c r="J68" s="69">
        <v>104.45</v>
      </c>
      <c r="K68" s="69">
        <v>-0.95</v>
      </c>
      <c r="L68">
        <v>0</v>
      </c>
      <c r="M68" s="69">
        <v>-0.95</v>
      </c>
      <c r="N68" s="89">
        <f>M68*100</f>
        <v>-95</v>
      </c>
      <c r="O68" t="str">
        <f aca="true" t="shared" si="5" ref="O68:O130">IF(N68&gt;0,"勝ち","負け")</f>
        <v>負け</v>
      </c>
      <c r="P68" s="72">
        <f t="shared" si="4"/>
        <v>1621975</v>
      </c>
    </row>
    <row r="69" spans="1:16" ht="13.5" customHeight="1">
      <c r="A69" s="67">
        <f aca="true" t="shared" si="6" ref="A69:A91">IF(E68=E69,A68,A68+1)</f>
        <v>43</v>
      </c>
      <c r="B69" s="68" t="s">
        <v>72</v>
      </c>
      <c r="C69" s="68" t="s">
        <v>63</v>
      </c>
      <c r="D69" s="69">
        <v>0.4</v>
      </c>
      <c r="E69" t="s">
        <v>183</v>
      </c>
      <c r="F69" s="69">
        <v>109.59</v>
      </c>
      <c r="G69" s="69">
        <v>109</v>
      </c>
      <c r="H69" s="69">
        <v>0</v>
      </c>
      <c r="I69" t="s">
        <v>184</v>
      </c>
      <c r="J69" s="69">
        <v>110.16</v>
      </c>
      <c r="K69" s="69">
        <v>-0.99</v>
      </c>
      <c r="L69">
        <v>57</v>
      </c>
      <c r="M69" s="69">
        <v>205.98</v>
      </c>
      <c r="N69" s="89">
        <f>M69*100</f>
        <v>20598</v>
      </c>
      <c r="O69" t="str">
        <f t="shared" si="5"/>
        <v>勝ち</v>
      </c>
      <c r="P69" s="72">
        <f t="shared" si="4"/>
        <v>1642573</v>
      </c>
    </row>
    <row r="70" spans="1:16" ht="13.5" customHeight="1">
      <c r="A70" s="67">
        <f t="shared" si="6"/>
        <v>43</v>
      </c>
      <c r="B70" s="68" t="s">
        <v>72</v>
      </c>
      <c r="C70" s="68" t="s">
        <v>63</v>
      </c>
      <c r="D70" s="69">
        <v>0.4</v>
      </c>
      <c r="E70" t="s">
        <v>183</v>
      </c>
      <c r="F70" s="69">
        <v>109.59</v>
      </c>
      <c r="G70" s="69">
        <v>109.59</v>
      </c>
      <c r="H70" s="69">
        <v>0</v>
      </c>
      <c r="I70" t="s">
        <v>185</v>
      </c>
      <c r="J70" s="69">
        <v>109.59</v>
      </c>
      <c r="K70" s="69">
        <v>-1.97</v>
      </c>
      <c r="L70">
        <v>0</v>
      </c>
      <c r="M70" s="69">
        <v>-1.97</v>
      </c>
      <c r="N70" s="89">
        <f aca="true" t="shared" si="7" ref="N70:N133">M70*100</f>
        <v>-197</v>
      </c>
      <c r="O70" t="str">
        <f t="shared" si="5"/>
        <v>負け</v>
      </c>
      <c r="P70" s="72">
        <f aca="true" t="shared" si="8" ref="P70:P133">P69+N70</f>
        <v>1642376</v>
      </c>
    </row>
    <row r="71" spans="1:16" ht="13.5" customHeight="1">
      <c r="A71" s="67">
        <f t="shared" si="6"/>
        <v>44</v>
      </c>
      <c r="B71" s="68" t="s">
        <v>72</v>
      </c>
      <c r="C71" s="68" t="s">
        <v>63</v>
      </c>
      <c r="D71" s="69">
        <v>0.9</v>
      </c>
      <c r="E71" t="s">
        <v>186</v>
      </c>
      <c r="F71" s="69">
        <v>109.96</v>
      </c>
      <c r="G71" s="69">
        <v>110.11</v>
      </c>
      <c r="H71" s="69">
        <v>0</v>
      </c>
      <c r="I71" t="s">
        <v>187</v>
      </c>
      <c r="J71" s="69">
        <v>110.11</v>
      </c>
      <c r="K71" s="69">
        <v>-2.2</v>
      </c>
      <c r="L71">
        <v>15</v>
      </c>
      <c r="M71" s="69">
        <v>120.4</v>
      </c>
      <c r="N71" s="89">
        <f t="shared" si="7"/>
        <v>12040</v>
      </c>
      <c r="O71" t="str">
        <f t="shared" si="5"/>
        <v>勝ち</v>
      </c>
      <c r="P71" s="72">
        <f t="shared" si="8"/>
        <v>1654416</v>
      </c>
    </row>
    <row r="72" spans="1:16" ht="13.5" customHeight="1">
      <c r="A72" s="67">
        <f t="shared" si="6"/>
        <v>45</v>
      </c>
      <c r="B72" s="68" t="s">
        <v>72</v>
      </c>
      <c r="C72" s="68" t="s">
        <v>62</v>
      </c>
      <c r="D72" s="69">
        <v>0.3</v>
      </c>
      <c r="E72" t="s">
        <v>188</v>
      </c>
      <c r="F72" s="69">
        <v>104.28</v>
      </c>
      <c r="G72" s="69">
        <v>105.64</v>
      </c>
      <c r="H72" s="69">
        <v>0</v>
      </c>
      <c r="I72" t="s">
        <v>189</v>
      </c>
      <c r="J72" s="69">
        <v>105.64</v>
      </c>
      <c r="K72" s="69">
        <v>0</v>
      </c>
      <c r="L72">
        <v>-136</v>
      </c>
      <c r="M72" s="69">
        <v>-386.22</v>
      </c>
      <c r="N72" s="89">
        <f t="shared" si="7"/>
        <v>-38622</v>
      </c>
      <c r="O72" t="str">
        <f t="shared" si="5"/>
        <v>負け</v>
      </c>
      <c r="P72" s="72">
        <f t="shared" si="8"/>
        <v>1615794</v>
      </c>
    </row>
    <row r="73" spans="1:16" ht="13.5" customHeight="1">
      <c r="A73" s="67">
        <f t="shared" si="6"/>
        <v>46</v>
      </c>
      <c r="B73" s="68" t="s">
        <v>72</v>
      </c>
      <c r="C73" s="68" t="s">
        <v>62</v>
      </c>
      <c r="D73" s="69">
        <v>0.2</v>
      </c>
      <c r="E73" t="s">
        <v>190</v>
      </c>
      <c r="F73" s="69">
        <v>90.4</v>
      </c>
      <c r="G73" s="69">
        <v>91.43</v>
      </c>
      <c r="H73" s="69">
        <v>0</v>
      </c>
      <c r="I73" t="s">
        <v>191</v>
      </c>
      <c r="J73" s="69">
        <v>89.05</v>
      </c>
      <c r="K73" s="69">
        <v>-0.73</v>
      </c>
      <c r="L73">
        <v>135</v>
      </c>
      <c r="M73" s="69">
        <v>302.47</v>
      </c>
      <c r="N73" s="89">
        <f t="shared" si="7"/>
        <v>30247.000000000004</v>
      </c>
      <c r="O73" t="str">
        <f t="shared" si="5"/>
        <v>勝ち</v>
      </c>
      <c r="P73" s="72">
        <f t="shared" si="8"/>
        <v>1646041</v>
      </c>
    </row>
    <row r="74" spans="1:16" ht="13.5" customHeight="1">
      <c r="A74" s="67">
        <f t="shared" si="6"/>
        <v>46</v>
      </c>
      <c r="B74" s="68" t="s">
        <v>72</v>
      </c>
      <c r="C74" s="68" t="s">
        <v>62</v>
      </c>
      <c r="D74" s="69">
        <v>0.2</v>
      </c>
      <c r="E74" t="s">
        <v>190</v>
      </c>
      <c r="F74" s="69">
        <v>90.4</v>
      </c>
      <c r="G74" s="69">
        <v>88.95</v>
      </c>
      <c r="H74" s="69">
        <v>0</v>
      </c>
      <c r="I74" t="s">
        <v>192</v>
      </c>
      <c r="J74" s="69">
        <v>88.95</v>
      </c>
      <c r="K74" s="69">
        <v>-3.74</v>
      </c>
      <c r="L74">
        <v>145</v>
      </c>
      <c r="M74" s="69">
        <v>322.29</v>
      </c>
      <c r="N74" s="89">
        <f t="shared" si="7"/>
        <v>32229.000000000004</v>
      </c>
      <c r="P74" s="72">
        <f t="shared" si="8"/>
        <v>1678270</v>
      </c>
    </row>
    <row r="75" spans="1:16" ht="13.5" customHeight="1">
      <c r="A75" s="67">
        <f t="shared" si="6"/>
        <v>47</v>
      </c>
      <c r="B75" s="68" t="s">
        <v>72</v>
      </c>
      <c r="C75" s="68" t="s">
        <v>63</v>
      </c>
      <c r="D75" s="69">
        <v>0.3</v>
      </c>
      <c r="E75" t="s">
        <v>193</v>
      </c>
      <c r="F75" s="69">
        <v>91.5</v>
      </c>
      <c r="G75" s="69">
        <v>90.68</v>
      </c>
      <c r="H75" s="69">
        <v>0</v>
      </c>
      <c r="I75" t="s">
        <v>194</v>
      </c>
      <c r="J75" s="69">
        <v>92.76</v>
      </c>
      <c r="K75" s="69">
        <v>-0.88</v>
      </c>
      <c r="L75">
        <v>126</v>
      </c>
      <c r="M75" s="69">
        <v>406.62</v>
      </c>
      <c r="N75" s="89">
        <f t="shared" si="7"/>
        <v>40662</v>
      </c>
      <c r="O75" t="str">
        <f t="shared" si="5"/>
        <v>勝ち</v>
      </c>
      <c r="P75" s="72">
        <f t="shared" si="8"/>
        <v>1718932</v>
      </c>
    </row>
    <row r="76" spans="1:16" ht="13.5" customHeight="1">
      <c r="A76" s="67">
        <f t="shared" si="6"/>
        <v>47</v>
      </c>
      <c r="B76" s="68" t="s">
        <v>72</v>
      </c>
      <c r="C76" s="68" t="s">
        <v>63</v>
      </c>
      <c r="D76" s="69">
        <v>0.3</v>
      </c>
      <c r="E76" t="s">
        <v>193</v>
      </c>
      <c r="F76" s="69">
        <v>91.5</v>
      </c>
      <c r="G76" s="69">
        <v>90.68</v>
      </c>
      <c r="H76" s="69">
        <v>0</v>
      </c>
      <c r="I76" t="s">
        <v>195</v>
      </c>
      <c r="J76" s="69">
        <v>93.76</v>
      </c>
      <c r="K76" s="69">
        <v>-1.75</v>
      </c>
      <c r="L76">
        <v>226</v>
      </c>
      <c r="M76" s="69">
        <v>721.38</v>
      </c>
      <c r="N76" s="89">
        <f t="shared" si="7"/>
        <v>72138</v>
      </c>
      <c r="P76" s="72">
        <f t="shared" si="8"/>
        <v>1791070</v>
      </c>
    </row>
    <row r="77" spans="1:16" ht="13.5" customHeight="1">
      <c r="A77" s="67">
        <f t="shared" si="6"/>
        <v>48</v>
      </c>
      <c r="B77" s="68" t="s">
        <v>72</v>
      </c>
      <c r="C77" s="68" t="s">
        <v>63</v>
      </c>
      <c r="D77" s="69">
        <v>0.35</v>
      </c>
      <c r="E77" t="s">
        <v>196</v>
      </c>
      <c r="F77" s="69">
        <v>95.95</v>
      </c>
      <c r="G77" s="69">
        <v>95.2</v>
      </c>
      <c r="H77" s="69">
        <v>0</v>
      </c>
      <c r="I77" t="s">
        <v>197</v>
      </c>
      <c r="J77" s="69">
        <v>96.71</v>
      </c>
      <c r="K77" s="69">
        <v>-0.98</v>
      </c>
      <c r="L77">
        <v>76</v>
      </c>
      <c r="M77" s="69">
        <v>274.07</v>
      </c>
      <c r="N77" s="89">
        <f t="shared" si="7"/>
        <v>27407</v>
      </c>
      <c r="O77" t="str">
        <f t="shared" si="5"/>
        <v>勝ち</v>
      </c>
      <c r="P77" s="72">
        <f t="shared" si="8"/>
        <v>1818477</v>
      </c>
    </row>
    <row r="78" spans="1:16" ht="13.5" customHeight="1">
      <c r="A78" s="67">
        <f t="shared" si="6"/>
        <v>48</v>
      </c>
      <c r="B78" s="68" t="s">
        <v>72</v>
      </c>
      <c r="C78" s="68" t="s">
        <v>63</v>
      </c>
      <c r="D78" s="69">
        <v>0.35</v>
      </c>
      <c r="E78" t="s">
        <v>196</v>
      </c>
      <c r="F78" s="69">
        <v>95.95</v>
      </c>
      <c r="G78" s="69">
        <v>96.16</v>
      </c>
      <c r="H78" s="69">
        <v>0</v>
      </c>
      <c r="I78" t="s">
        <v>198</v>
      </c>
      <c r="J78" s="69">
        <v>96.16</v>
      </c>
      <c r="K78" s="69">
        <v>-3.92</v>
      </c>
      <c r="L78">
        <v>21</v>
      </c>
      <c r="M78" s="69">
        <v>72.52</v>
      </c>
      <c r="N78" s="89">
        <f t="shared" si="7"/>
        <v>7252</v>
      </c>
      <c r="P78" s="72">
        <f t="shared" si="8"/>
        <v>1825729</v>
      </c>
    </row>
    <row r="79" spans="1:16" ht="13.5" customHeight="1">
      <c r="A79" s="67">
        <f t="shared" si="6"/>
        <v>49</v>
      </c>
      <c r="B79" s="68" t="s">
        <v>72</v>
      </c>
      <c r="C79" s="68" t="s">
        <v>63</v>
      </c>
      <c r="D79" s="69">
        <v>0.35</v>
      </c>
      <c r="E79" t="s">
        <v>199</v>
      </c>
      <c r="F79" s="69">
        <v>91.07</v>
      </c>
      <c r="G79" s="69">
        <v>90.37</v>
      </c>
      <c r="H79" s="69">
        <v>0</v>
      </c>
      <c r="I79" t="s">
        <v>200</v>
      </c>
      <c r="J79" s="69">
        <v>91.47</v>
      </c>
      <c r="K79" s="69">
        <v>-3.12</v>
      </c>
      <c r="L79">
        <v>40</v>
      </c>
      <c r="M79" s="69">
        <v>149.94</v>
      </c>
      <c r="N79" s="89">
        <f t="shared" si="7"/>
        <v>14994</v>
      </c>
      <c r="O79" t="str">
        <f t="shared" si="5"/>
        <v>勝ち</v>
      </c>
      <c r="P79" s="72">
        <f t="shared" si="8"/>
        <v>1840723</v>
      </c>
    </row>
    <row r="80" spans="1:16" ht="13.5" customHeight="1">
      <c r="A80" s="67">
        <f t="shared" si="6"/>
        <v>49</v>
      </c>
      <c r="B80" s="68" t="s">
        <v>72</v>
      </c>
      <c r="C80" s="68" t="s">
        <v>63</v>
      </c>
      <c r="D80" s="69">
        <v>0.35</v>
      </c>
      <c r="E80" t="s">
        <v>199</v>
      </c>
      <c r="F80" s="69">
        <v>91.07</v>
      </c>
      <c r="G80" s="69">
        <v>91.6</v>
      </c>
      <c r="H80" s="69">
        <v>0</v>
      </c>
      <c r="I80" t="s">
        <v>201</v>
      </c>
      <c r="J80" s="69">
        <v>91.6</v>
      </c>
      <c r="K80" s="69">
        <v>-7.23</v>
      </c>
      <c r="L80">
        <v>53</v>
      </c>
      <c r="M80" s="69">
        <v>195.28</v>
      </c>
      <c r="N80" s="89">
        <f t="shared" si="7"/>
        <v>19528</v>
      </c>
      <c r="P80" s="72">
        <f t="shared" si="8"/>
        <v>1860251</v>
      </c>
    </row>
    <row r="81" spans="1:16" ht="13.5" customHeight="1">
      <c r="A81" s="67">
        <f t="shared" si="6"/>
        <v>50</v>
      </c>
      <c r="B81" s="68" t="s">
        <v>72</v>
      </c>
      <c r="C81" s="68" t="s">
        <v>62</v>
      </c>
      <c r="D81" s="69">
        <v>0.8</v>
      </c>
      <c r="E81" t="s">
        <v>202</v>
      </c>
      <c r="F81" s="69">
        <v>89.62</v>
      </c>
      <c r="G81" s="69">
        <v>89.95</v>
      </c>
      <c r="H81" s="69">
        <v>0</v>
      </c>
      <c r="I81" t="s">
        <v>203</v>
      </c>
      <c r="J81" s="69">
        <v>89.95</v>
      </c>
      <c r="K81" s="69">
        <v>0</v>
      </c>
      <c r="L81">
        <v>-33</v>
      </c>
      <c r="M81" s="69">
        <v>-293.5</v>
      </c>
      <c r="N81" s="89">
        <f t="shared" si="7"/>
        <v>-29350</v>
      </c>
      <c r="O81" t="str">
        <f t="shared" si="5"/>
        <v>負け</v>
      </c>
      <c r="P81" s="72">
        <f t="shared" si="8"/>
        <v>1830901</v>
      </c>
    </row>
    <row r="82" spans="1:16" ht="13.5" customHeight="1">
      <c r="A82" s="67">
        <f t="shared" si="6"/>
        <v>51</v>
      </c>
      <c r="B82" s="68" t="s">
        <v>72</v>
      </c>
      <c r="C82" s="68" t="s">
        <v>62</v>
      </c>
      <c r="D82" s="69">
        <v>0.45</v>
      </c>
      <c r="E82" t="s">
        <v>204</v>
      </c>
      <c r="F82" s="69">
        <v>88.67</v>
      </c>
      <c r="G82" s="69">
        <v>89.25</v>
      </c>
      <c r="H82" s="69">
        <v>0</v>
      </c>
      <c r="I82" t="s">
        <v>205</v>
      </c>
      <c r="J82" s="69">
        <v>88.23</v>
      </c>
      <c r="K82" s="69">
        <v>-1.68</v>
      </c>
      <c r="L82">
        <v>44</v>
      </c>
      <c r="M82" s="69">
        <v>222.73</v>
      </c>
      <c r="N82" s="89">
        <f t="shared" si="7"/>
        <v>22273</v>
      </c>
      <c r="O82" t="str">
        <f t="shared" si="5"/>
        <v>勝ち</v>
      </c>
      <c r="P82" s="72">
        <f t="shared" si="8"/>
        <v>1853174</v>
      </c>
    </row>
    <row r="83" spans="1:16" ht="13.5" customHeight="1">
      <c r="A83" s="67">
        <f t="shared" si="6"/>
        <v>51</v>
      </c>
      <c r="B83" s="68" t="s">
        <v>72</v>
      </c>
      <c r="C83" s="68" t="s">
        <v>62</v>
      </c>
      <c r="D83" s="69">
        <v>0.45</v>
      </c>
      <c r="E83" t="s">
        <v>204</v>
      </c>
      <c r="F83" s="69">
        <v>88.67</v>
      </c>
      <c r="G83" s="69">
        <v>88.35</v>
      </c>
      <c r="H83" s="69">
        <v>0</v>
      </c>
      <c r="I83" t="s">
        <v>206</v>
      </c>
      <c r="J83" s="69">
        <v>88.35</v>
      </c>
      <c r="K83" s="69">
        <v>-6.75</v>
      </c>
      <c r="L83">
        <v>32</v>
      </c>
      <c r="M83" s="69">
        <v>156.24</v>
      </c>
      <c r="N83" s="89">
        <f t="shared" si="7"/>
        <v>15624</v>
      </c>
      <c r="P83" s="72">
        <f t="shared" si="8"/>
        <v>1868798</v>
      </c>
    </row>
    <row r="84" spans="1:16" ht="13.5" customHeight="1">
      <c r="A84" s="67">
        <f t="shared" si="6"/>
        <v>52</v>
      </c>
      <c r="B84" s="68" t="s">
        <v>72</v>
      </c>
      <c r="C84" s="68" t="s">
        <v>63</v>
      </c>
      <c r="D84" s="69">
        <v>0.7</v>
      </c>
      <c r="E84" t="s">
        <v>207</v>
      </c>
      <c r="F84" s="69">
        <v>92.52</v>
      </c>
      <c r="G84" s="69">
        <v>92.57</v>
      </c>
      <c r="H84" s="69">
        <v>0</v>
      </c>
      <c r="I84" t="s">
        <v>208</v>
      </c>
      <c r="J84" s="69">
        <v>92.57</v>
      </c>
      <c r="K84" s="69">
        <v>-2.03</v>
      </c>
      <c r="L84">
        <v>5</v>
      </c>
      <c r="M84" s="69">
        <v>35.77</v>
      </c>
      <c r="N84" s="89">
        <f t="shared" si="7"/>
        <v>3577.0000000000005</v>
      </c>
      <c r="O84" t="str">
        <f t="shared" si="5"/>
        <v>勝ち</v>
      </c>
      <c r="P84" s="72">
        <f t="shared" si="8"/>
        <v>1872375</v>
      </c>
    </row>
    <row r="85" spans="1:16" ht="13.5" customHeight="1">
      <c r="A85" s="67">
        <f t="shared" si="6"/>
        <v>53</v>
      </c>
      <c r="B85" s="68" t="s">
        <v>72</v>
      </c>
      <c r="C85" s="68" t="s">
        <v>62</v>
      </c>
      <c r="D85" s="69">
        <v>0.35</v>
      </c>
      <c r="E85" t="s">
        <v>209</v>
      </c>
      <c r="F85" s="69">
        <v>92.38</v>
      </c>
      <c r="G85" s="69">
        <v>93.1</v>
      </c>
      <c r="H85" s="69">
        <v>0</v>
      </c>
      <c r="I85" t="s">
        <v>210</v>
      </c>
      <c r="J85" s="69">
        <v>91.74</v>
      </c>
      <c r="K85" s="69">
        <v>-1.26</v>
      </c>
      <c r="L85">
        <v>64</v>
      </c>
      <c r="M85" s="69">
        <v>242.91</v>
      </c>
      <c r="N85" s="89">
        <f t="shared" si="7"/>
        <v>24291</v>
      </c>
      <c r="O85" t="str">
        <f t="shared" si="5"/>
        <v>勝ち</v>
      </c>
      <c r="P85" s="72">
        <f t="shared" si="8"/>
        <v>1896666</v>
      </c>
    </row>
    <row r="86" spans="1:16" ht="13.5" customHeight="1">
      <c r="A86" s="67">
        <f t="shared" si="6"/>
        <v>53</v>
      </c>
      <c r="B86" s="68" t="s">
        <v>72</v>
      </c>
      <c r="C86" s="68" t="s">
        <v>62</v>
      </c>
      <c r="D86" s="69">
        <v>0.35</v>
      </c>
      <c r="E86" t="s">
        <v>209</v>
      </c>
      <c r="F86" s="69">
        <v>92.38</v>
      </c>
      <c r="G86" s="69">
        <v>92.38</v>
      </c>
      <c r="H86" s="69">
        <v>0</v>
      </c>
      <c r="I86" t="s">
        <v>211</v>
      </c>
      <c r="J86" s="69">
        <v>92.38</v>
      </c>
      <c r="K86" s="69">
        <v>-1.26</v>
      </c>
      <c r="L86">
        <v>0</v>
      </c>
      <c r="M86" s="69">
        <v>-1.26</v>
      </c>
      <c r="N86" s="89">
        <f t="shared" si="7"/>
        <v>-126</v>
      </c>
      <c r="O86" t="str">
        <f t="shared" si="5"/>
        <v>負け</v>
      </c>
      <c r="P86" s="72">
        <f t="shared" si="8"/>
        <v>1896540</v>
      </c>
    </row>
    <row r="87" spans="1:16" ht="13.5" customHeight="1">
      <c r="A87" s="67">
        <f t="shared" si="6"/>
        <v>54</v>
      </c>
      <c r="B87" s="68" t="s">
        <v>72</v>
      </c>
      <c r="C87" s="68" t="s">
        <v>62</v>
      </c>
      <c r="D87" s="69">
        <v>0.35</v>
      </c>
      <c r="E87" t="s">
        <v>212</v>
      </c>
      <c r="F87" s="69">
        <v>91.44</v>
      </c>
      <c r="G87" s="69">
        <v>91.75</v>
      </c>
      <c r="H87" s="69">
        <v>0</v>
      </c>
      <c r="I87" t="s">
        <v>213</v>
      </c>
      <c r="J87" s="69">
        <v>91.02</v>
      </c>
      <c r="K87" s="69">
        <v>-1.26</v>
      </c>
      <c r="L87">
        <v>42</v>
      </c>
      <c r="M87" s="69">
        <v>160.24</v>
      </c>
      <c r="N87" s="89">
        <f t="shared" si="7"/>
        <v>16024</v>
      </c>
      <c r="O87" t="str">
        <f t="shared" si="5"/>
        <v>勝ち</v>
      </c>
      <c r="P87" s="72">
        <f t="shared" si="8"/>
        <v>1912564</v>
      </c>
    </row>
    <row r="88" spans="1:16" ht="13.5" customHeight="1">
      <c r="A88" s="67">
        <f t="shared" si="6"/>
        <v>54</v>
      </c>
      <c r="B88" s="68" t="s">
        <v>72</v>
      </c>
      <c r="C88" s="68" t="s">
        <v>62</v>
      </c>
      <c r="D88" s="69">
        <v>0.35</v>
      </c>
      <c r="E88" t="s">
        <v>212</v>
      </c>
      <c r="F88" s="69">
        <v>91.44</v>
      </c>
      <c r="G88" s="69">
        <v>91.44</v>
      </c>
      <c r="H88" s="69">
        <v>0</v>
      </c>
      <c r="I88" t="s">
        <v>214</v>
      </c>
      <c r="J88" s="69">
        <v>91.44</v>
      </c>
      <c r="K88" s="69">
        <v>-1.26</v>
      </c>
      <c r="L88">
        <v>0</v>
      </c>
      <c r="M88" s="69">
        <v>-1.26</v>
      </c>
      <c r="N88" s="89">
        <f t="shared" si="7"/>
        <v>-126</v>
      </c>
      <c r="O88" t="str">
        <f t="shared" si="5"/>
        <v>負け</v>
      </c>
      <c r="P88" s="72">
        <f t="shared" si="8"/>
        <v>1912438</v>
      </c>
    </row>
    <row r="89" spans="1:16" ht="13.5" customHeight="1">
      <c r="A89" s="67">
        <f t="shared" si="6"/>
        <v>55</v>
      </c>
      <c r="B89" s="68" t="s">
        <v>72</v>
      </c>
      <c r="C89" s="68" t="s">
        <v>63</v>
      </c>
      <c r="D89" s="69">
        <v>0.7</v>
      </c>
      <c r="E89" t="s">
        <v>215</v>
      </c>
      <c r="F89" s="69">
        <v>91.84</v>
      </c>
      <c r="G89" s="69">
        <v>91.12</v>
      </c>
      <c r="H89" s="69">
        <v>0</v>
      </c>
      <c r="I89" t="s">
        <v>216</v>
      </c>
      <c r="J89" s="69">
        <v>91.12</v>
      </c>
      <c r="K89" s="69">
        <v>-2.06</v>
      </c>
      <c r="L89">
        <v>-72</v>
      </c>
      <c r="M89" s="69">
        <v>-555.18</v>
      </c>
      <c r="N89" s="89">
        <f t="shared" si="7"/>
        <v>-55517.99999999999</v>
      </c>
      <c r="O89" t="str">
        <f t="shared" si="5"/>
        <v>負け</v>
      </c>
      <c r="P89" s="72">
        <f t="shared" si="8"/>
        <v>1856920</v>
      </c>
    </row>
    <row r="90" spans="1:16" ht="13.5" customHeight="1">
      <c r="A90" s="67">
        <f t="shared" si="6"/>
        <v>56</v>
      </c>
      <c r="B90" s="68" t="s">
        <v>72</v>
      </c>
      <c r="C90" s="68" t="s">
        <v>62</v>
      </c>
      <c r="D90" s="69">
        <v>0.55</v>
      </c>
      <c r="E90" t="s">
        <v>217</v>
      </c>
      <c r="F90" s="69">
        <v>89.35</v>
      </c>
      <c r="G90" s="69">
        <v>89.53</v>
      </c>
      <c r="H90" s="69">
        <v>0</v>
      </c>
      <c r="I90" t="s">
        <v>218</v>
      </c>
      <c r="J90" s="69">
        <v>88.76</v>
      </c>
      <c r="K90" s="69">
        <v>-4.06</v>
      </c>
      <c r="L90">
        <v>59</v>
      </c>
      <c r="M90" s="69">
        <v>361.53</v>
      </c>
      <c r="N90" s="89">
        <f t="shared" si="7"/>
        <v>36153</v>
      </c>
      <c r="O90" t="str">
        <f t="shared" si="5"/>
        <v>勝ち</v>
      </c>
      <c r="P90" s="72">
        <f t="shared" si="8"/>
        <v>1893073</v>
      </c>
    </row>
    <row r="91" spans="1:16" ht="13.5" customHeight="1">
      <c r="A91" s="67">
        <f t="shared" si="6"/>
        <v>56</v>
      </c>
      <c r="B91" s="68" t="s">
        <v>72</v>
      </c>
      <c r="C91" s="68" t="s">
        <v>62</v>
      </c>
      <c r="D91" s="69">
        <v>0.55</v>
      </c>
      <c r="E91" t="s">
        <v>217</v>
      </c>
      <c r="F91" s="69">
        <v>89.35</v>
      </c>
      <c r="G91" s="69">
        <v>87.75</v>
      </c>
      <c r="H91" s="69">
        <v>0</v>
      </c>
      <c r="I91" t="s">
        <v>219</v>
      </c>
      <c r="J91" s="69">
        <v>87.75</v>
      </c>
      <c r="K91" s="69">
        <v>-20.55</v>
      </c>
      <c r="L91">
        <v>160</v>
      </c>
      <c r="M91" s="69">
        <v>982.3</v>
      </c>
      <c r="N91" s="89">
        <f t="shared" si="7"/>
        <v>98230</v>
      </c>
      <c r="P91" s="72">
        <f t="shared" si="8"/>
        <v>1991303</v>
      </c>
    </row>
    <row r="92" spans="1:16" ht="13.5" customHeight="1">
      <c r="A92" s="67">
        <f>IF(E91=E92,A91,A91+1)</f>
        <v>57</v>
      </c>
      <c r="B92" s="68" t="s">
        <v>72</v>
      </c>
      <c r="C92" s="68" t="s">
        <v>63</v>
      </c>
      <c r="D92" s="69">
        <v>1.1</v>
      </c>
      <c r="E92" t="s">
        <v>220</v>
      </c>
      <c r="F92" s="69">
        <v>88.75</v>
      </c>
      <c r="G92" s="69">
        <v>88.25</v>
      </c>
      <c r="H92" s="69">
        <v>0</v>
      </c>
      <c r="I92" t="s">
        <v>221</v>
      </c>
      <c r="J92" s="69">
        <v>88.25</v>
      </c>
      <c r="K92" s="69">
        <v>-3.35</v>
      </c>
      <c r="L92">
        <v>-50</v>
      </c>
      <c r="M92" s="69">
        <v>-626.58</v>
      </c>
      <c r="N92" s="89">
        <f t="shared" si="7"/>
        <v>-62658.00000000001</v>
      </c>
      <c r="O92" t="str">
        <f t="shared" si="5"/>
        <v>負け</v>
      </c>
      <c r="P92" s="72">
        <f t="shared" si="8"/>
        <v>1928645</v>
      </c>
    </row>
    <row r="93" spans="1:16" ht="13.5" customHeight="1">
      <c r="A93" s="67">
        <f aca="true" t="shared" si="9" ref="A93:A156">IF(E92=E93,A92,A92+1)</f>
        <v>58</v>
      </c>
      <c r="B93" s="68" t="s">
        <v>72</v>
      </c>
      <c r="C93" s="68" t="s">
        <v>62</v>
      </c>
      <c r="D93" s="69">
        <v>0.4</v>
      </c>
      <c r="E93" t="s">
        <v>222</v>
      </c>
      <c r="F93" s="69">
        <v>88.07</v>
      </c>
      <c r="G93" s="69">
        <v>88.74</v>
      </c>
      <c r="H93" s="69">
        <v>0</v>
      </c>
      <c r="I93" t="s">
        <v>223</v>
      </c>
      <c r="J93" s="69">
        <v>87.6</v>
      </c>
      <c r="K93" s="69">
        <v>-4.48</v>
      </c>
      <c r="L93">
        <v>47</v>
      </c>
      <c r="M93" s="69">
        <v>210.13</v>
      </c>
      <c r="N93" s="89">
        <f t="shared" si="7"/>
        <v>21013</v>
      </c>
      <c r="O93" t="str">
        <f t="shared" si="5"/>
        <v>勝ち</v>
      </c>
      <c r="P93" s="72">
        <f t="shared" si="8"/>
        <v>1949658</v>
      </c>
    </row>
    <row r="94" spans="1:16" ht="13.5" customHeight="1">
      <c r="A94" s="67">
        <f t="shared" si="9"/>
        <v>58</v>
      </c>
      <c r="B94" s="68" t="s">
        <v>72</v>
      </c>
      <c r="C94" s="68" t="s">
        <v>62</v>
      </c>
      <c r="D94" s="69">
        <v>0.4</v>
      </c>
      <c r="E94" t="s">
        <v>222</v>
      </c>
      <c r="F94" s="69">
        <v>88.07</v>
      </c>
      <c r="G94" s="69">
        <v>88.74</v>
      </c>
      <c r="H94" s="69">
        <v>0</v>
      </c>
      <c r="I94" t="s">
        <v>224</v>
      </c>
      <c r="J94" s="69">
        <v>87.06</v>
      </c>
      <c r="K94" s="69">
        <v>-5.99</v>
      </c>
      <c r="L94">
        <v>101</v>
      </c>
      <c r="M94" s="69">
        <v>458.06</v>
      </c>
      <c r="N94" s="89">
        <f t="shared" si="7"/>
        <v>45806</v>
      </c>
      <c r="P94" s="72">
        <f t="shared" si="8"/>
        <v>1995464</v>
      </c>
    </row>
    <row r="95" spans="1:16" ht="13.5" customHeight="1">
      <c r="A95" s="67">
        <f t="shared" si="9"/>
        <v>59</v>
      </c>
      <c r="B95" s="68" t="s">
        <v>72</v>
      </c>
      <c r="C95" s="68" t="s">
        <v>62</v>
      </c>
      <c r="D95" s="69">
        <v>0.65</v>
      </c>
      <c r="E95" t="s">
        <v>225</v>
      </c>
      <c r="F95" s="69">
        <v>86.28</v>
      </c>
      <c r="G95" s="69">
        <v>86.73</v>
      </c>
      <c r="H95" s="69">
        <v>0</v>
      </c>
      <c r="I95" t="s">
        <v>226</v>
      </c>
      <c r="J95" s="69">
        <v>85.99</v>
      </c>
      <c r="K95" s="69">
        <v>0</v>
      </c>
      <c r="L95">
        <v>29</v>
      </c>
      <c r="M95" s="69">
        <v>219.21</v>
      </c>
      <c r="N95" s="89">
        <f t="shared" si="7"/>
        <v>21921</v>
      </c>
      <c r="O95" t="str">
        <f t="shared" si="5"/>
        <v>勝ち</v>
      </c>
      <c r="P95" s="72">
        <f t="shared" si="8"/>
        <v>2017385</v>
      </c>
    </row>
    <row r="96" spans="1:16" ht="13.5" customHeight="1">
      <c r="A96" s="67">
        <f t="shared" si="9"/>
        <v>59</v>
      </c>
      <c r="B96" s="68" t="s">
        <v>72</v>
      </c>
      <c r="C96" s="68" t="s">
        <v>62</v>
      </c>
      <c r="D96" s="69">
        <v>0.65</v>
      </c>
      <c r="E96" t="s">
        <v>225</v>
      </c>
      <c r="F96" s="69">
        <v>86.28</v>
      </c>
      <c r="G96" s="69">
        <v>85.98</v>
      </c>
      <c r="H96" s="69">
        <v>0</v>
      </c>
      <c r="I96" t="s">
        <v>227</v>
      </c>
      <c r="J96" s="69">
        <v>85.98</v>
      </c>
      <c r="K96" s="69">
        <v>-2.5</v>
      </c>
      <c r="L96">
        <v>30</v>
      </c>
      <c r="M96" s="69">
        <v>224.3</v>
      </c>
      <c r="N96" s="89">
        <f t="shared" si="7"/>
        <v>22430</v>
      </c>
      <c r="P96" s="72">
        <f t="shared" si="8"/>
        <v>2039815</v>
      </c>
    </row>
    <row r="97" spans="1:16" ht="13.5" customHeight="1">
      <c r="A97" s="67">
        <f t="shared" si="9"/>
        <v>60</v>
      </c>
      <c r="B97" s="68" t="s">
        <v>72</v>
      </c>
      <c r="C97" s="68" t="s">
        <v>62</v>
      </c>
      <c r="D97" s="69">
        <v>1</v>
      </c>
      <c r="E97" t="s">
        <v>228</v>
      </c>
      <c r="F97" s="69">
        <v>84.15</v>
      </c>
      <c r="G97" s="69">
        <v>84.75</v>
      </c>
      <c r="H97" s="69">
        <v>0</v>
      </c>
      <c r="I97" t="s">
        <v>229</v>
      </c>
      <c r="J97" s="69">
        <v>84.75</v>
      </c>
      <c r="K97" s="69">
        <v>0</v>
      </c>
      <c r="L97">
        <v>-60</v>
      </c>
      <c r="M97" s="69">
        <v>-707.96</v>
      </c>
      <c r="N97" s="89">
        <f t="shared" si="7"/>
        <v>-70796</v>
      </c>
      <c r="O97" t="str">
        <f t="shared" si="5"/>
        <v>負け</v>
      </c>
      <c r="P97" s="72">
        <f t="shared" si="8"/>
        <v>1969019</v>
      </c>
    </row>
    <row r="98" spans="1:16" ht="13.5" customHeight="1">
      <c r="A98" s="67">
        <f t="shared" si="9"/>
        <v>61</v>
      </c>
      <c r="B98" s="68" t="s">
        <v>72</v>
      </c>
      <c r="C98" s="68" t="s">
        <v>62</v>
      </c>
      <c r="D98" s="69">
        <v>0.6</v>
      </c>
      <c r="E98" t="s">
        <v>230</v>
      </c>
      <c r="F98" s="69">
        <v>83.69</v>
      </c>
      <c r="G98" s="69">
        <v>84.16</v>
      </c>
      <c r="H98" s="69">
        <v>0</v>
      </c>
      <c r="I98" t="s">
        <v>231</v>
      </c>
      <c r="J98" s="69">
        <v>83.35</v>
      </c>
      <c r="K98" s="69">
        <v>-7.09</v>
      </c>
      <c r="L98">
        <v>34</v>
      </c>
      <c r="M98" s="69">
        <v>237.66</v>
      </c>
      <c r="N98" s="89">
        <f t="shared" si="7"/>
        <v>23766</v>
      </c>
      <c r="O98" t="str">
        <f t="shared" si="5"/>
        <v>勝ち</v>
      </c>
      <c r="P98" s="72">
        <f t="shared" si="8"/>
        <v>1992785</v>
      </c>
    </row>
    <row r="99" spans="1:16" ht="13.5" customHeight="1">
      <c r="A99" s="67">
        <f t="shared" si="9"/>
        <v>61</v>
      </c>
      <c r="B99" s="68" t="s">
        <v>72</v>
      </c>
      <c r="C99" s="68" t="s">
        <v>62</v>
      </c>
      <c r="D99" s="69">
        <v>0.6</v>
      </c>
      <c r="E99" t="s">
        <v>230</v>
      </c>
      <c r="F99" s="69">
        <v>83.69</v>
      </c>
      <c r="G99" s="69">
        <v>83.6</v>
      </c>
      <c r="H99" s="69">
        <v>0</v>
      </c>
      <c r="I99" t="s">
        <v>232</v>
      </c>
      <c r="J99" s="69">
        <v>83.6</v>
      </c>
      <c r="K99" s="69">
        <v>-11.84</v>
      </c>
      <c r="L99">
        <v>9</v>
      </c>
      <c r="M99" s="69">
        <v>52.75</v>
      </c>
      <c r="N99" s="89">
        <f t="shared" si="7"/>
        <v>5275</v>
      </c>
      <c r="P99" s="72">
        <f t="shared" si="8"/>
        <v>1998060</v>
      </c>
    </row>
    <row r="100" spans="1:16" ht="13.5" customHeight="1">
      <c r="A100" s="67">
        <f t="shared" si="9"/>
        <v>62</v>
      </c>
      <c r="B100" s="68" t="s">
        <v>72</v>
      </c>
      <c r="C100" s="68" t="s">
        <v>62</v>
      </c>
      <c r="D100" s="69">
        <v>0.65</v>
      </c>
      <c r="E100" t="s">
        <v>233</v>
      </c>
      <c r="F100" s="69">
        <v>81.26</v>
      </c>
      <c r="G100" s="69">
        <v>81.7</v>
      </c>
      <c r="H100" s="69">
        <v>0</v>
      </c>
      <c r="I100" t="s">
        <v>234</v>
      </c>
      <c r="J100" s="69">
        <v>80.98</v>
      </c>
      <c r="K100" s="69">
        <v>0</v>
      </c>
      <c r="L100">
        <v>28</v>
      </c>
      <c r="M100" s="69">
        <v>224.75</v>
      </c>
      <c r="N100" s="89">
        <f t="shared" si="7"/>
        <v>22475</v>
      </c>
      <c r="O100" t="str">
        <f t="shared" si="5"/>
        <v>勝ち</v>
      </c>
      <c r="P100" s="72">
        <f t="shared" si="8"/>
        <v>2020535</v>
      </c>
    </row>
    <row r="101" spans="1:16" ht="13.5" customHeight="1">
      <c r="A101" s="67">
        <f t="shared" si="9"/>
        <v>62</v>
      </c>
      <c r="B101" s="68" t="s">
        <v>72</v>
      </c>
      <c r="C101" s="68" t="s">
        <v>62</v>
      </c>
      <c r="D101" s="69">
        <v>0.65</v>
      </c>
      <c r="E101" t="s">
        <v>233</v>
      </c>
      <c r="F101" s="69">
        <v>81.26</v>
      </c>
      <c r="G101" s="69">
        <v>81.26</v>
      </c>
      <c r="H101" s="69">
        <v>0</v>
      </c>
      <c r="I101" t="s">
        <v>235</v>
      </c>
      <c r="J101" s="69">
        <v>81.26</v>
      </c>
      <c r="K101" s="69">
        <v>0</v>
      </c>
      <c r="L101">
        <v>0</v>
      </c>
      <c r="M101" s="69">
        <v>0</v>
      </c>
      <c r="N101" s="89">
        <f t="shared" si="7"/>
        <v>0</v>
      </c>
      <c r="O101" t="str">
        <f t="shared" si="5"/>
        <v>負け</v>
      </c>
      <c r="P101" s="72">
        <f t="shared" si="8"/>
        <v>2020535</v>
      </c>
    </row>
    <row r="102" spans="1:16" ht="13.5" customHeight="1">
      <c r="A102" s="67">
        <f t="shared" si="9"/>
        <v>63</v>
      </c>
      <c r="B102" s="68" t="s">
        <v>72</v>
      </c>
      <c r="C102" s="68" t="s">
        <v>62</v>
      </c>
      <c r="D102" s="69">
        <v>0.5</v>
      </c>
      <c r="E102" t="s">
        <v>236</v>
      </c>
      <c r="F102" s="69">
        <v>80.87</v>
      </c>
      <c r="G102" s="69">
        <v>80.87</v>
      </c>
      <c r="H102" s="69">
        <v>0</v>
      </c>
      <c r="I102" t="s">
        <v>237</v>
      </c>
      <c r="J102" s="69">
        <v>80.87</v>
      </c>
      <c r="K102" s="69">
        <v>0</v>
      </c>
      <c r="L102">
        <v>0</v>
      </c>
      <c r="M102" s="69">
        <v>0</v>
      </c>
      <c r="N102" s="89">
        <f t="shared" si="7"/>
        <v>0</v>
      </c>
      <c r="O102" t="str">
        <f t="shared" si="5"/>
        <v>負け</v>
      </c>
      <c r="P102" s="72">
        <f t="shared" si="8"/>
        <v>2020535</v>
      </c>
    </row>
    <row r="103" spans="1:16" ht="13.5" customHeight="1">
      <c r="A103" s="67">
        <f t="shared" si="9"/>
        <v>64</v>
      </c>
      <c r="B103" s="68" t="s">
        <v>72</v>
      </c>
      <c r="C103" s="68" t="s">
        <v>63</v>
      </c>
      <c r="D103" s="69">
        <v>0.6</v>
      </c>
      <c r="E103" t="s">
        <v>238</v>
      </c>
      <c r="F103" s="69">
        <v>83.56</v>
      </c>
      <c r="G103" s="69">
        <v>83.08</v>
      </c>
      <c r="H103" s="69">
        <v>0</v>
      </c>
      <c r="I103" t="s">
        <v>239</v>
      </c>
      <c r="J103" s="69">
        <v>84.29</v>
      </c>
      <c r="K103" s="69">
        <v>-9.68</v>
      </c>
      <c r="L103">
        <v>73</v>
      </c>
      <c r="M103" s="69">
        <v>509.95</v>
      </c>
      <c r="N103" s="89">
        <f t="shared" si="7"/>
        <v>50995</v>
      </c>
      <c r="O103" t="str">
        <f t="shared" si="5"/>
        <v>勝ち</v>
      </c>
      <c r="P103" s="72">
        <f t="shared" si="8"/>
        <v>2071530</v>
      </c>
    </row>
    <row r="104" spans="1:16" ht="13.5" customHeight="1">
      <c r="A104" s="67">
        <f t="shared" si="9"/>
        <v>64</v>
      </c>
      <c r="B104" s="68" t="s">
        <v>72</v>
      </c>
      <c r="C104" s="68" t="s">
        <v>63</v>
      </c>
      <c r="D104" s="69">
        <v>0.6</v>
      </c>
      <c r="E104" t="s">
        <v>238</v>
      </c>
      <c r="F104" s="69">
        <v>83.56</v>
      </c>
      <c r="G104" s="69">
        <v>83.7</v>
      </c>
      <c r="H104" s="69">
        <v>0</v>
      </c>
      <c r="I104" t="s">
        <v>240</v>
      </c>
      <c r="J104" s="69">
        <v>83.7</v>
      </c>
      <c r="K104" s="69">
        <v>-11.61</v>
      </c>
      <c r="L104">
        <v>14</v>
      </c>
      <c r="M104" s="69">
        <v>88.75</v>
      </c>
      <c r="N104" s="89">
        <f t="shared" si="7"/>
        <v>8875</v>
      </c>
      <c r="P104" s="72">
        <f t="shared" si="8"/>
        <v>2080405</v>
      </c>
    </row>
    <row r="105" spans="1:16" ht="13.5" customHeight="1">
      <c r="A105" s="67">
        <f t="shared" si="9"/>
        <v>65</v>
      </c>
      <c r="B105" s="68" t="s">
        <v>72</v>
      </c>
      <c r="C105" s="68" t="s">
        <v>62</v>
      </c>
      <c r="D105" s="69">
        <v>0.7</v>
      </c>
      <c r="E105" t="s">
        <v>241</v>
      </c>
      <c r="F105" s="69">
        <v>81.93</v>
      </c>
      <c r="G105" s="69">
        <v>82.36</v>
      </c>
      <c r="H105" s="69">
        <v>0</v>
      </c>
      <c r="I105" t="s">
        <v>242</v>
      </c>
      <c r="J105" s="69">
        <v>81.44</v>
      </c>
      <c r="K105" s="69">
        <v>-8.49</v>
      </c>
      <c r="L105">
        <v>49</v>
      </c>
      <c r="M105" s="69">
        <v>412.68</v>
      </c>
      <c r="N105" s="89">
        <f t="shared" si="7"/>
        <v>41268</v>
      </c>
      <c r="O105" t="str">
        <f t="shared" si="5"/>
        <v>勝ち</v>
      </c>
      <c r="P105" s="72">
        <f t="shared" si="8"/>
        <v>2121673</v>
      </c>
    </row>
    <row r="106" spans="1:16" ht="13.5" customHeight="1">
      <c r="A106" s="67">
        <f t="shared" si="9"/>
        <v>65</v>
      </c>
      <c r="B106" s="68" t="s">
        <v>72</v>
      </c>
      <c r="C106" s="68" t="s">
        <v>62</v>
      </c>
      <c r="D106" s="69">
        <v>0.7</v>
      </c>
      <c r="E106" t="s">
        <v>241</v>
      </c>
      <c r="F106" s="69">
        <v>81.93</v>
      </c>
      <c r="G106" s="69">
        <v>82.36</v>
      </c>
      <c r="H106" s="69">
        <v>0</v>
      </c>
      <c r="I106" t="s">
        <v>243</v>
      </c>
      <c r="J106" s="69">
        <v>81.54</v>
      </c>
      <c r="K106" s="69">
        <v>-11.34</v>
      </c>
      <c r="L106">
        <v>39</v>
      </c>
      <c r="M106" s="69">
        <v>323.47</v>
      </c>
      <c r="N106" s="89">
        <f t="shared" si="7"/>
        <v>32347.000000000004</v>
      </c>
      <c r="P106" s="72">
        <f t="shared" si="8"/>
        <v>2154020</v>
      </c>
    </row>
    <row r="107" spans="1:16" ht="13.5" customHeight="1">
      <c r="A107" s="67">
        <f t="shared" si="9"/>
        <v>66</v>
      </c>
      <c r="B107" s="68" t="s">
        <v>72</v>
      </c>
      <c r="C107" s="68" t="s">
        <v>62</v>
      </c>
      <c r="D107" s="69">
        <v>0.95</v>
      </c>
      <c r="E107" t="s">
        <v>244</v>
      </c>
      <c r="F107" s="69">
        <v>82.59</v>
      </c>
      <c r="G107" s="69">
        <v>82.93</v>
      </c>
      <c r="H107" s="69">
        <v>0</v>
      </c>
      <c r="I107" t="s">
        <v>245</v>
      </c>
      <c r="J107" s="69">
        <v>82.23</v>
      </c>
      <c r="K107" s="69">
        <v>-11.4</v>
      </c>
      <c r="L107">
        <v>36</v>
      </c>
      <c r="M107" s="69">
        <v>404.51</v>
      </c>
      <c r="N107" s="89">
        <f t="shared" si="7"/>
        <v>40451</v>
      </c>
      <c r="O107" t="str">
        <f t="shared" si="5"/>
        <v>勝ち</v>
      </c>
      <c r="P107" s="72">
        <f t="shared" si="8"/>
        <v>2194471</v>
      </c>
    </row>
    <row r="108" spans="1:16" ht="13.5" customHeight="1">
      <c r="A108" s="67">
        <f t="shared" si="9"/>
        <v>66</v>
      </c>
      <c r="B108" s="68" t="s">
        <v>72</v>
      </c>
      <c r="C108" s="68" t="s">
        <v>62</v>
      </c>
      <c r="D108" s="69">
        <v>0.95</v>
      </c>
      <c r="E108" t="s">
        <v>244</v>
      </c>
      <c r="F108" s="69">
        <v>82.59</v>
      </c>
      <c r="G108" s="69">
        <v>82.59</v>
      </c>
      <c r="H108" s="69">
        <v>0</v>
      </c>
      <c r="I108" t="s">
        <v>246</v>
      </c>
      <c r="J108" s="69">
        <v>81.76</v>
      </c>
      <c r="K108" s="69">
        <v>-11.4</v>
      </c>
      <c r="L108">
        <v>83</v>
      </c>
      <c r="M108" s="69">
        <v>953.01</v>
      </c>
      <c r="N108" s="89">
        <f t="shared" si="7"/>
        <v>95301</v>
      </c>
      <c r="P108" s="72">
        <f t="shared" si="8"/>
        <v>2289772</v>
      </c>
    </row>
    <row r="109" spans="1:16" ht="13.5" customHeight="1">
      <c r="A109" s="67">
        <f t="shared" si="9"/>
        <v>67</v>
      </c>
      <c r="B109" s="68" t="s">
        <v>72</v>
      </c>
      <c r="C109" s="68" t="s">
        <v>63</v>
      </c>
      <c r="D109" s="69">
        <v>1.2</v>
      </c>
      <c r="E109" t="s">
        <v>247</v>
      </c>
      <c r="F109" s="69">
        <v>82.03</v>
      </c>
      <c r="G109" s="69">
        <v>81.5</v>
      </c>
      <c r="H109" s="69">
        <v>0</v>
      </c>
      <c r="I109" t="s">
        <v>248</v>
      </c>
      <c r="J109" s="69">
        <v>81.5</v>
      </c>
      <c r="K109" s="69">
        <v>-15.8</v>
      </c>
      <c r="L109">
        <v>-53</v>
      </c>
      <c r="M109" s="69">
        <v>-796.17</v>
      </c>
      <c r="N109" s="89">
        <f t="shared" si="7"/>
        <v>-79617</v>
      </c>
      <c r="O109" t="str">
        <f t="shared" si="5"/>
        <v>負け</v>
      </c>
      <c r="P109" s="72">
        <f t="shared" si="8"/>
        <v>2210155</v>
      </c>
    </row>
    <row r="110" spans="1:16" ht="13.5" customHeight="1">
      <c r="A110" s="67">
        <f t="shared" si="9"/>
        <v>68</v>
      </c>
      <c r="B110" s="68" t="s">
        <v>72</v>
      </c>
      <c r="C110" s="68" t="s">
        <v>62</v>
      </c>
      <c r="D110" s="69">
        <v>1</v>
      </c>
      <c r="E110" t="s">
        <v>249</v>
      </c>
      <c r="F110" s="69">
        <v>80.1</v>
      </c>
      <c r="G110" s="69">
        <v>80.15</v>
      </c>
      <c r="H110" s="69">
        <v>0</v>
      </c>
      <c r="I110" t="s">
        <v>250</v>
      </c>
      <c r="J110" s="69">
        <v>80.15</v>
      </c>
      <c r="K110" s="69">
        <v>-20.62</v>
      </c>
      <c r="L110">
        <v>-5</v>
      </c>
      <c r="M110" s="69">
        <v>-83.01</v>
      </c>
      <c r="N110" s="89">
        <f t="shared" si="7"/>
        <v>-8301</v>
      </c>
      <c r="O110" t="str">
        <f t="shared" si="5"/>
        <v>負け</v>
      </c>
      <c r="P110" s="72">
        <f t="shared" si="8"/>
        <v>2201854</v>
      </c>
    </row>
    <row r="111" spans="1:16" ht="13.5" customHeight="1">
      <c r="A111" s="67">
        <f t="shared" si="9"/>
        <v>69</v>
      </c>
      <c r="B111" s="68" t="s">
        <v>72</v>
      </c>
      <c r="C111" s="68" t="s">
        <v>63</v>
      </c>
      <c r="D111" s="69">
        <v>1.6</v>
      </c>
      <c r="E111" t="s">
        <v>251</v>
      </c>
      <c r="F111" s="69">
        <v>80.46</v>
      </c>
      <c r="G111" s="69">
        <v>80.26</v>
      </c>
      <c r="H111" s="69">
        <v>0</v>
      </c>
      <c r="I111" t="s">
        <v>252</v>
      </c>
      <c r="J111" s="69">
        <v>80.26</v>
      </c>
      <c r="K111" s="69">
        <v>-5.37</v>
      </c>
      <c r="L111">
        <v>-20</v>
      </c>
      <c r="M111" s="69">
        <v>-404.08</v>
      </c>
      <c r="N111" s="89">
        <f t="shared" si="7"/>
        <v>-40408</v>
      </c>
      <c r="O111" t="str">
        <f t="shared" si="5"/>
        <v>負け</v>
      </c>
      <c r="P111" s="72">
        <f t="shared" si="8"/>
        <v>2161446</v>
      </c>
    </row>
    <row r="112" spans="1:16" ht="13.5" customHeight="1">
      <c r="A112" s="67">
        <f t="shared" si="9"/>
        <v>70</v>
      </c>
      <c r="B112" s="68" t="s">
        <v>72</v>
      </c>
      <c r="C112" s="68" t="s">
        <v>63</v>
      </c>
      <c r="D112" s="69">
        <v>0.95</v>
      </c>
      <c r="E112" t="s">
        <v>253</v>
      </c>
      <c r="F112" s="69">
        <v>76.83</v>
      </c>
      <c r="G112" s="69">
        <v>76.5</v>
      </c>
      <c r="H112" s="69">
        <v>0</v>
      </c>
      <c r="I112" t="s">
        <v>254</v>
      </c>
      <c r="J112" s="69">
        <v>77.15</v>
      </c>
      <c r="K112" s="69">
        <v>-13.33</v>
      </c>
      <c r="L112">
        <v>32</v>
      </c>
      <c r="M112" s="69">
        <v>380.7</v>
      </c>
      <c r="N112" s="89">
        <f t="shared" si="7"/>
        <v>38070</v>
      </c>
      <c r="O112" t="str">
        <f t="shared" si="5"/>
        <v>勝ち</v>
      </c>
      <c r="P112" s="72">
        <f t="shared" si="8"/>
        <v>2199516</v>
      </c>
    </row>
    <row r="113" spans="1:16" ht="13.5" customHeight="1">
      <c r="A113" s="67">
        <f t="shared" si="9"/>
        <v>70</v>
      </c>
      <c r="B113" s="68" t="s">
        <v>72</v>
      </c>
      <c r="C113" s="68" t="s">
        <v>63</v>
      </c>
      <c r="D113" s="69">
        <v>0.95</v>
      </c>
      <c r="E113" t="s">
        <v>253</v>
      </c>
      <c r="F113" s="69">
        <v>76.83</v>
      </c>
      <c r="G113" s="69">
        <v>76.5</v>
      </c>
      <c r="H113" s="69">
        <v>0</v>
      </c>
      <c r="I113" t="s">
        <v>255</v>
      </c>
      <c r="J113" s="69">
        <v>78.09</v>
      </c>
      <c r="K113" s="69">
        <v>-23.25</v>
      </c>
      <c r="L113">
        <v>126</v>
      </c>
      <c r="M113" s="69">
        <v>1509.6</v>
      </c>
      <c r="N113" s="89">
        <f t="shared" si="7"/>
        <v>150960</v>
      </c>
      <c r="P113" s="72">
        <f t="shared" si="8"/>
        <v>2350476</v>
      </c>
    </row>
    <row r="114" spans="1:16" ht="13.5" customHeight="1">
      <c r="A114" s="67">
        <f t="shared" si="9"/>
        <v>71</v>
      </c>
      <c r="B114" s="68" t="s">
        <v>72</v>
      </c>
      <c r="C114" s="68" t="s">
        <v>63</v>
      </c>
      <c r="D114" s="69">
        <v>0.85</v>
      </c>
      <c r="E114" t="s">
        <v>256</v>
      </c>
      <c r="F114" s="69">
        <v>78.48</v>
      </c>
      <c r="G114" s="69">
        <v>78.07</v>
      </c>
      <c r="H114" s="69">
        <v>0</v>
      </c>
      <c r="I114" t="s">
        <v>257</v>
      </c>
      <c r="J114" s="69">
        <v>79.47</v>
      </c>
      <c r="K114" s="69">
        <v>-11.69</v>
      </c>
      <c r="L114">
        <v>99</v>
      </c>
      <c r="M114" s="69">
        <v>1047.2</v>
      </c>
      <c r="N114" s="89">
        <f t="shared" si="7"/>
        <v>104720</v>
      </c>
      <c r="O114" t="str">
        <f t="shared" si="5"/>
        <v>勝ち</v>
      </c>
      <c r="P114" s="72">
        <f t="shared" si="8"/>
        <v>2455196</v>
      </c>
    </row>
    <row r="115" spans="1:16" ht="13.5" customHeight="1">
      <c r="A115" s="67">
        <f t="shared" si="9"/>
        <v>71</v>
      </c>
      <c r="B115" s="68" t="s">
        <v>72</v>
      </c>
      <c r="C115" s="68" t="s">
        <v>63</v>
      </c>
      <c r="D115" s="69">
        <v>0.85</v>
      </c>
      <c r="E115" t="s">
        <v>256</v>
      </c>
      <c r="F115" s="69">
        <v>78.48</v>
      </c>
      <c r="G115" s="69">
        <v>79.95</v>
      </c>
      <c r="H115" s="69">
        <v>0</v>
      </c>
      <c r="I115" t="s">
        <v>258</v>
      </c>
      <c r="J115" s="69">
        <v>79.95</v>
      </c>
      <c r="K115" s="69">
        <v>-28.91</v>
      </c>
      <c r="L115">
        <v>147</v>
      </c>
      <c r="M115" s="69">
        <v>1533.94</v>
      </c>
      <c r="N115" s="89">
        <f t="shared" si="7"/>
        <v>153394</v>
      </c>
      <c r="P115" s="72">
        <f t="shared" si="8"/>
        <v>2608590</v>
      </c>
    </row>
    <row r="116" spans="1:16" ht="13.5" customHeight="1">
      <c r="A116" s="67">
        <f t="shared" si="9"/>
        <v>72</v>
      </c>
      <c r="B116" s="68" t="s">
        <v>72</v>
      </c>
      <c r="C116" s="68" t="s">
        <v>63</v>
      </c>
      <c r="D116" s="69">
        <v>0.7</v>
      </c>
      <c r="E116" t="s">
        <v>259</v>
      </c>
      <c r="F116" s="69">
        <v>81.9</v>
      </c>
      <c r="G116" s="69">
        <v>81.35</v>
      </c>
      <c r="H116" s="69">
        <v>0</v>
      </c>
      <c r="I116" t="s">
        <v>260</v>
      </c>
      <c r="J116" s="69">
        <v>82.74</v>
      </c>
      <c r="K116" s="69">
        <v>-4.59</v>
      </c>
      <c r="L116">
        <v>84</v>
      </c>
      <c r="M116" s="69">
        <v>706.07</v>
      </c>
      <c r="N116" s="89">
        <f t="shared" si="7"/>
        <v>70607</v>
      </c>
      <c r="O116" t="str">
        <f t="shared" si="5"/>
        <v>勝ち</v>
      </c>
      <c r="P116" s="72">
        <f t="shared" si="8"/>
        <v>2679197</v>
      </c>
    </row>
    <row r="117" spans="1:16" ht="13.5" customHeight="1">
      <c r="A117" s="67">
        <f t="shared" si="9"/>
        <v>72</v>
      </c>
      <c r="B117" s="68" t="s">
        <v>72</v>
      </c>
      <c r="C117" s="68" t="s">
        <v>63</v>
      </c>
      <c r="D117" s="69">
        <v>0.7</v>
      </c>
      <c r="E117" t="s">
        <v>259</v>
      </c>
      <c r="F117" s="69">
        <v>81.9</v>
      </c>
      <c r="G117" s="69">
        <v>83.16</v>
      </c>
      <c r="H117" s="69">
        <v>0</v>
      </c>
      <c r="I117" t="s">
        <v>261</v>
      </c>
      <c r="J117" s="69">
        <v>83.16</v>
      </c>
      <c r="K117" s="69">
        <v>-13.64</v>
      </c>
      <c r="L117">
        <v>126</v>
      </c>
      <c r="M117" s="69">
        <v>1046.97</v>
      </c>
      <c r="N117" s="89">
        <f t="shared" si="7"/>
        <v>104697</v>
      </c>
      <c r="P117" s="72">
        <f t="shared" si="8"/>
        <v>2783894</v>
      </c>
    </row>
    <row r="118" spans="1:16" ht="13.5" customHeight="1">
      <c r="A118" s="67">
        <f t="shared" si="9"/>
        <v>73</v>
      </c>
      <c r="B118" s="68" t="s">
        <v>72</v>
      </c>
      <c r="C118" s="68" t="s">
        <v>62</v>
      </c>
      <c r="D118" s="69">
        <v>1.05</v>
      </c>
      <c r="E118" t="s">
        <v>262</v>
      </c>
      <c r="F118" s="69">
        <v>78.49</v>
      </c>
      <c r="G118" s="69">
        <v>78.88</v>
      </c>
      <c r="H118" s="69">
        <v>0</v>
      </c>
      <c r="I118" t="s">
        <v>263</v>
      </c>
      <c r="J118" s="69">
        <v>78.05</v>
      </c>
      <c r="K118" s="69">
        <v>-4.42</v>
      </c>
      <c r="L118">
        <v>44</v>
      </c>
      <c r="M118" s="69">
        <v>587.51</v>
      </c>
      <c r="N118" s="89">
        <f t="shared" si="7"/>
        <v>58751</v>
      </c>
      <c r="O118" t="str">
        <f t="shared" si="5"/>
        <v>勝ち</v>
      </c>
      <c r="P118" s="72">
        <f t="shared" si="8"/>
        <v>2842645</v>
      </c>
    </row>
    <row r="119" spans="1:16" ht="13.5" customHeight="1">
      <c r="A119" s="67">
        <f t="shared" si="9"/>
        <v>73</v>
      </c>
      <c r="B119" s="68" t="s">
        <v>72</v>
      </c>
      <c r="C119" s="68" t="s">
        <v>62</v>
      </c>
      <c r="D119" s="69">
        <v>1.05</v>
      </c>
      <c r="E119" t="s">
        <v>262</v>
      </c>
      <c r="F119" s="69">
        <v>78.49</v>
      </c>
      <c r="G119" s="69">
        <v>78.37</v>
      </c>
      <c r="H119" s="69">
        <v>0</v>
      </c>
      <c r="I119" t="s">
        <v>264</v>
      </c>
      <c r="J119" s="69">
        <v>78.37</v>
      </c>
      <c r="K119" s="69">
        <v>-31</v>
      </c>
      <c r="L119">
        <v>12</v>
      </c>
      <c r="M119" s="69">
        <v>129.78</v>
      </c>
      <c r="N119" s="89">
        <f t="shared" si="7"/>
        <v>12978</v>
      </c>
      <c r="P119" s="72">
        <f t="shared" si="8"/>
        <v>2855623</v>
      </c>
    </row>
    <row r="120" spans="1:16" ht="13.5" customHeight="1">
      <c r="A120" s="67">
        <f t="shared" si="9"/>
        <v>74</v>
      </c>
      <c r="B120" s="68" t="s">
        <v>72</v>
      </c>
      <c r="C120" s="68" t="s">
        <v>62</v>
      </c>
      <c r="D120" s="69">
        <v>2.8</v>
      </c>
      <c r="E120" t="s">
        <v>265</v>
      </c>
      <c r="F120" s="69">
        <v>77.7</v>
      </c>
      <c r="G120" s="69">
        <v>77.8</v>
      </c>
      <c r="H120" s="69">
        <v>0</v>
      </c>
      <c r="I120" t="s">
        <v>266</v>
      </c>
      <c r="J120" s="69">
        <v>77.8</v>
      </c>
      <c r="K120" s="69">
        <v>-59.43</v>
      </c>
      <c r="L120">
        <v>-10</v>
      </c>
      <c r="M120" s="69">
        <v>-419.33</v>
      </c>
      <c r="N120" s="89">
        <f t="shared" si="7"/>
        <v>-41933</v>
      </c>
      <c r="O120" t="str">
        <f t="shared" si="5"/>
        <v>負け</v>
      </c>
      <c r="P120" s="72">
        <f t="shared" si="8"/>
        <v>2813690</v>
      </c>
    </row>
    <row r="121" spans="1:16" ht="13.5" customHeight="1">
      <c r="A121" s="67">
        <f t="shared" si="9"/>
        <v>75</v>
      </c>
      <c r="B121" s="68" t="s">
        <v>72</v>
      </c>
      <c r="C121" s="68" t="s">
        <v>63</v>
      </c>
      <c r="D121" s="69">
        <v>2.25</v>
      </c>
      <c r="E121" t="s">
        <v>267</v>
      </c>
      <c r="F121" s="69">
        <v>78.19</v>
      </c>
      <c r="G121" s="69">
        <v>77.86</v>
      </c>
      <c r="H121" s="69">
        <v>0</v>
      </c>
      <c r="I121" t="s">
        <v>268</v>
      </c>
      <c r="J121" s="69">
        <v>78.5</v>
      </c>
      <c r="K121" s="69">
        <v>-7.77</v>
      </c>
      <c r="L121">
        <v>31</v>
      </c>
      <c r="M121" s="69">
        <v>880.76</v>
      </c>
      <c r="N121" s="89">
        <f t="shared" si="7"/>
        <v>88076</v>
      </c>
      <c r="O121" t="str">
        <f t="shared" si="5"/>
        <v>勝ち</v>
      </c>
      <c r="P121" s="72">
        <f t="shared" si="8"/>
        <v>2901766</v>
      </c>
    </row>
    <row r="122" spans="1:16" ht="13.5" customHeight="1">
      <c r="A122" s="67">
        <f t="shared" si="9"/>
        <v>75</v>
      </c>
      <c r="B122" s="68" t="s">
        <v>72</v>
      </c>
      <c r="C122" s="68" t="s">
        <v>63</v>
      </c>
      <c r="D122" s="69">
        <v>0.25</v>
      </c>
      <c r="E122" t="s">
        <v>267</v>
      </c>
      <c r="F122" s="69">
        <v>78.19</v>
      </c>
      <c r="G122" s="69">
        <v>78.33</v>
      </c>
      <c r="H122" s="69">
        <v>0</v>
      </c>
      <c r="I122" t="s">
        <v>269</v>
      </c>
      <c r="J122" s="69">
        <v>78.33</v>
      </c>
      <c r="K122" s="69">
        <v>-3.44</v>
      </c>
      <c r="L122">
        <v>14</v>
      </c>
      <c r="M122" s="69">
        <v>41.24</v>
      </c>
      <c r="N122" s="89">
        <f t="shared" si="7"/>
        <v>4124</v>
      </c>
      <c r="P122" s="72">
        <f t="shared" si="8"/>
        <v>2905890</v>
      </c>
    </row>
    <row r="123" spans="1:16" ht="13.5" customHeight="1">
      <c r="A123" s="67">
        <f t="shared" si="9"/>
        <v>76</v>
      </c>
      <c r="B123" s="68" t="s">
        <v>72</v>
      </c>
      <c r="C123" s="68" t="s">
        <v>63</v>
      </c>
      <c r="D123" s="69">
        <v>1.2</v>
      </c>
      <c r="E123" t="s">
        <v>270</v>
      </c>
      <c r="F123" s="69">
        <v>78.56</v>
      </c>
      <c r="G123" s="69">
        <v>78.21</v>
      </c>
      <c r="H123" s="69">
        <v>0</v>
      </c>
      <c r="I123" t="s">
        <v>271</v>
      </c>
      <c r="J123" s="69">
        <v>78.8</v>
      </c>
      <c r="K123" s="69">
        <v>-4.12</v>
      </c>
      <c r="L123">
        <v>24</v>
      </c>
      <c r="M123" s="69">
        <v>361.36</v>
      </c>
      <c r="N123" s="89">
        <f t="shared" si="7"/>
        <v>36136</v>
      </c>
      <c r="O123" t="str">
        <f t="shared" si="5"/>
        <v>勝ち</v>
      </c>
      <c r="P123" s="72">
        <f t="shared" si="8"/>
        <v>2942026</v>
      </c>
    </row>
    <row r="124" spans="1:16" ht="13.5" customHeight="1">
      <c r="A124" s="67">
        <f t="shared" si="9"/>
        <v>76</v>
      </c>
      <c r="B124" s="68" t="s">
        <v>72</v>
      </c>
      <c r="C124" s="68" t="s">
        <v>63</v>
      </c>
      <c r="D124" s="69">
        <v>1.2</v>
      </c>
      <c r="E124" t="s">
        <v>270</v>
      </c>
      <c r="F124" s="69">
        <v>78.56</v>
      </c>
      <c r="G124" s="69">
        <v>78.56</v>
      </c>
      <c r="H124" s="69">
        <v>0</v>
      </c>
      <c r="I124" t="s">
        <v>272</v>
      </c>
      <c r="J124" s="69">
        <v>79.11</v>
      </c>
      <c r="K124" s="69">
        <v>-20.53</v>
      </c>
      <c r="L124">
        <v>55</v>
      </c>
      <c r="M124" s="69">
        <v>813.75</v>
      </c>
      <c r="N124" s="89">
        <f t="shared" si="7"/>
        <v>81375</v>
      </c>
      <c r="P124" s="72">
        <f t="shared" si="8"/>
        <v>3023401</v>
      </c>
    </row>
    <row r="125" spans="1:16" ht="13.5" customHeight="1">
      <c r="A125" s="67">
        <f t="shared" si="9"/>
        <v>77</v>
      </c>
      <c r="B125" s="68" t="s">
        <v>72</v>
      </c>
      <c r="C125" s="68" t="s">
        <v>63</v>
      </c>
      <c r="D125" s="69">
        <v>1.2</v>
      </c>
      <c r="E125" t="s">
        <v>273</v>
      </c>
      <c r="F125" s="69">
        <v>79.39</v>
      </c>
      <c r="G125" s="69">
        <v>79.02</v>
      </c>
      <c r="H125" s="69">
        <v>0</v>
      </c>
      <c r="I125" t="s">
        <v>274</v>
      </c>
      <c r="J125" s="69">
        <v>79.63</v>
      </c>
      <c r="K125" s="69">
        <v>-4.09</v>
      </c>
      <c r="L125">
        <v>24</v>
      </c>
      <c r="M125" s="69">
        <v>357.58</v>
      </c>
      <c r="N125" s="89">
        <f t="shared" si="7"/>
        <v>35758</v>
      </c>
      <c r="O125" t="str">
        <f t="shared" si="5"/>
        <v>勝ち</v>
      </c>
      <c r="P125" s="72">
        <f t="shared" si="8"/>
        <v>3059159</v>
      </c>
    </row>
    <row r="126" spans="1:16" ht="13.5" customHeight="1">
      <c r="A126" s="67">
        <f t="shared" si="9"/>
        <v>77</v>
      </c>
      <c r="B126" s="68" t="s">
        <v>72</v>
      </c>
      <c r="C126" s="68" t="s">
        <v>63</v>
      </c>
      <c r="D126" s="69">
        <v>1.2</v>
      </c>
      <c r="E126" t="s">
        <v>273</v>
      </c>
      <c r="F126" s="69">
        <v>79.39</v>
      </c>
      <c r="G126" s="69">
        <v>79.83</v>
      </c>
      <c r="H126" s="69">
        <v>0</v>
      </c>
      <c r="I126" t="s">
        <v>275</v>
      </c>
      <c r="J126" s="69">
        <v>79.83</v>
      </c>
      <c r="K126" s="69">
        <v>-28.42</v>
      </c>
      <c r="L126">
        <v>44</v>
      </c>
      <c r="M126" s="69">
        <v>632.99</v>
      </c>
      <c r="N126" s="89">
        <f t="shared" si="7"/>
        <v>63299</v>
      </c>
      <c r="P126" s="72">
        <f t="shared" si="8"/>
        <v>3122458</v>
      </c>
    </row>
    <row r="127" spans="1:16" ht="13.5" customHeight="1">
      <c r="A127" s="67">
        <f t="shared" si="9"/>
        <v>78</v>
      </c>
      <c r="B127" s="68" t="s">
        <v>72</v>
      </c>
      <c r="C127" s="68" t="s">
        <v>63</v>
      </c>
      <c r="D127" s="69">
        <v>1.2</v>
      </c>
      <c r="E127" t="s">
        <v>276</v>
      </c>
      <c r="F127" s="69">
        <v>81.4</v>
      </c>
      <c r="G127" s="69">
        <v>81.02</v>
      </c>
      <c r="H127" s="69">
        <v>0</v>
      </c>
      <c r="I127" t="s">
        <v>277</v>
      </c>
      <c r="J127" s="69">
        <v>81.69</v>
      </c>
      <c r="K127" s="69">
        <v>0</v>
      </c>
      <c r="L127">
        <v>29</v>
      </c>
      <c r="M127" s="69">
        <v>426</v>
      </c>
      <c r="N127" s="89">
        <f t="shared" si="7"/>
        <v>42600</v>
      </c>
      <c r="O127" t="str">
        <f t="shared" si="5"/>
        <v>勝ち</v>
      </c>
      <c r="P127" s="72">
        <f t="shared" si="8"/>
        <v>3165058</v>
      </c>
    </row>
    <row r="128" spans="1:16" ht="13.5" customHeight="1">
      <c r="A128" s="67">
        <f t="shared" si="9"/>
        <v>78</v>
      </c>
      <c r="B128" s="68" t="s">
        <v>72</v>
      </c>
      <c r="C128" s="68" t="s">
        <v>63</v>
      </c>
      <c r="D128" s="69">
        <v>1.2</v>
      </c>
      <c r="E128" t="s">
        <v>276</v>
      </c>
      <c r="F128" s="69">
        <v>81.4</v>
      </c>
      <c r="G128" s="69">
        <v>81.4</v>
      </c>
      <c r="H128" s="69">
        <v>0</v>
      </c>
      <c r="I128" t="s">
        <v>278</v>
      </c>
      <c r="J128" s="69">
        <v>82.34</v>
      </c>
      <c r="K128" s="69">
        <v>-3.97</v>
      </c>
      <c r="L128">
        <v>94</v>
      </c>
      <c r="M128" s="69">
        <v>1365.96</v>
      </c>
      <c r="N128" s="89">
        <f t="shared" si="7"/>
        <v>136596</v>
      </c>
      <c r="P128" s="72">
        <f t="shared" si="8"/>
        <v>3301654</v>
      </c>
    </row>
    <row r="129" spans="1:16" ht="13.5" customHeight="1">
      <c r="A129" s="67">
        <f t="shared" si="9"/>
        <v>79</v>
      </c>
      <c r="B129" s="68" t="s">
        <v>72</v>
      </c>
      <c r="C129" s="68" t="s">
        <v>63</v>
      </c>
      <c r="D129" s="69">
        <v>1.9</v>
      </c>
      <c r="E129" t="s">
        <v>279</v>
      </c>
      <c r="F129" s="69">
        <v>83.99</v>
      </c>
      <c r="G129" s="69">
        <v>84.08</v>
      </c>
      <c r="H129" s="69">
        <v>0</v>
      </c>
      <c r="I129" t="s">
        <v>280</v>
      </c>
      <c r="J129" s="69">
        <v>84.08</v>
      </c>
      <c r="K129" s="69">
        <v>-24.34</v>
      </c>
      <c r="L129">
        <v>9</v>
      </c>
      <c r="M129" s="69">
        <v>179.04</v>
      </c>
      <c r="N129" s="89">
        <f t="shared" si="7"/>
        <v>17904</v>
      </c>
      <c r="O129" t="str">
        <f t="shared" si="5"/>
        <v>勝ち</v>
      </c>
      <c r="P129" s="72">
        <f t="shared" si="8"/>
        <v>3319558</v>
      </c>
    </row>
    <row r="130" spans="1:16" ht="13.5" customHeight="1">
      <c r="A130" s="67">
        <f t="shared" si="9"/>
        <v>80</v>
      </c>
      <c r="B130" s="68" t="s">
        <v>72</v>
      </c>
      <c r="C130" s="68" t="s">
        <v>63</v>
      </c>
      <c r="D130" s="69">
        <v>0.8</v>
      </c>
      <c r="E130" t="s">
        <v>281</v>
      </c>
      <c r="F130" s="69">
        <v>86.83</v>
      </c>
      <c r="G130" s="69">
        <v>86.22</v>
      </c>
      <c r="H130" s="69">
        <v>0</v>
      </c>
      <c r="I130" t="s">
        <v>282</v>
      </c>
      <c r="J130" s="69">
        <v>88.15</v>
      </c>
      <c r="K130" s="69">
        <v>-9.9</v>
      </c>
      <c r="L130">
        <v>132</v>
      </c>
      <c r="M130" s="69">
        <v>1188.06</v>
      </c>
      <c r="N130" s="89">
        <f t="shared" si="7"/>
        <v>118806</v>
      </c>
      <c r="O130" t="str">
        <f t="shared" si="5"/>
        <v>勝ち</v>
      </c>
      <c r="P130" s="72">
        <f t="shared" si="8"/>
        <v>3438364</v>
      </c>
    </row>
    <row r="131" spans="1:16" ht="13.5" customHeight="1">
      <c r="A131" s="67">
        <f t="shared" si="9"/>
        <v>80</v>
      </c>
      <c r="B131" s="68" t="s">
        <v>72</v>
      </c>
      <c r="C131" s="68" t="s">
        <v>63</v>
      </c>
      <c r="D131" s="69">
        <v>0.8</v>
      </c>
      <c r="E131" t="s">
        <v>281</v>
      </c>
      <c r="F131" s="69">
        <v>86.83</v>
      </c>
      <c r="G131" s="69">
        <v>87.48</v>
      </c>
      <c r="H131" s="69">
        <v>0</v>
      </c>
      <c r="I131" t="s">
        <v>283</v>
      </c>
      <c r="J131" s="69">
        <v>87.48</v>
      </c>
      <c r="K131" s="69">
        <v>-14.81</v>
      </c>
      <c r="L131">
        <v>65</v>
      </c>
      <c r="M131" s="69">
        <v>579.62</v>
      </c>
      <c r="N131" s="89">
        <f t="shared" si="7"/>
        <v>57962</v>
      </c>
      <c r="P131" s="72">
        <f t="shared" si="8"/>
        <v>3496326</v>
      </c>
    </row>
    <row r="132" spans="1:16" ht="13.5" customHeight="1">
      <c r="A132" s="67">
        <f t="shared" si="9"/>
        <v>81</v>
      </c>
      <c r="B132" s="68" t="s">
        <v>72</v>
      </c>
      <c r="C132" s="68" t="s">
        <v>63</v>
      </c>
      <c r="D132" s="69">
        <v>2.1</v>
      </c>
      <c r="E132" t="s">
        <v>284</v>
      </c>
      <c r="F132" s="69">
        <v>89.45</v>
      </c>
      <c r="G132" s="69">
        <v>88.96</v>
      </c>
      <c r="H132" s="69">
        <v>0</v>
      </c>
      <c r="I132" t="s">
        <v>285</v>
      </c>
      <c r="J132" s="69">
        <v>88.96</v>
      </c>
      <c r="K132" s="69">
        <v>-6.34</v>
      </c>
      <c r="L132">
        <v>-49</v>
      </c>
      <c r="M132" s="69">
        <v>-1163.04</v>
      </c>
      <c r="N132" s="89">
        <f t="shared" si="7"/>
        <v>-116304</v>
      </c>
      <c r="O132" t="str">
        <f aca="true" t="shared" si="10" ref="O132:O167">IF(N132&gt;0,"勝ち","負け")</f>
        <v>負け</v>
      </c>
      <c r="P132" s="72">
        <f t="shared" si="8"/>
        <v>3380022</v>
      </c>
    </row>
    <row r="133" spans="1:16" ht="13.5" customHeight="1">
      <c r="A133" s="67">
        <f t="shared" si="9"/>
        <v>82</v>
      </c>
      <c r="B133" s="68" t="s">
        <v>72</v>
      </c>
      <c r="C133" s="68" t="s">
        <v>63</v>
      </c>
      <c r="D133" s="69">
        <v>1.2</v>
      </c>
      <c r="E133" t="s">
        <v>286</v>
      </c>
      <c r="F133" s="69">
        <v>92.49</v>
      </c>
      <c r="G133" s="69">
        <v>92.08</v>
      </c>
      <c r="H133" s="69">
        <v>0</v>
      </c>
      <c r="I133" t="s">
        <v>287</v>
      </c>
      <c r="J133" s="69">
        <v>93.18</v>
      </c>
      <c r="K133" s="69">
        <v>-3.5</v>
      </c>
      <c r="L133">
        <v>69</v>
      </c>
      <c r="M133" s="69">
        <v>885.1</v>
      </c>
      <c r="N133" s="89">
        <f t="shared" si="7"/>
        <v>88510</v>
      </c>
      <c r="O133" t="str">
        <f t="shared" si="10"/>
        <v>勝ち</v>
      </c>
      <c r="P133" s="72">
        <f t="shared" si="8"/>
        <v>3468532</v>
      </c>
    </row>
    <row r="134" spans="1:16" ht="13.5" customHeight="1">
      <c r="A134" s="67">
        <f t="shared" si="9"/>
        <v>82</v>
      </c>
      <c r="B134" s="68" t="s">
        <v>72</v>
      </c>
      <c r="C134" s="68" t="s">
        <v>63</v>
      </c>
      <c r="D134" s="69">
        <v>1.2</v>
      </c>
      <c r="E134" t="s">
        <v>286</v>
      </c>
      <c r="F134" s="69">
        <v>92.49</v>
      </c>
      <c r="G134" s="69">
        <v>93.05</v>
      </c>
      <c r="H134" s="69">
        <v>0</v>
      </c>
      <c r="I134" t="s">
        <v>288</v>
      </c>
      <c r="J134" s="69">
        <v>93.05</v>
      </c>
      <c r="K134" s="69">
        <v>-10.43</v>
      </c>
      <c r="L134">
        <v>56</v>
      </c>
      <c r="M134" s="69">
        <v>711.76</v>
      </c>
      <c r="N134" s="89">
        <f aca="true" t="shared" si="11" ref="N134:N168">M134*100</f>
        <v>71176</v>
      </c>
      <c r="P134" s="72">
        <f aca="true" t="shared" si="12" ref="P134:P168">P133+N134</f>
        <v>3539708</v>
      </c>
    </row>
    <row r="135" spans="1:16" ht="13.5" customHeight="1">
      <c r="A135" s="67">
        <f t="shared" si="9"/>
        <v>83</v>
      </c>
      <c r="B135" s="68" t="s">
        <v>72</v>
      </c>
      <c r="C135" s="68" t="s">
        <v>63</v>
      </c>
      <c r="D135" s="69">
        <v>1.5</v>
      </c>
      <c r="E135" t="s">
        <v>289</v>
      </c>
      <c r="F135" s="69">
        <v>99.42</v>
      </c>
      <c r="G135" s="69">
        <v>98.79</v>
      </c>
      <c r="H135" s="69">
        <v>0</v>
      </c>
      <c r="I135" t="s">
        <v>290</v>
      </c>
      <c r="J135" s="69">
        <v>98.79</v>
      </c>
      <c r="K135" s="69">
        <v>-16.23</v>
      </c>
      <c r="L135">
        <v>-63</v>
      </c>
      <c r="M135" s="69">
        <v>-972.81</v>
      </c>
      <c r="N135" s="89">
        <f t="shared" si="11"/>
        <v>-97281</v>
      </c>
      <c r="O135" t="str">
        <f t="shared" si="10"/>
        <v>負け</v>
      </c>
      <c r="P135" s="72">
        <f t="shared" si="12"/>
        <v>3442427</v>
      </c>
    </row>
    <row r="136" spans="1:16" ht="13.5" customHeight="1">
      <c r="A136" s="67">
        <f t="shared" si="9"/>
        <v>84</v>
      </c>
      <c r="B136" s="68" t="s">
        <v>72</v>
      </c>
      <c r="C136" s="68" t="s">
        <v>63</v>
      </c>
      <c r="D136" s="69">
        <v>1</v>
      </c>
      <c r="E136" t="s">
        <v>291</v>
      </c>
      <c r="F136" s="69">
        <v>98.33</v>
      </c>
      <c r="G136" s="69">
        <v>97.82</v>
      </c>
      <c r="H136" s="69">
        <v>0</v>
      </c>
      <c r="I136" t="s">
        <v>292</v>
      </c>
      <c r="J136" s="69">
        <v>99.2</v>
      </c>
      <c r="K136" s="69">
        <v>0</v>
      </c>
      <c r="L136">
        <v>87</v>
      </c>
      <c r="M136" s="69">
        <v>877.02</v>
      </c>
      <c r="N136" s="89">
        <f t="shared" si="11"/>
        <v>87702</v>
      </c>
      <c r="O136" t="str">
        <f t="shared" si="10"/>
        <v>勝ち</v>
      </c>
      <c r="P136" s="72">
        <f t="shared" si="12"/>
        <v>3530129</v>
      </c>
    </row>
    <row r="137" spans="1:16" ht="13.5" customHeight="1">
      <c r="A137" s="67">
        <f t="shared" si="9"/>
        <v>84</v>
      </c>
      <c r="B137" s="68" t="s">
        <v>72</v>
      </c>
      <c r="C137" s="68" t="s">
        <v>63</v>
      </c>
      <c r="D137" s="69">
        <v>1</v>
      </c>
      <c r="E137" t="s">
        <v>291</v>
      </c>
      <c r="F137" s="69">
        <v>98.33</v>
      </c>
      <c r="G137" s="69">
        <v>98.86</v>
      </c>
      <c r="H137" s="69">
        <v>0</v>
      </c>
      <c r="I137" t="s">
        <v>293</v>
      </c>
      <c r="J137" s="69">
        <v>98.86</v>
      </c>
      <c r="K137" s="69">
        <v>-5.42</v>
      </c>
      <c r="L137">
        <v>53</v>
      </c>
      <c r="M137" s="69">
        <v>530.69</v>
      </c>
      <c r="N137" s="89">
        <f t="shared" si="11"/>
        <v>53069.00000000001</v>
      </c>
      <c r="P137" s="72">
        <f t="shared" si="12"/>
        <v>3583198</v>
      </c>
    </row>
    <row r="138" spans="1:16" ht="13.5" customHeight="1">
      <c r="A138" s="67">
        <f t="shared" si="9"/>
        <v>85</v>
      </c>
      <c r="B138" s="68" t="s">
        <v>72</v>
      </c>
      <c r="C138" s="68" t="s">
        <v>63</v>
      </c>
      <c r="D138" s="69">
        <v>0.9</v>
      </c>
      <c r="E138" t="s">
        <v>294</v>
      </c>
      <c r="F138" s="69">
        <v>99.61</v>
      </c>
      <c r="G138" s="69">
        <v>99.07</v>
      </c>
      <c r="H138" s="69">
        <v>0</v>
      </c>
      <c r="I138" t="s">
        <v>295</v>
      </c>
      <c r="J138" s="69">
        <v>99.07</v>
      </c>
      <c r="K138" s="69">
        <v>-7.33</v>
      </c>
      <c r="L138">
        <v>-54</v>
      </c>
      <c r="M138" s="69">
        <v>-497.89</v>
      </c>
      <c r="N138" s="89">
        <f t="shared" si="11"/>
        <v>-49789</v>
      </c>
      <c r="O138" t="str">
        <f t="shared" si="10"/>
        <v>負け</v>
      </c>
      <c r="P138" s="72">
        <f t="shared" si="12"/>
        <v>3533409</v>
      </c>
    </row>
    <row r="139" spans="1:16" ht="13.5" customHeight="1">
      <c r="A139" s="67">
        <f t="shared" si="9"/>
        <v>86</v>
      </c>
      <c r="B139" s="68" t="s">
        <v>72</v>
      </c>
      <c r="C139" s="68" t="s">
        <v>63</v>
      </c>
      <c r="D139" s="69">
        <v>1.2</v>
      </c>
      <c r="E139" t="s">
        <v>296</v>
      </c>
      <c r="F139" s="69">
        <v>98.06</v>
      </c>
      <c r="G139" s="69">
        <v>97.21</v>
      </c>
      <c r="H139" s="69">
        <v>0</v>
      </c>
      <c r="I139" t="s">
        <v>297</v>
      </c>
      <c r="J139" s="69">
        <v>97.21</v>
      </c>
      <c r="K139" s="69">
        <v>0</v>
      </c>
      <c r="L139">
        <v>-85</v>
      </c>
      <c r="M139" s="69">
        <v>-1049.27</v>
      </c>
      <c r="N139" s="89">
        <f t="shared" si="11"/>
        <v>-104927</v>
      </c>
      <c r="O139" t="str">
        <f t="shared" si="10"/>
        <v>負け</v>
      </c>
      <c r="P139" s="72">
        <f t="shared" si="12"/>
        <v>3428482</v>
      </c>
    </row>
    <row r="140" spans="1:16" ht="13.5" customHeight="1">
      <c r="A140" s="67">
        <f t="shared" si="9"/>
        <v>87</v>
      </c>
      <c r="B140" s="68" t="s">
        <v>72</v>
      </c>
      <c r="C140" s="68" t="s">
        <v>63</v>
      </c>
      <c r="D140" s="69">
        <v>2.1</v>
      </c>
      <c r="E140" t="s">
        <v>298</v>
      </c>
      <c r="F140" s="69">
        <v>99.67</v>
      </c>
      <c r="G140" s="69">
        <v>99.54</v>
      </c>
      <c r="H140" s="69">
        <v>0</v>
      </c>
      <c r="I140" t="s">
        <v>299</v>
      </c>
      <c r="J140" s="69">
        <v>99.54</v>
      </c>
      <c r="K140" s="69">
        <v>-22.72</v>
      </c>
      <c r="L140">
        <v>-13</v>
      </c>
      <c r="M140" s="69">
        <v>-296.98</v>
      </c>
      <c r="N140" s="89">
        <f t="shared" si="11"/>
        <v>-29698</v>
      </c>
      <c r="O140" t="str">
        <f t="shared" si="10"/>
        <v>負け</v>
      </c>
      <c r="P140" s="72">
        <f t="shared" si="12"/>
        <v>3398784</v>
      </c>
    </row>
    <row r="141" spans="1:16" ht="13.5" customHeight="1">
      <c r="A141" s="67">
        <f t="shared" si="9"/>
        <v>88</v>
      </c>
      <c r="B141" s="68" t="s">
        <v>72</v>
      </c>
      <c r="C141" s="68" t="s">
        <v>63</v>
      </c>
      <c r="D141" s="69">
        <v>1.15</v>
      </c>
      <c r="E141" t="s">
        <v>300</v>
      </c>
      <c r="F141" s="69">
        <v>97.44</v>
      </c>
      <c r="G141" s="69">
        <v>97</v>
      </c>
      <c r="H141" s="69">
        <v>0</v>
      </c>
      <c r="I141" t="s">
        <v>301</v>
      </c>
      <c r="J141" s="69">
        <v>98.11</v>
      </c>
      <c r="K141" s="69">
        <v>-9.57</v>
      </c>
      <c r="L141">
        <v>67</v>
      </c>
      <c r="M141" s="69">
        <v>775.77</v>
      </c>
      <c r="N141" s="89">
        <f t="shared" si="11"/>
        <v>77577</v>
      </c>
      <c r="O141" t="str">
        <f t="shared" si="10"/>
        <v>勝ち</v>
      </c>
      <c r="P141" s="72">
        <f t="shared" si="12"/>
        <v>3476361</v>
      </c>
    </row>
    <row r="142" spans="1:16" ht="13.5" customHeight="1">
      <c r="A142" s="67">
        <f t="shared" si="9"/>
        <v>88</v>
      </c>
      <c r="B142" s="68" t="s">
        <v>72</v>
      </c>
      <c r="C142" s="68" t="s">
        <v>63</v>
      </c>
      <c r="D142" s="69">
        <v>1.15</v>
      </c>
      <c r="E142" t="s">
        <v>300</v>
      </c>
      <c r="F142" s="69">
        <v>97.44</v>
      </c>
      <c r="G142" s="69">
        <v>98.07</v>
      </c>
      <c r="H142" s="69">
        <v>0</v>
      </c>
      <c r="I142" t="s">
        <v>302</v>
      </c>
      <c r="J142" s="69">
        <v>98.07</v>
      </c>
      <c r="K142" s="69">
        <v>-15.91</v>
      </c>
      <c r="L142">
        <v>63</v>
      </c>
      <c r="M142" s="69">
        <v>722.85</v>
      </c>
      <c r="N142" s="89">
        <f t="shared" si="11"/>
        <v>72285</v>
      </c>
      <c r="P142" s="72">
        <f t="shared" si="12"/>
        <v>3548646</v>
      </c>
    </row>
    <row r="143" spans="1:16" ht="13.5" customHeight="1">
      <c r="A143" s="67">
        <f t="shared" si="9"/>
        <v>89</v>
      </c>
      <c r="B143" s="68" t="s">
        <v>72</v>
      </c>
      <c r="C143" s="68" t="s">
        <v>63</v>
      </c>
      <c r="D143" s="69">
        <v>1.05</v>
      </c>
      <c r="E143" t="s">
        <v>303</v>
      </c>
      <c r="F143" s="69">
        <v>100.2</v>
      </c>
      <c r="G143" s="69">
        <v>99.7</v>
      </c>
      <c r="H143" s="69">
        <v>0</v>
      </c>
      <c r="I143" t="s">
        <v>304</v>
      </c>
      <c r="J143" s="69">
        <v>101.21</v>
      </c>
      <c r="K143" s="69">
        <v>-11.31</v>
      </c>
      <c r="L143">
        <v>101</v>
      </c>
      <c r="M143" s="69">
        <v>1036.51</v>
      </c>
      <c r="N143" s="89">
        <f t="shared" si="11"/>
        <v>103651</v>
      </c>
      <c r="O143" t="str">
        <f t="shared" si="10"/>
        <v>勝ち</v>
      </c>
      <c r="P143" s="72">
        <f t="shared" si="12"/>
        <v>3652297</v>
      </c>
    </row>
    <row r="144" spans="1:16" ht="13.5" customHeight="1">
      <c r="A144" s="67">
        <f t="shared" si="9"/>
        <v>89</v>
      </c>
      <c r="B144" s="68" t="s">
        <v>72</v>
      </c>
      <c r="C144" s="68" t="s">
        <v>63</v>
      </c>
      <c r="D144" s="69">
        <v>1.05</v>
      </c>
      <c r="E144" t="s">
        <v>303</v>
      </c>
      <c r="F144" s="69">
        <v>100.2</v>
      </c>
      <c r="G144" s="69">
        <v>101.28</v>
      </c>
      <c r="H144" s="69">
        <v>0</v>
      </c>
      <c r="I144" t="s">
        <v>305</v>
      </c>
      <c r="J144" s="69">
        <v>101.28</v>
      </c>
      <c r="K144" s="69">
        <v>-16.9</v>
      </c>
      <c r="L144">
        <v>108</v>
      </c>
      <c r="M144" s="69">
        <v>1102.77</v>
      </c>
      <c r="N144" s="89">
        <f t="shared" si="11"/>
        <v>110277</v>
      </c>
      <c r="P144" s="72">
        <f t="shared" si="12"/>
        <v>3762574</v>
      </c>
    </row>
    <row r="145" spans="1:16" ht="13.5" customHeight="1">
      <c r="A145" s="67">
        <f t="shared" si="9"/>
        <v>90</v>
      </c>
      <c r="B145" s="68" t="s">
        <v>72</v>
      </c>
      <c r="C145" s="68" t="s">
        <v>63</v>
      </c>
      <c r="D145" s="69">
        <v>1.4</v>
      </c>
      <c r="E145" t="s">
        <v>306</v>
      </c>
      <c r="F145" s="69">
        <v>104.65</v>
      </c>
      <c r="G145" s="69">
        <v>103.85</v>
      </c>
      <c r="H145" s="69">
        <v>0</v>
      </c>
      <c r="I145" t="s">
        <v>307</v>
      </c>
      <c r="J145" s="69">
        <v>103.85</v>
      </c>
      <c r="K145" s="69">
        <v>0</v>
      </c>
      <c r="L145">
        <v>-80</v>
      </c>
      <c r="M145" s="69">
        <v>-1078.48</v>
      </c>
      <c r="N145" s="89">
        <f t="shared" si="11"/>
        <v>-107848</v>
      </c>
      <c r="O145" t="str">
        <f t="shared" si="10"/>
        <v>負け</v>
      </c>
      <c r="P145" s="72">
        <f t="shared" si="12"/>
        <v>3654726</v>
      </c>
    </row>
    <row r="146" spans="1:16" ht="13.5" customHeight="1">
      <c r="A146" s="67">
        <f t="shared" si="9"/>
        <v>91</v>
      </c>
      <c r="B146" s="68" t="s">
        <v>72</v>
      </c>
      <c r="C146" s="68" t="s">
        <v>63</v>
      </c>
      <c r="D146" s="69">
        <v>1.3</v>
      </c>
      <c r="E146" t="s">
        <v>308</v>
      </c>
      <c r="F146" s="69">
        <v>101.93</v>
      </c>
      <c r="G146" s="69">
        <v>101.51</v>
      </c>
      <c r="H146" s="69">
        <v>0</v>
      </c>
      <c r="I146" t="s">
        <v>309</v>
      </c>
      <c r="J146" s="69">
        <v>102.26</v>
      </c>
      <c r="K146" s="69">
        <v>-3.4354503248665402</v>
      </c>
      <c r="L146">
        <v>33</v>
      </c>
      <c r="M146" s="69">
        <v>416.0834231349396</v>
      </c>
      <c r="N146" s="89">
        <f t="shared" si="11"/>
        <v>41608.34231349396</v>
      </c>
      <c r="O146" t="str">
        <f t="shared" si="10"/>
        <v>勝ち</v>
      </c>
      <c r="P146" s="72">
        <f t="shared" si="12"/>
        <v>3696334.342313494</v>
      </c>
    </row>
    <row r="147" spans="1:16" ht="13.5" customHeight="1">
      <c r="A147" s="67">
        <f t="shared" si="9"/>
        <v>91</v>
      </c>
      <c r="B147" s="68" t="s">
        <v>72</v>
      </c>
      <c r="C147" s="68" t="s">
        <v>63</v>
      </c>
      <c r="D147" s="69">
        <v>1.3</v>
      </c>
      <c r="E147" t="s">
        <v>308</v>
      </c>
      <c r="F147" s="69">
        <v>101.93</v>
      </c>
      <c r="G147" s="69">
        <v>101.94</v>
      </c>
      <c r="H147" s="69">
        <v>0</v>
      </c>
      <c r="I147" t="s">
        <v>310</v>
      </c>
      <c r="J147" s="69">
        <v>101.94</v>
      </c>
      <c r="K147" s="69">
        <v>-6.868884737465582</v>
      </c>
      <c r="L147">
        <v>1</v>
      </c>
      <c r="M147" s="69">
        <v>5.8837148308963725</v>
      </c>
      <c r="N147" s="89">
        <f t="shared" si="11"/>
        <v>588.3714830896372</v>
      </c>
      <c r="P147" s="72">
        <f t="shared" si="12"/>
        <v>3696922.713796584</v>
      </c>
    </row>
    <row r="148" spans="1:16" ht="13.5" customHeight="1">
      <c r="A148" s="67">
        <f t="shared" si="9"/>
        <v>92</v>
      </c>
      <c r="B148" s="68" t="s">
        <v>72</v>
      </c>
      <c r="C148" s="68" t="s">
        <v>63</v>
      </c>
      <c r="D148" s="69">
        <v>3.25</v>
      </c>
      <c r="E148" t="s">
        <v>311</v>
      </c>
      <c r="F148" s="69">
        <v>101.83</v>
      </c>
      <c r="G148" s="69">
        <v>101.63</v>
      </c>
      <c r="H148" s="69">
        <v>0</v>
      </c>
      <c r="I148" t="s">
        <v>312</v>
      </c>
      <c r="J148" s="69">
        <v>102.12</v>
      </c>
      <c r="K148" s="69">
        <v>0</v>
      </c>
      <c r="L148">
        <v>29</v>
      </c>
      <c r="M148" s="69">
        <v>922.9338033686058</v>
      </c>
      <c r="N148" s="89">
        <f t="shared" si="11"/>
        <v>92293.38033686059</v>
      </c>
      <c r="O148" t="str">
        <f t="shared" si="10"/>
        <v>勝ち</v>
      </c>
      <c r="P148" s="72">
        <f t="shared" si="12"/>
        <v>3789216.0941334446</v>
      </c>
    </row>
    <row r="149" spans="1:16" ht="13.5" customHeight="1">
      <c r="A149" s="67">
        <f t="shared" si="9"/>
        <v>92</v>
      </c>
      <c r="B149" s="68" t="s">
        <v>72</v>
      </c>
      <c r="C149" s="68" t="s">
        <v>63</v>
      </c>
      <c r="D149" s="69">
        <v>3.25</v>
      </c>
      <c r="E149" t="s">
        <v>311</v>
      </c>
      <c r="F149" s="69">
        <v>101.83</v>
      </c>
      <c r="G149" s="69">
        <v>101.83</v>
      </c>
      <c r="H149" s="69">
        <v>0</v>
      </c>
      <c r="I149" t="s">
        <v>313</v>
      </c>
      <c r="J149" s="69">
        <v>102.66</v>
      </c>
      <c r="K149" s="69">
        <v>-17.131990143804043</v>
      </c>
      <c r="L149">
        <v>83</v>
      </c>
      <c r="M149" s="69">
        <v>2610.473698537274</v>
      </c>
      <c r="N149" s="89">
        <f t="shared" si="11"/>
        <v>261047.36985372737</v>
      </c>
      <c r="P149" s="72">
        <f t="shared" si="12"/>
        <v>4050263.463987172</v>
      </c>
    </row>
    <row r="150" spans="1:16" ht="13.5" customHeight="1">
      <c r="A150" s="67">
        <f t="shared" si="9"/>
        <v>93</v>
      </c>
      <c r="B150" s="68" t="s">
        <v>72</v>
      </c>
      <c r="C150" s="68" t="s">
        <v>63</v>
      </c>
      <c r="D150" s="69">
        <v>2.6</v>
      </c>
      <c r="E150" t="s">
        <v>314</v>
      </c>
      <c r="F150" s="69">
        <v>101.60000000000001</v>
      </c>
      <c r="G150" s="69">
        <v>101.37</v>
      </c>
      <c r="H150" s="69">
        <v>0</v>
      </c>
      <c r="I150" t="s">
        <v>315</v>
      </c>
      <c r="J150" s="69">
        <v>102.16</v>
      </c>
      <c r="K150" s="69">
        <v>-20.6977886977887</v>
      </c>
      <c r="L150">
        <v>56</v>
      </c>
      <c r="M150" s="69">
        <v>1404.5175597751647</v>
      </c>
      <c r="N150" s="89">
        <f t="shared" si="11"/>
        <v>140451.75597751647</v>
      </c>
      <c r="O150" t="str">
        <f t="shared" si="10"/>
        <v>勝ち</v>
      </c>
      <c r="P150" s="72">
        <f t="shared" si="12"/>
        <v>4190715.2199646886</v>
      </c>
    </row>
    <row r="151" spans="1:16" ht="13.5" customHeight="1">
      <c r="A151" s="67">
        <f t="shared" si="9"/>
        <v>93</v>
      </c>
      <c r="B151" s="68" t="s">
        <v>72</v>
      </c>
      <c r="C151" s="68" t="s">
        <v>63</v>
      </c>
      <c r="D151" s="69">
        <v>2.6</v>
      </c>
      <c r="E151" t="s">
        <v>314</v>
      </c>
      <c r="F151" s="69">
        <v>101.60000000000001</v>
      </c>
      <c r="G151" s="69">
        <v>101.9</v>
      </c>
      <c r="H151" s="69">
        <v>0</v>
      </c>
      <c r="I151" t="s">
        <v>316</v>
      </c>
      <c r="J151" s="69">
        <v>101.9</v>
      </c>
      <c r="K151" s="69">
        <v>-34.44632629760122</v>
      </c>
      <c r="L151">
        <v>30</v>
      </c>
      <c r="M151" s="69">
        <v>731.0100034374258</v>
      </c>
      <c r="N151" s="89">
        <f t="shared" si="11"/>
        <v>73101.00034374258</v>
      </c>
      <c r="P151" s="72">
        <f t="shared" si="12"/>
        <v>4263816.220308431</v>
      </c>
    </row>
    <row r="152" spans="1:16" ht="13.5" customHeight="1">
      <c r="A152" s="67">
        <f t="shared" si="9"/>
        <v>94</v>
      </c>
      <c r="B152" s="68" t="s">
        <v>72</v>
      </c>
      <c r="C152" s="68" t="s">
        <v>63</v>
      </c>
      <c r="D152" s="69">
        <v>6.4</v>
      </c>
      <c r="E152" t="s">
        <v>317</v>
      </c>
      <c r="F152" s="69">
        <v>101.76</v>
      </c>
      <c r="G152" s="69">
        <v>101.55</v>
      </c>
      <c r="H152" s="69">
        <v>0</v>
      </c>
      <c r="I152" t="s">
        <v>318</v>
      </c>
      <c r="J152" s="69">
        <v>101.55</v>
      </c>
      <c r="K152" s="69">
        <v>-51.00354191263283</v>
      </c>
      <c r="L152">
        <v>-21</v>
      </c>
      <c r="M152" s="69">
        <v>-1374.4895094163758</v>
      </c>
      <c r="N152" s="89">
        <f t="shared" si="11"/>
        <v>-137448.95094163757</v>
      </c>
      <c r="O152" t="str">
        <f t="shared" si="10"/>
        <v>負け</v>
      </c>
      <c r="P152" s="72">
        <f t="shared" si="12"/>
        <v>4126367.269366794</v>
      </c>
    </row>
    <row r="153" spans="1:16" ht="13.5" customHeight="1">
      <c r="A153" s="67">
        <f t="shared" si="9"/>
        <v>95</v>
      </c>
      <c r="B153" s="68" t="s">
        <v>72</v>
      </c>
      <c r="C153" s="68" t="s">
        <v>63</v>
      </c>
      <c r="D153" s="69">
        <v>2.45</v>
      </c>
      <c r="E153" t="s">
        <v>319</v>
      </c>
      <c r="F153" s="69">
        <v>102.05</v>
      </c>
      <c r="G153" s="69">
        <v>101.8</v>
      </c>
      <c r="H153" s="69">
        <v>0</v>
      </c>
      <c r="I153" t="s">
        <v>320</v>
      </c>
      <c r="J153" s="69">
        <v>102.21000000000001</v>
      </c>
      <c r="K153" s="69">
        <v>-6.47894221351616</v>
      </c>
      <c r="L153">
        <v>16</v>
      </c>
      <c r="M153" s="69">
        <v>377.04517480050055</v>
      </c>
      <c r="N153" s="89">
        <f t="shared" si="11"/>
        <v>37704.51748005005</v>
      </c>
      <c r="O153" t="str">
        <f t="shared" si="10"/>
        <v>勝ち</v>
      </c>
      <c r="P153" s="72">
        <f t="shared" si="12"/>
        <v>4164071.786846844</v>
      </c>
    </row>
    <row r="154" spans="1:16" ht="13.5" customHeight="1">
      <c r="A154" s="67">
        <f t="shared" si="9"/>
        <v>95</v>
      </c>
      <c r="B154" s="68" t="s">
        <v>72</v>
      </c>
      <c r="C154" s="68" t="s">
        <v>63</v>
      </c>
      <c r="D154" s="69">
        <v>2.45</v>
      </c>
      <c r="E154" t="s">
        <v>319</v>
      </c>
      <c r="F154" s="69">
        <v>102.05</v>
      </c>
      <c r="G154" s="69">
        <v>102.05</v>
      </c>
      <c r="H154" s="69">
        <v>0</v>
      </c>
      <c r="I154" t="s">
        <v>321</v>
      </c>
      <c r="J154" s="69">
        <v>102.65</v>
      </c>
      <c r="K154" s="69">
        <v>-6.47894221351616</v>
      </c>
      <c r="L154">
        <v>60</v>
      </c>
      <c r="M154" s="69">
        <v>1425.571715360786</v>
      </c>
      <c r="N154" s="89">
        <f t="shared" si="11"/>
        <v>142557.1715360786</v>
      </c>
      <c r="P154" s="72">
        <f t="shared" si="12"/>
        <v>4306628.958382922</v>
      </c>
    </row>
    <row r="155" spans="1:16" ht="13.5" customHeight="1">
      <c r="A155" s="67">
        <f t="shared" si="9"/>
        <v>96</v>
      </c>
      <c r="B155" s="68" t="s">
        <v>72</v>
      </c>
      <c r="C155" s="68" t="s">
        <v>63</v>
      </c>
      <c r="D155" s="69">
        <v>1.6</v>
      </c>
      <c r="E155" t="s">
        <v>322</v>
      </c>
      <c r="F155" s="69">
        <v>104.15</v>
      </c>
      <c r="G155" s="69">
        <v>103.75</v>
      </c>
      <c r="H155" s="69">
        <v>0</v>
      </c>
      <c r="I155" t="s">
        <v>323</v>
      </c>
      <c r="J155" s="69">
        <v>104.66</v>
      </c>
      <c r="K155" s="69">
        <v>-4.141898370086291</v>
      </c>
      <c r="L155">
        <v>51</v>
      </c>
      <c r="M155" s="69">
        <v>775.525596374788</v>
      </c>
      <c r="N155" s="89">
        <f t="shared" si="11"/>
        <v>77552.5596374788</v>
      </c>
      <c r="O155" t="str">
        <f t="shared" si="10"/>
        <v>勝ち</v>
      </c>
      <c r="P155" s="72">
        <f t="shared" si="12"/>
        <v>4384181.518020401</v>
      </c>
    </row>
    <row r="156" spans="1:16" ht="13.5" customHeight="1">
      <c r="A156" s="67">
        <f t="shared" si="9"/>
        <v>96</v>
      </c>
      <c r="B156" s="68" t="s">
        <v>72</v>
      </c>
      <c r="C156" s="68" t="s">
        <v>63</v>
      </c>
      <c r="D156" s="69">
        <v>1.6</v>
      </c>
      <c r="E156" t="s">
        <v>322</v>
      </c>
      <c r="F156" s="69">
        <v>104.15</v>
      </c>
      <c r="G156" s="69">
        <v>104.15</v>
      </c>
      <c r="H156" s="69">
        <v>0</v>
      </c>
      <c r="I156" t="s">
        <v>324</v>
      </c>
      <c r="J156" s="69">
        <v>104.83</v>
      </c>
      <c r="K156" s="69">
        <v>-8.253051777014345</v>
      </c>
      <c r="L156">
        <v>68</v>
      </c>
      <c r="M156" s="69">
        <v>1029.6177867234037</v>
      </c>
      <c r="N156" s="89">
        <f t="shared" si="11"/>
        <v>102961.77867234037</v>
      </c>
      <c r="P156" s="72">
        <f t="shared" si="12"/>
        <v>4487143.296692741</v>
      </c>
    </row>
    <row r="157" spans="1:16" ht="13.5" customHeight="1">
      <c r="A157" s="67">
        <f aca="true" t="shared" si="13" ref="A157:A168">IF(E156=E157,A156,A156+1)</f>
        <v>97</v>
      </c>
      <c r="B157" s="68" t="s">
        <v>72</v>
      </c>
      <c r="C157" s="68" t="s">
        <v>63</v>
      </c>
      <c r="D157" s="69">
        <v>1.5</v>
      </c>
      <c r="E157" t="s">
        <v>325</v>
      </c>
      <c r="F157" s="69">
        <v>106.36</v>
      </c>
      <c r="G157" s="69">
        <v>105.92</v>
      </c>
      <c r="H157" s="69">
        <v>0</v>
      </c>
      <c r="I157" t="s">
        <v>326</v>
      </c>
      <c r="J157" s="69">
        <v>106.92</v>
      </c>
      <c r="K157" s="69">
        <v>-7.598393590613461</v>
      </c>
      <c r="L157">
        <v>56</v>
      </c>
      <c r="M157" s="69">
        <v>778.035725376842</v>
      </c>
      <c r="N157" s="89">
        <f t="shared" si="11"/>
        <v>77803.5725376842</v>
      </c>
      <c r="O157" t="str">
        <f t="shared" si="10"/>
        <v>勝ち</v>
      </c>
      <c r="P157" s="72">
        <f t="shared" si="12"/>
        <v>4564946.869230425</v>
      </c>
    </row>
    <row r="158" spans="1:16" ht="13.5" customHeight="1">
      <c r="A158" s="67">
        <f t="shared" si="13"/>
        <v>97</v>
      </c>
      <c r="B158" s="68" t="s">
        <v>72</v>
      </c>
      <c r="C158" s="68" t="s">
        <v>63</v>
      </c>
      <c r="D158" s="69">
        <v>1.5</v>
      </c>
      <c r="E158" t="s">
        <v>325</v>
      </c>
      <c r="F158" s="69">
        <v>106.36</v>
      </c>
      <c r="G158" s="69">
        <v>105.92</v>
      </c>
      <c r="H158" s="69">
        <v>0</v>
      </c>
      <c r="I158" t="s">
        <v>327</v>
      </c>
      <c r="J158" s="69">
        <v>107.03</v>
      </c>
      <c r="K158" s="69">
        <v>-15.160019650813442</v>
      </c>
      <c r="L158">
        <v>67</v>
      </c>
      <c r="M158" s="69">
        <v>923.8290488346604</v>
      </c>
      <c r="N158" s="89">
        <f t="shared" si="11"/>
        <v>92382.90488346604</v>
      </c>
      <c r="P158" s="72">
        <f t="shared" si="12"/>
        <v>4657329.774113891</v>
      </c>
    </row>
    <row r="159" spans="1:16" ht="13.5" customHeight="1">
      <c r="A159" s="67">
        <f t="shared" si="13"/>
        <v>98</v>
      </c>
      <c r="B159" s="68" t="s">
        <v>72</v>
      </c>
      <c r="C159" s="68" t="s">
        <v>63</v>
      </c>
      <c r="D159" s="69">
        <v>1.7</v>
      </c>
      <c r="E159" t="s">
        <v>328</v>
      </c>
      <c r="F159" s="69">
        <v>107.43</v>
      </c>
      <c r="G159" s="69">
        <v>107.03</v>
      </c>
      <c r="H159" s="69">
        <v>0</v>
      </c>
      <c r="I159" t="s">
        <v>329</v>
      </c>
      <c r="J159" s="69">
        <v>108.45</v>
      </c>
      <c r="K159" s="69">
        <v>0.0011706707943650628</v>
      </c>
      <c r="L159">
        <v>102</v>
      </c>
      <c r="M159" s="69">
        <v>1598.8946699792252</v>
      </c>
      <c r="N159" s="89">
        <f t="shared" si="11"/>
        <v>159889.46699792251</v>
      </c>
      <c r="O159" t="str">
        <f t="shared" si="10"/>
        <v>勝ち</v>
      </c>
      <c r="P159" s="72">
        <f t="shared" si="12"/>
        <v>4817219.241111813</v>
      </c>
    </row>
    <row r="160" spans="1:16" ht="13.5" customHeight="1">
      <c r="A160" s="67">
        <f t="shared" si="13"/>
        <v>98</v>
      </c>
      <c r="B160" s="68" t="s">
        <v>72</v>
      </c>
      <c r="C160" s="68" t="s">
        <v>63</v>
      </c>
      <c r="D160" s="69">
        <v>1.7</v>
      </c>
      <c r="E160" t="s">
        <v>328</v>
      </c>
      <c r="F160" s="69">
        <v>107.43</v>
      </c>
      <c r="G160" s="69">
        <v>108.45</v>
      </c>
      <c r="H160" s="69">
        <v>0</v>
      </c>
      <c r="I160" t="s">
        <v>330</v>
      </c>
      <c r="J160" s="69">
        <v>108.45</v>
      </c>
      <c r="K160" s="69">
        <v>-25.34481662790332</v>
      </c>
      <c r="L160">
        <v>102</v>
      </c>
      <c r="M160" s="69">
        <v>1573.5486826805275</v>
      </c>
      <c r="N160" s="89">
        <f t="shared" si="11"/>
        <v>157354.86826805276</v>
      </c>
      <c r="P160" s="72">
        <f t="shared" si="12"/>
        <v>4974574.109379866</v>
      </c>
    </row>
    <row r="161" spans="1:16" ht="13.5" customHeight="1">
      <c r="A161" s="67">
        <f t="shared" si="13"/>
        <v>99</v>
      </c>
      <c r="B161" s="68" t="s">
        <v>72</v>
      </c>
      <c r="C161" s="68" t="s">
        <v>63</v>
      </c>
      <c r="D161" s="69">
        <v>1.9000000000000001</v>
      </c>
      <c r="E161" t="s">
        <v>331</v>
      </c>
      <c r="F161" s="69">
        <v>108.28</v>
      </c>
      <c r="G161" s="69">
        <v>107.89</v>
      </c>
      <c r="H161" s="69">
        <v>0</v>
      </c>
      <c r="I161" t="s">
        <v>332</v>
      </c>
      <c r="J161" s="69">
        <v>108.83</v>
      </c>
      <c r="K161" s="69">
        <v>-0.0012995149170026655</v>
      </c>
      <c r="L161">
        <v>55</v>
      </c>
      <c r="M161" s="69">
        <v>960.211876998907</v>
      </c>
      <c r="N161" s="89">
        <f t="shared" si="11"/>
        <v>96021.1876998907</v>
      </c>
      <c r="O161" t="str">
        <f t="shared" si="10"/>
        <v>勝ち</v>
      </c>
      <c r="P161" s="72">
        <f t="shared" si="12"/>
        <v>5070595.297079757</v>
      </c>
    </row>
    <row r="162" spans="1:16" ht="13.5" customHeight="1">
      <c r="A162" s="67">
        <f t="shared" si="13"/>
        <v>99</v>
      </c>
      <c r="B162" s="68" t="s">
        <v>72</v>
      </c>
      <c r="C162" s="68" t="s">
        <v>63</v>
      </c>
      <c r="D162" s="69">
        <v>1.9000000000000001</v>
      </c>
      <c r="E162" t="s">
        <v>331</v>
      </c>
      <c r="F162" s="69">
        <v>108.28</v>
      </c>
      <c r="G162" s="69">
        <v>108.28</v>
      </c>
      <c r="H162" s="69">
        <v>0</v>
      </c>
      <c r="I162" t="s">
        <v>333</v>
      </c>
      <c r="J162" s="69">
        <v>109.92</v>
      </c>
      <c r="K162" s="69">
        <v>-18.840002377911677</v>
      </c>
      <c r="L162">
        <v>164</v>
      </c>
      <c r="M162" s="69">
        <v>2815.948935031114</v>
      </c>
      <c r="N162" s="89">
        <f t="shared" si="11"/>
        <v>281594.89350311144</v>
      </c>
      <c r="P162" s="72">
        <f t="shared" si="12"/>
        <v>5352190.190582869</v>
      </c>
    </row>
    <row r="163" spans="1:16" ht="13.5" customHeight="1">
      <c r="A163" s="67">
        <f t="shared" si="13"/>
        <v>100</v>
      </c>
      <c r="B163" s="68" t="s">
        <v>72</v>
      </c>
      <c r="C163" s="68" t="s">
        <v>63</v>
      </c>
      <c r="D163" s="69">
        <v>1.45</v>
      </c>
      <c r="E163" t="s">
        <v>334</v>
      </c>
      <c r="F163" s="69">
        <v>113.60000000000001</v>
      </c>
      <c r="G163" s="69">
        <v>113.06</v>
      </c>
      <c r="H163" s="69">
        <v>0</v>
      </c>
      <c r="I163" t="s">
        <v>335</v>
      </c>
      <c r="J163" s="69">
        <v>114.33</v>
      </c>
      <c r="K163" s="69">
        <v>-3.446606215335857</v>
      </c>
      <c r="L163">
        <v>73</v>
      </c>
      <c r="M163" s="69">
        <v>922.3821351473732</v>
      </c>
      <c r="N163" s="89">
        <f t="shared" si="11"/>
        <v>92238.21351473732</v>
      </c>
      <c r="O163" t="str">
        <f t="shared" si="10"/>
        <v>勝ち</v>
      </c>
      <c r="P163" s="72">
        <f t="shared" si="12"/>
        <v>5444428.4040976055</v>
      </c>
    </row>
    <row r="164" spans="1:16" ht="13.5" customHeight="1">
      <c r="A164" s="67">
        <f t="shared" si="13"/>
        <v>100</v>
      </c>
      <c r="B164" s="68" t="s">
        <v>72</v>
      </c>
      <c r="C164" s="68" t="s">
        <v>63</v>
      </c>
      <c r="D164" s="69">
        <v>1.45</v>
      </c>
      <c r="E164" t="s">
        <v>334</v>
      </c>
      <c r="F164" s="69">
        <v>113.60000000000001</v>
      </c>
      <c r="G164" s="69">
        <v>114.27</v>
      </c>
      <c r="H164" s="69">
        <v>0</v>
      </c>
      <c r="I164" t="s">
        <v>336</v>
      </c>
      <c r="J164" s="69">
        <v>114.27</v>
      </c>
      <c r="K164" s="69">
        <v>-13.691721358392384</v>
      </c>
      <c r="L164">
        <v>67</v>
      </c>
      <c r="M164" s="69">
        <v>836.487678309046</v>
      </c>
      <c r="N164" s="89">
        <f t="shared" si="11"/>
        <v>83648.7678309046</v>
      </c>
      <c r="P164" s="72">
        <f t="shared" si="12"/>
        <v>5528077.17192851</v>
      </c>
    </row>
    <row r="165" spans="1:16" ht="13.5" customHeight="1">
      <c r="A165" s="67">
        <f t="shared" si="13"/>
        <v>101</v>
      </c>
      <c r="B165" s="68" t="s">
        <v>72</v>
      </c>
      <c r="C165" s="68" t="s">
        <v>63</v>
      </c>
      <c r="D165" s="69">
        <v>2.1</v>
      </c>
      <c r="E165" t="s">
        <v>337</v>
      </c>
      <c r="F165" s="69">
        <v>115.05</v>
      </c>
      <c r="G165" s="69">
        <v>114.29</v>
      </c>
      <c r="H165" s="69">
        <v>0</v>
      </c>
      <c r="I165" t="s">
        <v>338</v>
      </c>
      <c r="J165" s="69">
        <v>114.29</v>
      </c>
      <c r="K165" s="69">
        <v>-4.922729640562598</v>
      </c>
      <c r="L165">
        <v>-76</v>
      </c>
      <c r="M165" s="69">
        <v>-1401.3703628543003</v>
      </c>
      <c r="N165" s="89">
        <f t="shared" si="11"/>
        <v>-140137.03628543002</v>
      </c>
      <c r="O165" t="str">
        <f t="shared" si="10"/>
        <v>負け</v>
      </c>
      <c r="P165" s="72">
        <f t="shared" si="12"/>
        <v>5387940.13564308</v>
      </c>
    </row>
    <row r="166" spans="1:16" ht="13.5" customHeight="1">
      <c r="A166" s="67">
        <f t="shared" si="13"/>
        <v>102</v>
      </c>
      <c r="B166" s="68" t="s">
        <v>72</v>
      </c>
      <c r="C166" s="68" t="s">
        <v>63</v>
      </c>
      <c r="D166" s="69">
        <v>1.6</v>
      </c>
      <c r="E166" t="s">
        <v>339</v>
      </c>
      <c r="F166" s="69">
        <v>115.92</v>
      </c>
      <c r="G166" s="69">
        <v>114.94</v>
      </c>
      <c r="H166" s="69">
        <v>0</v>
      </c>
      <c r="I166" t="s">
        <v>340</v>
      </c>
      <c r="J166" s="69">
        <v>114.94</v>
      </c>
      <c r="K166" s="69">
        <v>0</v>
      </c>
      <c r="L166">
        <v>-98</v>
      </c>
      <c r="M166" s="69">
        <v>-1364.1900121802737</v>
      </c>
      <c r="N166" s="89">
        <f t="shared" si="11"/>
        <v>-136419.00121802738</v>
      </c>
      <c r="O166" t="str">
        <f t="shared" si="10"/>
        <v>負け</v>
      </c>
      <c r="P166" s="72">
        <f t="shared" si="12"/>
        <v>5251521.134425052</v>
      </c>
    </row>
    <row r="167" spans="1:16" ht="13.5" customHeight="1">
      <c r="A167" s="67">
        <f t="shared" si="13"/>
        <v>103</v>
      </c>
      <c r="B167" s="68" t="s">
        <v>72</v>
      </c>
      <c r="C167" s="68" t="s">
        <v>63</v>
      </c>
      <c r="D167" s="69">
        <v>0.7000000000000001</v>
      </c>
      <c r="E167" t="s">
        <v>341</v>
      </c>
      <c r="F167" s="69">
        <v>120.33</v>
      </c>
      <c r="G167" s="69">
        <v>119.22</v>
      </c>
      <c r="H167" s="69">
        <v>0</v>
      </c>
      <c r="I167" t="s">
        <v>342</v>
      </c>
      <c r="J167" s="69">
        <v>121.15</v>
      </c>
      <c r="K167" s="69">
        <v>0</v>
      </c>
      <c r="L167">
        <v>82</v>
      </c>
      <c r="M167" s="69">
        <v>473.79281881964937</v>
      </c>
      <c r="N167" s="89">
        <f t="shared" si="11"/>
        <v>47379.28188196494</v>
      </c>
      <c r="O167" t="str">
        <f t="shared" si="10"/>
        <v>勝ち</v>
      </c>
      <c r="P167" s="72">
        <f t="shared" si="12"/>
        <v>5298900.416307017</v>
      </c>
    </row>
    <row r="168" spans="1:16" ht="13.5" customHeight="1">
      <c r="A168" s="67">
        <f t="shared" si="13"/>
        <v>103</v>
      </c>
      <c r="B168" s="68" t="s">
        <v>72</v>
      </c>
      <c r="C168" s="68" t="s">
        <v>63</v>
      </c>
      <c r="D168" s="69">
        <v>0.7000000000000001</v>
      </c>
      <c r="E168" t="s">
        <v>341</v>
      </c>
      <c r="F168" s="69">
        <v>120.33</v>
      </c>
      <c r="G168" s="69">
        <v>119.22</v>
      </c>
      <c r="H168" s="69">
        <v>0</v>
      </c>
      <c r="I168" t="s">
        <v>343</v>
      </c>
      <c r="J168" s="69">
        <v>120.83</v>
      </c>
      <c r="K168" s="69">
        <v>-1.5514693810540146</v>
      </c>
      <c r="L168">
        <v>50</v>
      </c>
      <c r="M168" s="69">
        <v>288.1116937406873</v>
      </c>
      <c r="N168" s="89">
        <f t="shared" si="11"/>
        <v>28811.169374068733</v>
      </c>
      <c r="P168" s="72">
        <f t="shared" si="12"/>
        <v>5327711.585681086</v>
      </c>
    </row>
    <row r="172" spans="1:14" ht="13.5" customHeight="1" thickBot="1">
      <c r="A172" s="34"/>
      <c r="B172" s="34"/>
      <c r="C172" s="34"/>
      <c r="D172" s="34"/>
      <c r="E172" s="34"/>
      <c r="F172" s="34"/>
      <c r="G172" s="34"/>
      <c r="H172" s="34"/>
      <c r="I172" s="34"/>
      <c r="J172" s="34"/>
      <c r="K172" s="34"/>
      <c r="L172" s="34"/>
      <c r="M172" s="34"/>
      <c r="N172" s="34"/>
    </row>
    <row r="173" spans="11:14" ht="13.5" customHeight="1" thickTop="1">
      <c r="K173" s="35" t="s">
        <v>9</v>
      </c>
      <c r="L173">
        <f>SUM(L3:L168)</f>
        <v>6916</v>
      </c>
      <c r="M173" s="89">
        <f>SUM(M3:M168)</f>
        <v>43277.115856810866</v>
      </c>
      <c r="N173" s="89">
        <f>SUM(N3:N168)</f>
        <v>4327711.585681088</v>
      </c>
    </row>
    <row r="177" ht="13.5" customHeight="1">
      <c r="M177" s="9"/>
    </row>
    <row r="179" ht="13.5" customHeight="1" thickBot="1"/>
    <row r="180" spans="4:10" ht="13.5" customHeight="1" thickBot="1">
      <c r="D180" s="101" t="s">
        <v>10</v>
      </c>
      <c r="E180" s="102"/>
      <c r="G180" s="101" t="s">
        <v>11</v>
      </c>
      <c r="H180" s="103"/>
      <c r="I180" s="23" t="s">
        <v>12</v>
      </c>
      <c r="J180" s="26" t="s">
        <v>13</v>
      </c>
    </row>
    <row r="181" spans="4:10" ht="13.5" customHeight="1">
      <c r="D181" s="5" t="s">
        <v>14</v>
      </c>
      <c r="E181" s="65" t="s">
        <v>344</v>
      </c>
      <c r="G181" s="5"/>
      <c r="H181" s="10"/>
      <c r="I181" s="16"/>
      <c r="J181" s="19"/>
    </row>
    <row r="182" spans="4:10" ht="13.5" customHeight="1">
      <c r="D182" s="2" t="s">
        <v>15</v>
      </c>
      <c r="E182" s="1">
        <v>69</v>
      </c>
      <c r="G182" s="2"/>
      <c r="H182" s="12"/>
      <c r="I182" s="17"/>
      <c r="J182" s="13"/>
    </row>
    <row r="183" spans="4:10" ht="13.5" customHeight="1">
      <c r="D183" s="2" t="s">
        <v>16</v>
      </c>
      <c r="E183" s="1">
        <f>103-69</f>
        <v>34</v>
      </c>
      <c r="G183" s="2"/>
      <c r="H183" s="12"/>
      <c r="I183" s="17"/>
      <c r="J183" s="13"/>
    </row>
    <row r="184" spans="4:10" ht="13.5" customHeight="1">
      <c r="D184" s="2" t="s">
        <v>17</v>
      </c>
      <c r="E184" s="1">
        <v>103</v>
      </c>
      <c r="G184" s="2"/>
      <c r="H184" s="12"/>
      <c r="I184" s="17"/>
      <c r="J184" s="13"/>
    </row>
    <row r="185" spans="4:10" ht="13.5" customHeight="1">
      <c r="D185" s="2" t="s">
        <v>18</v>
      </c>
      <c r="E185" s="1">
        <v>70</v>
      </c>
      <c r="G185" s="2"/>
      <c r="H185" s="12"/>
      <c r="I185" s="17"/>
      <c r="J185" s="13"/>
    </row>
    <row r="186" spans="4:10" ht="13.5" customHeight="1">
      <c r="D186" s="2" t="s">
        <v>19</v>
      </c>
      <c r="E186" s="4">
        <f>E184-E185</f>
        <v>33</v>
      </c>
      <c r="G186" s="2"/>
      <c r="H186" s="12"/>
      <c r="I186" s="17"/>
      <c r="J186" s="13"/>
    </row>
    <row r="187" spans="4:10" ht="13.5" customHeight="1">
      <c r="D187" s="2" t="s">
        <v>20</v>
      </c>
      <c r="E187" s="1"/>
      <c r="G187" s="2"/>
      <c r="H187" s="12"/>
      <c r="I187" s="17"/>
      <c r="J187" s="13"/>
    </row>
    <row r="188" spans="4:10" ht="13.5" customHeight="1">
      <c r="D188" s="7" t="s">
        <v>21</v>
      </c>
      <c r="E188" s="8"/>
      <c r="G188" s="2"/>
      <c r="H188" s="12"/>
      <c r="I188" s="17"/>
      <c r="J188" s="13"/>
    </row>
    <row r="189" spans="4:10" ht="13.5" customHeight="1">
      <c r="D189" s="2" t="s">
        <v>22</v>
      </c>
      <c r="E189" s="1">
        <v>5873730</v>
      </c>
      <c r="G189" s="2"/>
      <c r="H189" s="12"/>
      <c r="I189" s="17"/>
      <c r="J189" s="13"/>
    </row>
    <row r="190" spans="4:10" ht="13.5" customHeight="1">
      <c r="D190" s="2" t="s">
        <v>23</v>
      </c>
      <c r="E190" s="4">
        <v>1546018</v>
      </c>
      <c r="G190" s="2"/>
      <c r="H190" s="12"/>
      <c r="I190" s="17"/>
      <c r="J190" s="13"/>
    </row>
    <row r="191" spans="4:10" ht="13.5" customHeight="1">
      <c r="D191" s="2" t="s">
        <v>24</v>
      </c>
      <c r="E191" s="1">
        <f>E189-E190</f>
        <v>4327712</v>
      </c>
      <c r="G191" s="5"/>
      <c r="H191" s="10"/>
      <c r="I191" s="16"/>
      <c r="J191" s="11"/>
    </row>
    <row r="192" spans="4:10" ht="13.5" customHeight="1">
      <c r="D192" s="2" t="s">
        <v>7</v>
      </c>
      <c r="E192" s="71">
        <f>E189/E185</f>
        <v>83910.42857142857</v>
      </c>
      <c r="G192" s="2"/>
      <c r="H192" s="12"/>
      <c r="I192" s="17"/>
      <c r="J192" s="13"/>
    </row>
    <row r="193" spans="4:10" ht="13.5" customHeight="1">
      <c r="D193" s="2" t="s">
        <v>8</v>
      </c>
      <c r="E193" s="71">
        <f>E190/E186</f>
        <v>46849.030303030304</v>
      </c>
      <c r="G193" s="2"/>
      <c r="H193" s="12"/>
      <c r="I193" s="17"/>
      <c r="J193" s="13"/>
    </row>
    <row r="194" spans="4:10" ht="13.5" customHeight="1">
      <c r="D194" s="73" t="s">
        <v>68</v>
      </c>
      <c r="E194" s="70">
        <f>E192/E193</f>
        <v>1.7910814381573452</v>
      </c>
      <c r="G194" s="2"/>
      <c r="H194" s="12"/>
      <c r="I194" s="17"/>
      <c r="J194" s="13"/>
    </row>
    <row r="195" spans="4:10" ht="13.5" customHeight="1">
      <c r="D195" s="2" t="s">
        <v>25</v>
      </c>
      <c r="E195" s="1">
        <v>6</v>
      </c>
      <c r="G195" s="2"/>
      <c r="H195" s="12"/>
      <c r="I195" s="17"/>
      <c r="J195" s="13"/>
    </row>
    <row r="196" spans="4:10" ht="13.5" customHeight="1">
      <c r="D196" s="2" t="s">
        <v>26</v>
      </c>
      <c r="E196" s="1">
        <v>4</v>
      </c>
      <c r="G196" s="2"/>
      <c r="H196" s="12"/>
      <c r="I196" s="17"/>
      <c r="J196" s="13"/>
    </row>
    <row r="197" spans="4:10" ht="13.5" customHeight="1">
      <c r="D197" s="2" t="s">
        <v>27</v>
      </c>
      <c r="E197" s="90">
        <v>174</v>
      </c>
      <c r="G197" s="2"/>
      <c r="H197" s="12"/>
      <c r="I197" s="17"/>
      <c r="J197" s="13"/>
    </row>
    <row r="198" spans="4:10" ht="13.5" customHeight="1" thickBot="1">
      <c r="D198" s="3" t="s">
        <v>6</v>
      </c>
      <c r="E198" s="6">
        <f>E185/E184</f>
        <v>0.6796116504854369</v>
      </c>
      <c r="G198" s="2"/>
      <c r="H198" s="12"/>
      <c r="I198" s="17"/>
      <c r="J198" s="13"/>
    </row>
    <row r="199" spans="7:10" ht="13.5" customHeight="1">
      <c r="G199" s="2"/>
      <c r="H199" s="12"/>
      <c r="I199" s="17"/>
      <c r="J199" s="13"/>
    </row>
    <row r="200" spans="7:10" ht="13.5" customHeight="1" thickBot="1">
      <c r="G200" s="3"/>
      <c r="H200" s="14"/>
      <c r="I200" s="18"/>
      <c r="J200" s="15"/>
    </row>
    <row r="201" spans="7:10" ht="13.5" customHeight="1" thickBot="1">
      <c r="G201" s="33" t="s">
        <v>9</v>
      </c>
      <c r="H201" s="36">
        <f>SUM(H181:H200)</f>
        <v>0</v>
      </c>
      <c r="I201" s="36">
        <f>SUM(I181:I200)</f>
        <v>0</v>
      </c>
      <c r="J201" s="36">
        <f>SUM(J181:J200)</f>
        <v>0</v>
      </c>
    </row>
    <row r="203" ht="13.5" customHeight="1" thickBot="1"/>
    <row r="204" spans="7:11" ht="13.5" customHeight="1" thickBot="1">
      <c r="G204" s="104" t="s">
        <v>28</v>
      </c>
      <c r="H204" s="105"/>
      <c r="I204" s="23" t="s">
        <v>12</v>
      </c>
      <c r="J204" s="24" t="s">
        <v>13</v>
      </c>
      <c r="K204" s="25" t="s">
        <v>29</v>
      </c>
    </row>
    <row r="205" spans="7:11" ht="13.5" customHeight="1">
      <c r="G205" s="5" t="s">
        <v>30</v>
      </c>
      <c r="H205" s="10">
        <v>0</v>
      </c>
      <c r="I205" s="16">
        <v>0</v>
      </c>
      <c r="J205" s="20">
        <v>0</v>
      </c>
      <c r="K205" s="21">
        <v>0</v>
      </c>
    </row>
    <row r="206" spans="7:11" ht="13.5" customHeight="1">
      <c r="G206" s="2" t="s">
        <v>31</v>
      </c>
      <c r="H206" s="12">
        <v>0</v>
      </c>
      <c r="I206" s="12">
        <v>0</v>
      </c>
      <c r="J206" s="17">
        <v>0</v>
      </c>
      <c r="K206" s="22">
        <v>0</v>
      </c>
    </row>
    <row r="207" spans="7:11" ht="13.5" customHeight="1">
      <c r="G207" s="2" t="s">
        <v>32</v>
      </c>
      <c r="H207" s="12">
        <v>0</v>
      </c>
      <c r="I207" s="12">
        <v>0</v>
      </c>
      <c r="J207" s="17">
        <v>0</v>
      </c>
      <c r="K207" s="22">
        <v>0</v>
      </c>
    </row>
    <row r="208" spans="7:11" ht="13.5" customHeight="1">
      <c r="G208" s="2" t="s">
        <v>33</v>
      </c>
      <c r="H208" s="12">
        <v>0</v>
      </c>
      <c r="I208" s="12">
        <v>0</v>
      </c>
      <c r="J208" s="17">
        <v>0</v>
      </c>
      <c r="K208" s="22">
        <v>0</v>
      </c>
    </row>
    <row r="209" spans="7:11" ht="13.5" customHeight="1" thickBot="1">
      <c r="G209" s="28" t="s">
        <v>34</v>
      </c>
      <c r="H209" s="29">
        <v>0</v>
      </c>
      <c r="I209" s="29">
        <v>0</v>
      </c>
      <c r="J209" s="30">
        <v>0</v>
      </c>
      <c r="K209" s="31">
        <v>0</v>
      </c>
    </row>
    <row r="210" spans="7:11" ht="13.5" customHeight="1" thickBot="1">
      <c r="G210" s="27" t="s">
        <v>9</v>
      </c>
      <c r="H210" s="27"/>
      <c r="I210" s="27"/>
      <c r="J210" s="32"/>
      <c r="K210" s="56">
        <f>SUM(K205:K209)</f>
        <v>0</v>
      </c>
    </row>
  </sheetData>
  <sheetProtection/>
  <autoFilter ref="A2:O168"/>
  <mergeCells count="3">
    <mergeCell ref="D180:E180"/>
    <mergeCell ref="G180:H180"/>
    <mergeCell ref="G204:H204"/>
  </mergeCells>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1">
      <selection activeCell="A8" sqref="A8"/>
    </sheetView>
  </sheetViews>
  <sheetFormatPr defaultColWidth="8.875" defaultRowHeight="13.5"/>
  <cols>
    <col min="1" max="1" width="76.25390625" style="0" customWidth="1"/>
  </cols>
  <sheetData>
    <row r="1" spans="1:9" ht="13.5">
      <c r="A1" s="58"/>
      <c r="B1" s="59"/>
      <c r="C1" s="59"/>
      <c r="D1" s="59"/>
      <c r="E1" s="59"/>
      <c r="F1" s="59"/>
      <c r="G1" s="59"/>
      <c r="H1" s="59"/>
      <c r="I1" s="60"/>
    </row>
    <row r="2" spans="1:9" ht="13.5">
      <c r="A2" s="60"/>
      <c r="B2" s="60"/>
      <c r="C2" s="60"/>
      <c r="D2" s="60"/>
      <c r="E2" s="60"/>
      <c r="F2" s="60"/>
      <c r="G2" s="60"/>
      <c r="H2" s="60"/>
      <c r="I2" s="60"/>
    </row>
    <row r="3" ht="13.5">
      <c r="D3" s="57"/>
    </row>
    <row r="4" ht="13.5">
      <c r="D4" s="57"/>
    </row>
    <row r="5" ht="121.5">
      <c r="A5" s="74" t="s">
        <v>346</v>
      </c>
    </row>
    <row r="12" ht="13.5">
      <c r="A12" s="66"/>
    </row>
    <row r="13" ht="13.5">
      <c r="A13" s="66"/>
    </row>
    <row r="15" ht="13.5">
      <c r="A15" s="66"/>
    </row>
    <row r="16" ht="13.5">
      <c r="A16" s="66"/>
    </row>
    <row r="18" ht="13.5">
      <c r="A18" s="66"/>
    </row>
    <row r="20" ht="13.5">
      <c r="A20" s="66"/>
    </row>
    <row r="22" ht="13.5">
      <c r="A22" s="66"/>
    </row>
    <row r="24" ht="13.5">
      <c r="A24" s="66"/>
    </row>
    <row r="26" ht="13.5">
      <c r="A26" s="66"/>
    </row>
    <row r="28" ht="13.5">
      <c r="A28" s="66"/>
    </row>
    <row r="29" ht="13.5">
      <c r="A29" s="7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4:H13"/>
  <sheetViews>
    <sheetView zoomScaleSheetLayoutView="100" zoomScalePageLayoutView="0" workbookViewId="0" topLeftCell="A1">
      <selection activeCell="E15" sqref="E15"/>
    </sheetView>
  </sheetViews>
  <sheetFormatPr defaultColWidth="8.875" defaultRowHeight="13.5"/>
  <sheetData>
    <row r="4" spans="2:8" ht="13.5">
      <c r="B4" t="s">
        <v>35</v>
      </c>
      <c r="C4" t="s">
        <v>49</v>
      </c>
      <c r="E4" t="s">
        <v>69</v>
      </c>
      <c r="H4" t="s">
        <v>73</v>
      </c>
    </row>
    <row r="5" spans="3:5" ht="13.5">
      <c r="C5" t="s">
        <v>74</v>
      </c>
      <c r="E5" t="s">
        <v>345</v>
      </c>
    </row>
    <row r="9" ht="13.5">
      <c r="B9" t="s">
        <v>36</v>
      </c>
    </row>
    <row r="13" ht="13.5">
      <c r="B13" t="s">
        <v>37</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Takahiro Maruyama</cp:lastModifiedBy>
  <cp:lastPrinted>1899-12-30T00:00:00Z</cp:lastPrinted>
  <dcterms:created xsi:type="dcterms:W3CDTF">2013-10-09T23:04:08Z</dcterms:created>
  <dcterms:modified xsi:type="dcterms:W3CDTF">2015-08-17T14:19:59Z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