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Y.Shiozawa\Downloads\【CMA】根崎優樹\"/>
    </mc:Choice>
  </mc:AlternateContent>
  <bookViews>
    <workbookView xWindow="0" yWindow="0" windowWidth="18144" windowHeight="9744"/>
  </bookViews>
  <sheets>
    <sheet name="④仕掛け２検証データ（USDJPY) 日足" sheetId="2" r:id="rId1"/>
    <sheet name="④画像" sheetId="3" r:id="rId2"/>
    <sheet name="Sheet1" sheetId="1" r:id="rId3"/>
  </sheets>
  <definedNames>
    <definedName name="_xlnm._FilterDatabase" localSheetId="0" hidden="1">'④仕掛け２検証データ（USDJPY) 日足'!$A$1:$V$91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38" i="2" l="1"/>
  <c r="K129" i="2"/>
  <c r="I129" i="2"/>
  <c r="H129" i="2"/>
  <c r="E126" i="2"/>
  <c r="E121" i="2"/>
  <c r="E120" i="2"/>
  <c r="E122" i="2" s="1"/>
  <c r="Q93" i="2"/>
  <c r="P93" i="2"/>
  <c r="U91" i="2"/>
  <c r="O91" i="2"/>
  <c r="U90" i="2"/>
  <c r="O90" i="2"/>
  <c r="U89" i="2"/>
  <c r="O89" i="2"/>
  <c r="U88" i="2"/>
  <c r="O88" i="2"/>
  <c r="U87" i="2"/>
  <c r="O87" i="2"/>
  <c r="U86" i="2"/>
  <c r="O86" i="2"/>
  <c r="U85" i="2"/>
  <c r="O85" i="2"/>
  <c r="U84" i="2"/>
  <c r="O84" i="2"/>
  <c r="U83" i="2"/>
  <c r="O83" i="2"/>
  <c r="U82" i="2"/>
  <c r="O82" i="2"/>
  <c r="U81" i="2"/>
  <c r="O81" i="2"/>
  <c r="U80" i="2"/>
  <c r="O80" i="2"/>
  <c r="U79" i="2"/>
  <c r="O79" i="2"/>
  <c r="U78" i="2"/>
  <c r="O78" i="2"/>
  <c r="U77" i="2"/>
  <c r="O77" i="2"/>
  <c r="U76" i="2"/>
  <c r="O76" i="2"/>
  <c r="U75" i="2"/>
  <c r="O75" i="2"/>
  <c r="U74" i="2"/>
  <c r="O74" i="2"/>
  <c r="U73" i="2"/>
  <c r="O73" i="2"/>
  <c r="U72" i="2"/>
  <c r="O72" i="2"/>
  <c r="U71" i="2"/>
  <c r="O71" i="2"/>
  <c r="U70" i="2"/>
  <c r="O70" i="2"/>
  <c r="U69" i="2"/>
  <c r="O69" i="2"/>
  <c r="U68" i="2"/>
  <c r="O68" i="2"/>
  <c r="U67" i="2"/>
  <c r="O67" i="2"/>
  <c r="U66" i="2"/>
  <c r="O66" i="2"/>
  <c r="U65" i="2"/>
  <c r="O65" i="2"/>
  <c r="U64" i="2"/>
  <c r="O64" i="2"/>
  <c r="U63" i="2"/>
  <c r="O63" i="2"/>
  <c r="U62" i="2"/>
  <c r="O62" i="2"/>
  <c r="U61" i="2"/>
  <c r="O61" i="2"/>
  <c r="U60" i="2"/>
  <c r="O60" i="2"/>
  <c r="U59" i="2"/>
  <c r="O59" i="2"/>
  <c r="U58" i="2"/>
  <c r="O58" i="2"/>
  <c r="U57" i="2"/>
  <c r="O57" i="2"/>
  <c r="U56" i="2"/>
  <c r="O56" i="2"/>
  <c r="U55" i="2"/>
  <c r="O55" i="2"/>
  <c r="U54" i="2"/>
  <c r="O54" i="2"/>
  <c r="U53" i="2"/>
  <c r="O53" i="2"/>
  <c r="U52" i="2"/>
  <c r="O52" i="2"/>
  <c r="U51" i="2"/>
  <c r="O51" i="2"/>
  <c r="U50" i="2"/>
  <c r="O50" i="2"/>
  <c r="U49" i="2"/>
  <c r="O49" i="2"/>
  <c r="U48" i="2"/>
  <c r="O48" i="2"/>
  <c r="U47" i="2"/>
  <c r="O47" i="2"/>
  <c r="U46" i="2"/>
  <c r="O46" i="2"/>
  <c r="U45" i="2"/>
  <c r="O45" i="2"/>
  <c r="U44" i="2"/>
  <c r="O44" i="2"/>
  <c r="U43" i="2"/>
  <c r="O43" i="2"/>
  <c r="U42" i="2"/>
  <c r="O42" i="2"/>
  <c r="U41" i="2"/>
  <c r="O41" i="2"/>
  <c r="U40" i="2"/>
  <c r="O40" i="2"/>
  <c r="U39" i="2"/>
  <c r="O39" i="2"/>
  <c r="U38" i="2"/>
  <c r="O38" i="2"/>
  <c r="U37" i="2"/>
  <c r="O37" i="2"/>
  <c r="U36" i="2"/>
  <c r="O36" i="2"/>
  <c r="U35" i="2"/>
  <c r="O35" i="2"/>
  <c r="U34" i="2"/>
  <c r="O34" i="2"/>
  <c r="U33" i="2"/>
  <c r="O33" i="2"/>
  <c r="U32" i="2"/>
  <c r="O32" i="2"/>
  <c r="U31" i="2"/>
  <c r="O31" i="2"/>
  <c r="U30" i="2"/>
  <c r="O30" i="2"/>
  <c r="U29" i="2"/>
  <c r="O29" i="2"/>
  <c r="U28" i="2"/>
  <c r="O28" i="2"/>
  <c r="U27" i="2"/>
  <c r="O27" i="2"/>
  <c r="U26" i="2"/>
  <c r="O26" i="2"/>
  <c r="U25" i="2"/>
  <c r="O25" i="2"/>
  <c r="U24" i="2"/>
  <c r="O24" i="2"/>
  <c r="U23" i="2"/>
  <c r="O23" i="2"/>
  <c r="U22" i="2"/>
  <c r="O22" i="2"/>
  <c r="U21" i="2"/>
  <c r="O21" i="2"/>
  <c r="U20" i="2"/>
  <c r="O20" i="2"/>
  <c r="U19" i="2"/>
  <c r="O19" i="2"/>
  <c r="U18" i="2"/>
  <c r="O18" i="2"/>
  <c r="U17" i="2"/>
  <c r="O17" i="2"/>
  <c r="U16" i="2"/>
  <c r="O16" i="2"/>
  <c r="U15" i="2"/>
  <c r="O15" i="2"/>
  <c r="U14" i="2"/>
  <c r="O14" i="2"/>
  <c r="U13" i="2"/>
  <c r="O13" i="2"/>
  <c r="U12" i="2"/>
  <c r="O12" i="2"/>
  <c r="U11" i="2"/>
  <c r="O11" i="2"/>
  <c r="U10" i="2"/>
  <c r="O10" i="2"/>
  <c r="U9" i="2"/>
  <c r="O9" i="2"/>
  <c r="U8" i="2"/>
  <c r="O8" i="2"/>
  <c r="U7" i="2"/>
  <c r="O7" i="2"/>
  <c r="U6" i="2"/>
  <c r="O6" i="2"/>
  <c r="R6" i="2" s="1"/>
  <c r="U5" i="2"/>
  <c r="O5" i="2"/>
  <c r="R5" i="2" s="1"/>
  <c r="U4" i="2"/>
  <c r="O4" i="2"/>
  <c r="U3" i="2"/>
  <c r="T3" i="2"/>
  <c r="V3" i="2" s="1"/>
  <c r="O3" i="2"/>
  <c r="R3" i="2" s="1"/>
  <c r="S4" i="2" l="1"/>
  <c r="T4" i="2" l="1"/>
  <c r="V4" i="2" s="1"/>
  <c r="D4" i="2" s="1"/>
  <c r="R4" i="2" s="1"/>
  <c r="S5" i="2" l="1"/>
  <c r="S6" i="2" l="1"/>
  <c r="T5" i="2"/>
  <c r="V5" i="2" s="1"/>
  <c r="T6" i="2" l="1"/>
  <c r="V6" i="2" s="1"/>
  <c r="S7" i="2"/>
  <c r="T7" i="2" l="1"/>
  <c r="V7" i="2" s="1"/>
  <c r="D7" i="2" s="1"/>
  <c r="R7" i="2" s="1"/>
  <c r="S8" i="2" l="1"/>
  <c r="S9" i="2" l="1"/>
  <c r="T8" i="2"/>
  <c r="V8" i="2" s="1"/>
  <c r="D8" i="2" s="1"/>
  <c r="R8" i="2" s="1"/>
  <c r="T9" i="2" l="1"/>
  <c r="V9" i="2" s="1"/>
  <c r="D9" i="2" s="1"/>
  <c r="R9" i="2" s="1"/>
  <c r="S10" i="2" s="1"/>
  <c r="T10" i="2" l="1"/>
  <c r="V10" i="2" s="1"/>
  <c r="D10" i="2" s="1"/>
  <c r="R10" i="2" s="1"/>
  <c r="S11" i="2" s="1"/>
  <c r="T11" i="2" l="1"/>
  <c r="V11" i="2" s="1"/>
  <c r="D11" i="2" s="1"/>
  <c r="R11" i="2" s="1"/>
  <c r="S12" i="2" s="1"/>
  <c r="T12" i="2" l="1"/>
  <c r="V12" i="2" s="1"/>
  <c r="D12" i="2" s="1"/>
  <c r="R12" i="2" s="1"/>
  <c r="S13" i="2" s="1"/>
  <c r="T13" i="2" l="1"/>
  <c r="V13" i="2" s="1"/>
  <c r="D13" i="2" s="1"/>
  <c r="R13" i="2" s="1"/>
  <c r="S14" i="2" s="1"/>
  <c r="T14" i="2" l="1"/>
  <c r="V14" i="2" s="1"/>
  <c r="D14" i="2" s="1"/>
  <c r="R14" i="2" s="1"/>
  <c r="S15" i="2"/>
  <c r="T15" i="2" l="1"/>
  <c r="V15" i="2" s="1"/>
  <c r="D15" i="2" s="1"/>
  <c r="R15" i="2" s="1"/>
  <c r="S16" i="2" s="1"/>
  <c r="T16" i="2" l="1"/>
  <c r="V16" i="2" s="1"/>
  <c r="D16" i="2" s="1"/>
  <c r="R16" i="2" s="1"/>
  <c r="S17" i="2" s="1"/>
  <c r="T17" i="2" l="1"/>
  <c r="V17" i="2" s="1"/>
  <c r="D17" i="2" s="1"/>
  <c r="R17" i="2" s="1"/>
  <c r="S18" i="2"/>
  <c r="T18" i="2" l="1"/>
  <c r="V18" i="2" s="1"/>
  <c r="D18" i="2" s="1"/>
  <c r="R18" i="2" s="1"/>
  <c r="S19" i="2" s="1"/>
  <c r="T19" i="2" l="1"/>
  <c r="V19" i="2" s="1"/>
  <c r="D19" i="2" s="1"/>
  <c r="R19" i="2" s="1"/>
  <c r="S20" i="2"/>
  <c r="T20" i="2" l="1"/>
  <c r="V20" i="2" s="1"/>
  <c r="D20" i="2" s="1"/>
  <c r="R20" i="2" s="1"/>
  <c r="S21" i="2" s="1"/>
  <c r="T21" i="2" l="1"/>
  <c r="V21" i="2" s="1"/>
  <c r="D21" i="2" s="1"/>
  <c r="R21" i="2" s="1"/>
  <c r="S22" i="2" s="1"/>
  <c r="T22" i="2" l="1"/>
  <c r="V22" i="2" s="1"/>
  <c r="D22" i="2" s="1"/>
  <c r="R22" i="2" s="1"/>
  <c r="S23" i="2"/>
  <c r="T23" i="2" l="1"/>
  <c r="V23" i="2" s="1"/>
  <c r="D23" i="2" s="1"/>
  <c r="R23" i="2" s="1"/>
  <c r="S24" i="2"/>
  <c r="T24" i="2" l="1"/>
  <c r="V24" i="2" s="1"/>
  <c r="D24" i="2" s="1"/>
  <c r="R24" i="2" s="1"/>
  <c r="S25" i="2"/>
  <c r="T25" i="2" l="1"/>
  <c r="V25" i="2" s="1"/>
  <c r="D25" i="2" s="1"/>
  <c r="R25" i="2" s="1"/>
  <c r="S26" i="2" s="1"/>
  <c r="T26" i="2" l="1"/>
  <c r="V26" i="2" s="1"/>
  <c r="D26" i="2" s="1"/>
  <c r="R26" i="2" s="1"/>
  <c r="S27" i="2" s="1"/>
  <c r="T27" i="2" l="1"/>
  <c r="V27" i="2" s="1"/>
  <c r="D27" i="2" s="1"/>
  <c r="R27" i="2" s="1"/>
  <c r="S28" i="2" s="1"/>
  <c r="T28" i="2" l="1"/>
  <c r="V28" i="2" s="1"/>
  <c r="D28" i="2" s="1"/>
  <c r="R28" i="2" s="1"/>
  <c r="S29" i="2" s="1"/>
  <c r="T29" i="2" l="1"/>
  <c r="V29" i="2" s="1"/>
  <c r="D29" i="2" s="1"/>
  <c r="R29" i="2" s="1"/>
  <c r="S30" i="2" s="1"/>
  <c r="T30" i="2" l="1"/>
  <c r="V30" i="2" s="1"/>
  <c r="D30" i="2" s="1"/>
  <c r="R30" i="2" s="1"/>
  <c r="S31" i="2"/>
  <c r="T31" i="2" l="1"/>
  <c r="V31" i="2" s="1"/>
  <c r="D31" i="2" s="1"/>
  <c r="R31" i="2" s="1"/>
  <c r="S32" i="2"/>
  <c r="T32" i="2" l="1"/>
  <c r="V32" i="2" s="1"/>
  <c r="D32" i="2" s="1"/>
  <c r="R32" i="2" s="1"/>
  <c r="S33" i="2"/>
  <c r="T33" i="2" l="1"/>
  <c r="V33" i="2" s="1"/>
  <c r="D33" i="2" s="1"/>
  <c r="R33" i="2" s="1"/>
  <c r="S34" i="2" s="1"/>
  <c r="T34" i="2" l="1"/>
  <c r="V34" i="2" s="1"/>
  <c r="D34" i="2" s="1"/>
  <c r="R34" i="2" s="1"/>
  <c r="S35" i="2" s="1"/>
  <c r="T35" i="2" l="1"/>
  <c r="V35" i="2" s="1"/>
  <c r="D35" i="2" s="1"/>
  <c r="R35" i="2" s="1"/>
  <c r="S36" i="2" s="1"/>
  <c r="T36" i="2" l="1"/>
  <c r="V36" i="2" s="1"/>
  <c r="D36" i="2" s="1"/>
  <c r="R36" i="2" s="1"/>
  <c r="S37" i="2" s="1"/>
  <c r="T37" i="2" l="1"/>
  <c r="V37" i="2" s="1"/>
  <c r="D37" i="2" s="1"/>
  <c r="R37" i="2" s="1"/>
  <c r="S38" i="2" s="1"/>
  <c r="T38" i="2" l="1"/>
  <c r="V38" i="2" s="1"/>
  <c r="D38" i="2" s="1"/>
  <c r="R38" i="2" s="1"/>
  <c r="S39" i="2"/>
  <c r="T39" i="2" l="1"/>
  <c r="V39" i="2" s="1"/>
  <c r="D39" i="2" s="1"/>
  <c r="R39" i="2" s="1"/>
  <c r="S40" i="2"/>
  <c r="T40" i="2" l="1"/>
  <c r="V40" i="2" s="1"/>
  <c r="D40" i="2" s="1"/>
  <c r="R40" i="2" s="1"/>
  <c r="S41" i="2" s="1"/>
  <c r="T41" i="2" l="1"/>
  <c r="V41" i="2" s="1"/>
  <c r="D41" i="2" s="1"/>
  <c r="R41" i="2" s="1"/>
  <c r="S42" i="2" s="1"/>
  <c r="T42" i="2" l="1"/>
  <c r="V42" i="2" s="1"/>
  <c r="D42" i="2" s="1"/>
  <c r="R42" i="2" s="1"/>
  <c r="S43" i="2" s="1"/>
  <c r="T43" i="2" l="1"/>
  <c r="V43" i="2" s="1"/>
  <c r="D43" i="2" s="1"/>
  <c r="R43" i="2" s="1"/>
  <c r="S44" i="2" s="1"/>
  <c r="T44" i="2" l="1"/>
  <c r="V44" i="2" s="1"/>
  <c r="D44" i="2" s="1"/>
  <c r="R44" i="2" s="1"/>
  <c r="S45" i="2" s="1"/>
  <c r="T45" i="2" l="1"/>
  <c r="V45" i="2" s="1"/>
  <c r="D45" i="2" s="1"/>
  <c r="R45" i="2" s="1"/>
  <c r="S46" i="2" s="1"/>
  <c r="T46" i="2" l="1"/>
  <c r="V46" i="2" s="1"/>
  <c r="D46" i="2" s="1"/>
  <c r="R46" i="2" s="1"/>
  <c r="S47" i="2"/>
  <c r="T47" i="2" l="1"/>
  <c r="V47" i="2" s="1"/>
  <c r="D47" i="2" s="1"/>
  <c r="R47" i="2" s="1"/>
  <c r="S48" i="2"/>
  <c r="T48" i="2" l="1"/>
  <c r="V48" i="2" s="1"/>
  <c r="D48" i="2" s="1"/>
  <c r="R48" i="2" s="1"/>
  <c r="S49" i="2"/>
  <c r="T49" i="2" l="1"/>
  <c r="V49" i="2" s="1"/>
  <c r="D49" i="2" s="1"/>
  <c r="R49" i="2" s="1"/>
  <c r="S50" i="2" s="1"/>
  <c r="T50" i="2" l="1"/>
  <c r="V50" i="2" s="1"/>
  <c r="D50" i="2" s="1"/>
  <c r="R50" i="2" s="1"/>
  <c r="S51" i="2" s="1"/>
  <c r="T51" i="2" l="1"/>
  <c r="V51" i="2" s="1"/>
  <c r="D51" i="2" s="1"/>
  <c r="R51" i="2" s="1"/>
  <c r="S52" i="2" s="1"/>
  <c r="T52" i="2" l="1"/>
  <c r="V52" i="2" s="1"/>
  <c r="D52" i="2" s="1"/>
  <c r="R52" i="2" s="1"/>
  <c r="S53" i="2" s="1"/>
  <c r="T53" i="2" l="1"/>
  <c r="V53" i="2" s="1"/>
  <c r="D53" i="2" s="1"/>
  <c r="R53" i="2" s="1"/>
  <c r="S54" i="2" s="1"/>
  <c r="T54" i="2" l="1"/>
  <c r="V54" i="2" s="1"/>
  <c r="D54" i="2" s="1"/>
  <c r="R54" i="2" s="1"/>
  <c r="S55" i="2"/>
  <c r="T55" i="2" l="1"/>
  <c r="V55" i="2" s="1"/>
  <c r="D55" i="2" s="1"/>
  <c r="R55" i="2" s="1"/>
  <c r="S56" i="2"/>
  <c r="T56" i="2" l="1"/>
  <c r="V56" i="2" s="1"/>
  <c r="D56" i="2" s="1"/>
  <c r="R56" i="2" s="1"/>
  <c r="S57" i="2"/>
  <c r="T57" i="2" l="1"/>
  <c r="V57" i="2" s="1"/>
  <c r="D57" i="2" s="1"/>
  <c r="R57" i="2" s="1"/>
  <c r="S58" i="2" s="1"/>
  <c r="T58" i="2" l="1"/>
  <c r="V58" i="2" s="1"/>
  <c r="D58" i="2" s="1"/>
  <c r="R58" i="2" s="1"/>
  <c r="S59" i="2" s="1"/>
  <c r="T59" i="2" l="1"/>
  <c r="V59" i="2" s="1"/>
  <c r="D59" i="2" s="1"/>
  <c r="R59" i="2" s="1"/>
  <c r="S60" i="2" s="1"/>
  <c r="T60" i="2" l="1"/>
  <c r="V60" i="2" s="1"/>
  <c r="D60" i="2" s="1"/>
  <c r="R60" i="2" s="1"/>
  <c r="S61" i="2" s="1"/>
  <c r="T61" i="2" l="1"/>
  <c r="V61" i="2" s="1"/>
  <c r="D61" i="2" s="1"/>
  <c r="R61" i="2" s="1"/>
  <c r="S62" i="2" s="1"/>
  <c r="T62" i="2" l="1"/>
  <c r="V62" i="2" s="1"/>
  <c r="D62" i="2" s="1"/>
  <c r="R62" i="2" s="1"/>
  <c r="S63" i="2"/>
  <c r="T63" i="2" l="1"/>
  <c r="V63" i="2" s="1"/>
  <c r="D63" i="2" s="1"/>
  <c r="R63" i="2" s="1"/>
  <c r="S64" i="2"/>
  <c r="T64" i="2" l="1"/>
  <c r="V64" i="2" s="1"/>
  <c r="D64" i="2" s="1"/>
  <c r="R64" i="2" s="1"/>
  <c r="S65" i="2"/>
  <c r="T65" i="2" l="1"/>
  <c r="V65" i="2" s="1"/>
  <c r="D65" i="2" s="1"/>
  <c r="R65" i="2" s="1"/>
  <c r="S66" i="2" s="1"/>
  <c r="T66" i="2" l="1"/>
  <c r="V66" i="2" s="1"/>
  <c r="D66" i="2" s="1"/>
  <c r="R66" i="2" s="1"/>
  <c r="S67" i="2" s="1"/>
  <c r="T67" i="2" l="1"/>
  <c r="V67" i="2" s="1"/>
  <c r="D67" i="2" s="1"/>
  <c r="R67" i="2" s="1"/>
  <c r="S68" i="2" s="1"/>
  <c r="T68" i="2" l="1"/>
  <c r="V68" i="2" s="1"/>
  <c r="D68" i="2" s="1"/>
  <c r="R68" i="2" s="1"/>
  <c r="S69" i="2" s="1"/>
  <c r="T69" i="2" l="1"/>
  <c r="V69" i="2" s="1"/>
  <c r="D69" i="2" s="1"/>
  <c r="R69" i="2" s="1"/>
  <c r="S70" i="2" s="1"/>
  <c r="T70" i="2" l="1"/>
  <c r="V70" i="2" s="1"/>
  <c r="D70" i="2" s="1"/>
  <c r="R70" i="2" s="1"/>
  <c r="S71" i="2"/>
  <c r="T71" i="2" l="1"/>
  <c r="V71" i="2" s="1"/>
  <c r="D71" i="2" s="1"/>
  <c r="R71" i="2" s="1"/>
  <c r="S72" i="2"/>
  <c r="T72" i="2" l="1"/>
  <c r="V72" i="2" s="1"/>
  <c r="D72" i="2" s="1"/>
  <c r="R72" i="2" s="1"/>
  <c r="S73" i="2"/>
  <c r="T73" i="2" l="1"/>
  <c r="V73" i="2" s="1"/>
  <c r="D73" i="2" s="1"/>
  <c r="R73" i="2" s="1"/>
  <c r="S74" i="2" s="1"/>
  <c r="T74" i="2" l="1"/>
  <c r="V74" i="2" s="1"/>
  <c r="D74" i="2" s="1"/>
  <c r="R74" i="2" s="1"/>
  <c r="S75" i="2" s="1"/>
  <c r="T75" i="2" l="1"/>
  <c r="V75" i="2" s="1"/>
  <c r="D75" i="2" s="1"/>
  <c r="R75" i="2" s="1"/>
  <c r="S76" i="2" s="1"/>
  <c r="T76" i="2" l="1"/>
  <c r="V76" i="2" s="1"/>
  <c r="D76" i="2" s="1"/>
  <c r="R76" i="2" s="1"/>
  <c r="S77" i="2" s="1"/>
  <c r="T77" i="2" l="1"/>
  <c r="V77" i="2" s="1"/>
  <c r="D77" i="2" s="1"/>
  <c r="R77" i="2" s="1"/>
  <c r="S78" i="2" s="1"/>
  <c r="T78" i="2" l="1"/>
  <c r="V78" i="2" s="1"/>
  <c r="D78" i="2" s="1"/>
  <c r="R78" i="2" s="1"/>
  <c r="S79" i="2"/>
  <c r="T79" i="2" l="1"/>
  <c r="V79" i="2" s="1"/>
  <c r="D79" i="2" s="1"/>
  <c r="R79" i="2" s="1"/>
  <c r="S80" i="2"/>
  <c r="T80" i="2" l="1"/>
  <c r="V80" i="2" s="1"/>
  <c r="D80" i="2" s="1"/>
  <c r="R80" i="2" s="1"/>
  <c r="S81" i="2"/>
  <c r="T81" i="2" l="1"/>
  <c r="V81" i="2" s="1"/>
  <c r="D81" i="2" s="1"/>
  <c r="R81" i="2" s="1"/>
  <c r="S82" i="2" s="1"/>
  <c r="T82" i="2" l="1"/>
  <c r="V82" i="2" s="1"/>
  <c r="D82" i="2" s="1"/>
  <c r="R82" i="2" s="1"/>
  <c r="S83" i="2" s="1"/>
  <c r="T83" i="2" l="1"/>
  <c r="V83" i="2" s="1"/>
  <c r="D83" i="2" s="1"/>
  <c r="R83" i="2" s="1"/>
  <c r="S84" i="2" s="1"/>
  <c r="T84" i="2" l="1"/>
  <c r="V84" i="2" s="1"/>
  <c r="D84" i="2" s="1"/>
  <c r="R84" i="2" s="1"/>
  <c r="S85" i="2" s="1"/>
  <c r="T85" i="2" l="1"/>
  <c r="V85" i="2" s="1"/>
  <c r="D85" i="2" s="1"/>
  <c r="R85" i="2" s="1"/>
  <c r="S86" i="2" s="1"/>
  <c r="T86" i="2" l="1"/>
  <c r="V86" i="2" s="1"/>
  <c r="D86" i="2" s="1"/>
  <c r="R86" i="2" s="1"/>
  <c r="S87" i="2"/>
  <c r="T87" i="2" l="1"/>
  <c r="V87" i="2" s="1"/>
  <c r="D87" i="2" s="1"/>
  <c r="R87" i="2" s="1"/>
  <c r="S88" i="2" s="1"/>
  <c r="T88" i="2" l="1"/>
  <c r="V88" i="2" s="1"/>
  <c r="D88" i="2" s="1"/>
  <c r="R88" i="2" s="1"/>
  <c r="S89" i="2" s="1"/>
  <c r="T89" i="2" l="1"/>
  <c r="V89" i="2" s="1"/>
  <c r="D89" i="2" s="1"/>
  <c r="R89" i="2" s="1"/>
  <c r="S90" i="2" s="1"/>
  <c r="T90" i="2" l="1"/>
  <c r="V90" i="2" s="1"/>
  <c r="D90" i="2" s="1"/>
  <c r="R90" i="2" s="1"/>
  <c r="S91" i="2"/>
  <c r="T91" i="2" s="1"/>
  <c r="V91" i="2" s="1"/>
  <c r="D91" i="2" s="1"/>
  <c r="R91" i="2" s="1"/>
  <c r="R93" i="2" s="1"/>
</calcChain>
</file>

<file path=xl/sharedStrings.xml><?xml version="1.0" encoding="utf-8"?>
<sst xmlns="http://schemas.openxmlformats.org/spreadsheetml/2006/main" count="881" uniqueCount="267">
  <si>
    <t>エントリーNo.</t>
    <phoneticPr fontId="3"/>
  </si>
  <si>
    <t>通貨ペア</t>
  </si>
  <si>
    <t>売買</t>
  </si>
  <si>
    <t>数量</t>
  </si>
  <si>
    <t>エントリー手法</t>
  </si>
  <si>
    <t>時間足</t>
  </si>
  <si>
    <t>エントリー日時</t>
  </si>
  <si>
    <t>エントリー価格</t>
  </si>
  <si>
    <t>決済時間足</t>
  </si>
  <si>
    <t>ストップ価格</t>
    <rPh sb="4" eb="6">
      <t>カカク</t>
    </rPh>
    <phoneticPr fontId="3"/>
  </si>
  <si>
    <t>決済日時</t>
  </si>
  <si>
    <t>決済価格</t>
  </si>
  <si>
    <t>決済手法</t>
  </si>
  <si>
    <t>結果</t>
  </si>
  <si>
    <t>利益pips</t>
  </si>
  <si>
    <t>損失pips</t>
  </si>
  <si>
    <t>金額　</t>
  </si>
  <si>
    <t>資金</t>
    <rPh sb="0" eb="2">
      <t>シキン</t>
    </rPh>
    <phoneticPr fontId="3"/>
  </si>
  <si>
    <t>資金✕２％</t>
    <rPh sb="0" eb="2">
      <t>シキン</t>
    </rPh>
    <phoneticPr fontId="3"/>
  </si>
  <si>
    <t>S/Lpips数</t>
    <rPh sb="7" eb="8">
      <t>スウ</t>
    </rPh>
    <phoneticPr fontId="3"/>
  </si>
  <si>
    <t>ロット数</t>
    <rPh sb="3" eb="4">
      <t>スウ</t>
    </rPh>
    <phoneticPr fontId="3"/>
  </si>
  <si>
    <t>USD/JPY</t>
  </si>
  <si>
    <t>買い</t>
  </si>
  <si>
    <t>1万通貨</t>
  </si>
  <si>
    <t>PB</t>
  </si>
  <si>
    <t>60分</t>
  </si>
  <si>
    <t>2015.07.02.10:00</t>
  </si>
  <si>
    <t>2015.07.02.15:00</t>
  </si>
  <si>
    <t>ストップ切り上げ</t>
  </si>
  <si>
    <t>勝ち</t>
  </si>
  <si>
    <t>USD/JPY</t>
    <phoneticPr fontId="3"/>
  </si>
  <si>
    <t>買い</t>
    <rPh sb="0" eb="1">
      <t>カ</t>
    </rPh>
    <phoneticPr fontId="3"/>
  </si>
  <si>
    <t>EB</t>
    <phoneticPr fontId="3"/>
  </si>
  <si>
    <t>日足</t>
    <rPh sb="0" eb="1">
      <t>ヒ</t>
    </rPh>
    <rPh sb="1" eb="2">
      <t>アシ</t>
    </rPh>
    <phoneticPr fontId="3"/>
  </si>
  <si>
    <t>2013.01.09</t>
    <phoneticPr fontId="3"/>
  </si>
  <si>
    <t>日足</t>
    <rPh sb="0" eb="2">
      <t>ヒアシ</t>
    </rPh>
    <phoneticPr fontId="3"/>
  </si>
  <si>
    <t>2013.02.25</t>
    <phoneticPr fontId="3"/>
  </si>
  <si>
    <t>ストップ切り上げ</t>
    <rPh sb="4" eb="5">
      <t>キ</t>
    </rPh>
    <rPh sb="6" eb="7">
      <t>アゲ</t>
    </rPh>
    <phoneticPr fontId="3"/>
  </si>
  <si>
    <t>勝ち</t>
    <phoneticPr fontId="3"/>
  </si>
  <si>
    <t>2013.03.07</t>
    <phoneticPr fontId="3"/>
  </si>
  <si>
    <t>2013.03.18</t>
    <phoneticPr fontId="3"/>
  </si>
  <si>
    <t>建値決済</t>
    <rPh sb="0" eb="2">
      <t>タテネ</t>
    </rPh>
    <rPh sb="2" eb="4">
      <t>ケッサイ</t>
    </rPh>
    <phoneticPr fontId="3"/>
  </si>
  <si>
    <t>引き分け</t>
    <rPh sb="0" eb="1">
      <t>ヒ</t>
    </rPh>
    <rPh sb="2" eb="3">
      <t>ワ</t>
    </rPh>
    <phoneticPr fontId="3"/>
  </si>
  <si>
    <t>USD/JPY</t>
    <phoneticPr fontId="3"/>
  </si>
  <si>
    <t>売り</t>
    <rPh sb="0" eb="1">
      <t>ウ</t>
    </rPh>
    <phoneticPr fontId="3"/>
  </si>
  <si>
    <t>EB</t>
    <phoneticPr fontId="3"/>
  </si>
  <si>
    <t>2013.04.03</t>
    <phoneticPr fontId="3"/>
  </si>
  <si>
    <t>2013.04.04</t>
    <phoneticPr fontId="3"/>
  </si>
  <si>
    <t>EB</t>
    <phoneticPr fontId="3"/>
  </si>
  <si>
    <t>2013.06.28</t>
    <phoneticPr fontId="3"/>
  </si>
  <si>
    <t>2013.07.11</t>
    <phoneticPr fontId="3"/>
  </si>
  <si>
    <t>2013.08.23</t>
    <phoneticPr fontId="3"/>
  </si>
  <si>
    <t>2013.08.27</t>
    <phoneticPr fontId="3"/>
  </si>
  <si>
    <t>USD/JPY</t>
    <phoneticPr fontId="3"/>
  </si>
  <si>
    <t>EB</t>
    <phoneticPr fontId="3"/>
  </si>
  <si>
    <t>2013.09.11</t>
    <phoneticPr fontId="3"/>
  </si>
  <si>
    <t>2013.09.12</t>
    <phoneticPr fontId="3"/>
  </si>
  <si>
    <t>ストップロス</t>
    <phoneticPr fontId="3"/>
  </si>
  <si>
    <t>負け</t>
    <rPh sb="0" eb="1">
      <t>マ</t>
    </rPh>
    <phoneticPr fontId="3"/>
  </si>
  <si>
    <t>2013.10.24</t>
    <phoneticPr fontId="3"/>
  </si>
  <si>
    <t>2013.10.29</t>
    <phoneticPr fontId="3"/>
  </si>
  <si>
    <t>ストップロス</t>
    <phoneticPr fontId="3"/>
  </si>
  <si>
    <t>2013.10.30</t>
    <phoneticPr fontId="3"/>
  </si>
  <si>
    <t>2014.01.10</t>
    <phoneticPr fontId="3"/>
  </si>
  <si>
    <t>勝ち</t>
    <phoneticPr fontId="3"/>
  </si>
  <si>
    <t>2013.12.09</t>
    <phoneticPr fontId="3"/>
  </si>
  <si>
    <t>2014.01.13</t>
    <phoneticPr fontId="3"/>
  </si>
  <si>
    <t>2014.01.24</t>
    <phoneticPr fontId="3"/>
  </si>
  <si>
    <t>2014.02.18</t>
    <phoneticPr fontId="3"/>
  </si>
  <si>
    <t>ストップ切り下げ</t>
    <rPh sb="4" eb="5">
      <t>キ</t>
    </rPh>
    <rPh sb="6" eb="7">
      <t>サ</t>
    </rPh>
    <phoneticPr fontId="3"/>
  </si>
  <si>
    <t>勝ち</t>
    <rPh sb="0" eb="1">
      <t>カ</t>
    </rPh>
    <phoneticPr fontId="3"/>
  </si>
  <si>
    <t>2014.03.28</t>
    <phoneticPr fontId="3"/>
  </si>
  <si>
    <t>2014.04.08</t>
    <phoneticPr fontId="3"/>
  </si>
  <si>
    <t>2014.05.02</t>
    <phoneticPr fontId="3"/>
  </si>
  <si>
    <t>2014.05.12</t>
    <phoneticPr fontId="3"/>
  </si>
  <si>
    <t>2014.06.26</t>
    <phoneticPr fontId="3"/>
  </si>
  <si>
    <t>2014.07.01</t>
    <phoneticPr fontId="3"/>
  </si>
  <si>
    <t>2014.07.17</t>
    <phoneticPr fontId="3"/>
  </si>
  <si>
    <t>2014.07.24</t>
    <phoneticPr fontId="3"/>
  </si>
  <si>
    <t>2014.08.19</t>
    <phoneticPr fontId="3"/>
  </si>
  <si>
    <t>2014.08.26</t>
    <phoneticPr fontId="3"/>
  </si>
  <si>
    <t>2014.08.30</t>
    <phoneticPr fontId="3"/>
  </si>
  <si>
    <t>2014.10.02</t>
    <phoneticPr fontId="3"/>
  </si>
  <si>
    <t>2014.10.13</t>
    <phoneticPr fontId="3"/>
  </si>
  <si>
    <t>2014.10.23</t>
    <phoneticPr fontId="3"/>
  </si>
  <si>
    <t>2014.12.01</t>
    <phoneticPr fontId="3"/>
  </si>
  <si>
    <t>2014.01.09</t>
    <phoneticPr fontId="3"/>
  </si>
  <si>
    <t>2014.12.16</t>
    <phoneticPr fontId="3"/>
  </si>
  <si>
    <t>2014.12.17</t>
    <phoneticPr fontId="3"/>
  </si>
  <si>
    <t>2014.01.12</t>
    <phoneticPr fontId="3"/>
  </si>
  <si>
    <t>2015.01.20</t>
    <phoneticPr fontId="3"/>
  </si>
  <si>
    <t>2014.02.05</t>
    <phoneticPr fontId="3"/>
  </si>
  <si>
    <t>2015.02.06</t>
    <phoneticPr fontId="3"/>
  </si>
  <si>
    <t>2015.02.17</t>
    <phoneticPr fontId="3"/>
  </si>
  <si>
    <t>2015.03.18</t>
    <phoneticPr fontId="3"/>
  </si>
  <si>
    <t>2015.08.03</t>
    <phoneticPr fontId="3"/>
  </si>
  <si>
    <t>2015.08.07</t>
    <phoneticPr fontId="3"/>
  </si>
  <si>
    <t>2007.09.17</t>
    <phoneticPr fontId="3"/>
  </si>
  <si>
    <t>2007.09.20</t>
    <phoneticPr fontId="3"/>
  </si>
  <si>
    <t>2007.10.01</t>
    <phoneticPr fontId="3"/>
  </si>
  <si>
    <t>2007.10.16</t>
    <phoneticPr fontId="3"/>
  </si>
  <si>
    <t>2007.11.07</t>
    <phoneticPr fontId="3"/>
  </si>
  <si>
    <t>2007.12.06</t>
    <phoneticPr fontId="3"/>
  </si>
  <si>
    <t>2007.12.28</t>
    <phoneticPr fontId="3"/>
  </si>
  <si>
    <t>2008.02.13</t>
    <phoneticPr fontId="3"/>
  </si>
  <si>
    <t>2008.01.25</t>
    <phoneticPr fontId="3"/>
  </si>
  <si>
    <t>2008.02.04</t>
    <phoneticPr fontId="3"/>
  </si>
  <si>
    <t>2008.02.05</t>
    <phoneticPr fontId="3"/>
  </si>
  <si>
    <t>2008.03.13</t>
    <phoneticPr fontId="3"/>
  </si>
  <si>
    <t>2008.04.01</t>
    <phoneticPr fontId="3"/>
  </si>
  <si>
    <t>2008.05.01</t>
    <phoneticPr fontId="3"/>
  </si>
  <si>
    <t>2008.05.06</t>
    <phoneticPr fontId="3"/>
  </si>
  <si>
    <t>2008.06.05</t>
    <phoneticPr fontId="3"/>
  </si>
  <si>
    <t>2008.06.30</t>
    <phoneticPr fontId="3"/>
  </si>
  <si>
    <t>2008.07.15</t>
    <phoneticPr fontId="3"/>
  </si>
  <si>
    <t>2008.07.17</t>
    <phoneticPr fontId="3"/>
  </si>
  <si>
    <t>2008.07.23</t>
    <phoneticPr fontId="3"/>
  </si>
  <si>
    <t>2008.07.24</t>
    <phoneticPr fontId="3"/>
  </si>
  <si>
    <t>2008.08.04</t>
    <phoneticPr fontId="3"/>
  </si>
  <si>
    <t>2008.08.13</t>
    <phoneticPr fontId="3"/>
  </si>
  <si>
    <t>2008.08.25</t>
    <phoneticPr fontId="3"/>
  </si>
  <si>
    <t>2008.09.01</t>
    <phoneticPr fontId="3"/>
  </si>
  <si>
    <t>2008.09.04</t>
    <phoneticPr fontId="3"/>
  </si>
  <si>
    <t>2008.09.08</t>
    <phoneticPr fontId="3"/>
  </si>
  <si>
    <t>2008.09.12</t>
    <phoneticPr fontId="3"/>
  </si>
  <si>
    <t>2008.09.16</t>
    <phoneticPr fontId="3"/>
  </si>
  <si>
    <t>2008.09.19</t>
    <phoneticPr fontId="3"/>
  </si>
  <si>
    <t>2008.10.16</t>
    <phoneticPr fontId="3"/>
  </si>
  <si>
    <t>2008.10.20</t>
    <phoneticPr fontId="3"/>
  </si>
  <si>
    <t>2008.10.22</t>
    <phoneticPr fontId="3"/>
  </si>
  <si>
    <t>2008.11.04</t>
    <phoneticPr fontId="3"/>
  </si>
  <si>
    <t>2008.11.21</t>
    <phoneticPr fontId="3"/>
  </si>
  <si>
    <t>2008.11.26</t>
    <phoneticPr fontId="3"/>
  </si>
  <si>
    <t>2009.01.06</t>
    <phoneticPr fontId="3"/>
  </si>
  <si>
    <t>2009.02.09</t>
    <phoneticPr fontId="3"/>
  </si>
  <si>
    <t>2009.03.05</t>
    <phoneticPr fontId="3"/>
  </si>
  <si>
    <t>2009.03.19</t>
    <phoneticPr fontId="3"/>
  </si>
  <si>
    <t>2008.03.23</t>
    <phoneticPr fontId="3"/>
  </si>
  <si>
    <t>2009.03.27</t>
    <phoneticPr fontId="3"/>
  </si>
  <si>
    <t>2009.04.01</t>
    <phoneticPr fontId="3"/>
  </si>
  <si>
    <t>2009.04.08</t>
    <phoneticPr fontId="3"/>
  </si>
  <si>
    <t>2009.06.01</t>
    <phoneticPr fontId="3"/>
  </si>
  <si>
    <t>2009.07.06</t>
    <phoneticPr fontId="3"/>
  </si>
  <si>
    <t>2009.07.14</t>
    <phoneticPr fontId="3"/>
  </si>
  <si>
    <t>2009.08.07</t>
    <phoneticPr fontId="3"/>
  </si>
  <si>
    <t>2009.08.12</t>
    <phoneticPr fontId="3"/>
  </si>
  <si>
    <t>建値決済</t>
    <phoneticPr fontId="3"/>
  </si>
  <si>
    <t>2009.08.27</t>
    <phoneticPr fontId="3"/>
  </si>
  <si>
    <t>2009.09.21</t>
    <phoneticPr fontId="3"/>
  </si>
  <si>
    <t>2009.09.23</t>
    <phoneticPr fontId="3"/>
  </si>
  <si>
    <t>2009.10.12</t>
    <phoneticPr fontId="3"/>
  </si>
  <si>
    <t>2009.11.02</t>
    <phoneticPr fontId="3"/>
  </si>
  <si>
    <t>2009.11.11</t>
    <phoneticPr fontId="3"/>
  </si>
  <si>
    <t>2009.11.16</t>
    <phoneticPr fontId="3"/>
  </si>
  <si>
    <t>2009.12.04</t>
    <phoneticPr fontId="3"/>
  </si>
  <si>
    <t>2009.12.17</t>
    <phoneticPr fontId="3"/>
  </si>
  <si>
    <t>2010.01.12</t>
    <phoneticPr fontId="3"/>
  </si>
  <si>
    <t>2010.01.22</t>
    <phoneticPr fontId="3"/>
  </si>
  <si>
    <t>2010.01.25</t>
    <phoneticPr fontId="3"/>
  </si>
  <si>
    <t>2010.02.17</t>
    <phoneticPr fontId="3"/>
  </si>
  <si>
    <t>2010.02.23</t>
    <phoneticPr fontId="3"/>
  </si>
  <si>
    <t>2010.03.12</t>
    <phoneticPr fontId="3"/>
  </si>
  <si>
    <t>2010.03.18</t>
    <phoneticPr fontId="3"/>
  </si>
  <si>
    <t>2010.03.24</t>
    <phoneticPr fontId="3"/>
  </si>
  <si>
    <t>2010.04.16</t>
    <phoneticPr fontId="3"/>
  </si>
  <si>
    <t>2010.04.23</t>
    <phoneticPr fontId="3"/>
  </si>
  <si>
    <t>2010.04.27</t>
    <phoneticPr fontId="3"/>
  </si>
  <si>
    <t>2010.05.14</t>
    <phoneticPr fontId="3"/>
  </si>
  <si>
    <t>2010.06.03</t>
    <phoneticPr fontId="3"/>
  </si>
  <si>
    <t>2010.07.27</t>
    <phoneticPr fontId="3"/>
  </si>
  <si>
    <t>2010.08.13</t>
    <phoneticPr fontId="3"/>
  </si>
  <si>
    <t>2010.08.24</t>
    <phoneticPr fontId="3"/>
  </si>
  <si>
    <t>2010.08.27</t>
    <phoneticPr fontId="3"/>
  </si>
  <si>
    <t>2010.09.08</t>
    <phoneticPr fontId="3"/>
  </si>
  <si>
    <t>2010.09.10</t>
    <phoneticPr fontId="3"/>
  </si>
  <si>
    <t>2010.09.14</t>
    <phoneticPr fontId="3"/>
  </si>
  <si>
    <t>2010.09.15</t>
    <phoneticPr fontId="3"/>
  </si>
  <si>
    <t>2010.09.29</t>
    <phoneticPr fontId="3"/>
  </si>
  <si>
    <t>2010.10.01</t>
    <phoneticPr fontId="3"/>
  </si>
  <si>
    <t>2010.10.06</t>
    <phoneticPr fontId="3"/>
  </si>
  <si>
    <t>2010.10.27</t>
    <phoneticPr fontId="3"/>
  </si>
  <si>
    <t>2010.10.29</t>
    <phoneticPr fontId="3"/>
  </si>
  <si>
    <t>2010.10.26</t>
    <phoneticPr fontId="3"/>
  </si>
  <si>
    <t>2010.11.10</t>
    <phoneticPr fontId="3"/>
  </si>
  <si>
    <t>2010.12.06</t>
    <phoneticPr fontId="3"/>
  </si>
  <si>
    <t>2011.01.31</t>
    <phoneticPr fontId="3"/>
  </si>
  <si>
    <t>2011.02.03</t>
    <phoneticPr fontId="3"/>
  </si>
  <si>
    <t>2011.02.11</t>
    <phoneticPr fontId="3"/>
  </si>
  <si>
    <t>2011.02.18</t>
    <phoneticPr fontId="3"/>
  </si>
  <si>
    <t>2011.04.29</t>
    <phoneticPr fontId="3"/>
  </si>
  <si>
    <t>2011.05.17</t>
    <phoneticPr fontId="3"/>
  </si>
  <si>
    <t>2011.06.01</t>
    <phoneticPr fontId="3"/>
  </si>
  <si>
    <t>2011.06.28</t>
    <phoneticPr fontId="3"/>
  </si>
  <si>
    <t>2011.06.30</t>
    <phoneticPr fontId="3"/>
  </si>
  <si>
    <t>2011.07.06</t>
    <phoneticPr fontId="3"/>
  </si>
  <si>
    <t>2011.07.08</t>
    <phoneticPr fontId="3"/>
  </si>
  <si>
    <t>2011.07.21</t>
    <phoneticPr fontId="3"/>
  </si>
  <si>
    <t>2011.08.04</t>
    <phoneticPr fontId="3"/>
  </si>
  <si>
    <t>2011.08.31</t>
    <phoneticPr fontId="3"/>
  </si>
  <si>
    <t>2011.09.06</t>
    <phoneticPr fontId="3"/>
  </si>
  <si>
    <t>2011.09.21</t>
    <phoneticPr fontId="3"/>
  </si>
  <si>
    <t>2011.09.22</t>
    <phoneticPr fontId="3"/>
  </si>
  <si>
    <t>2011.10.25</t>
    <phoneticPr fontId="3"/>
  </si>
  <si>
    <t>2011.11.01</t>
    <phoneticPr fontId="3"/>
  </si>
  <si>
    <t>2011.12.22</t>
    <phoneticPr fontId="3"/>
  </si>
  <si>
    <t>2011.12.28</t>
    <phoneticPr fontId="3"/>
  </si>
  <si>
    <t>2012.03.01</t>
    <phoneticPr fontId="3"/>
  </si>
  <si>
    <t>2012.03.23</t>
    <phoneticPr fontId="3"/>
  </si>
  <si>
    <t>2012.04.03</t>
    <phoneticPr fontId="3"/>
  </si>
  <si>
    <t>2012.04.18</t>
    <phoneticPr fontId="3"/>
  </si>
  <si>
    <t>2012.05.18</t>
    <phoneticPr fontId="3"/>
  </si>
  <si>
    <t>2012.06.06</t>
    <phoneticPr fontId="3"/>
  </si>
  <si>
    <t>2012.07.13</t>
    <phoneticPr fontId="3"/>
  </si>
  <si>
    <t>2012.08.03</t>
    <phoneticPr fontId="3"/>
  </si>
  <si>
    <t>2012.09.11</t>
    <phoneticPr fontId="3"/>
  </si>
  <si>
    <t>2012.09.14</t>
    <phoneticPr fontId="3"/>
  </si>
  <si>
    <t>2012.10.12</t>
    <phoneticPr fontId="3"/>
  </si>
  <si>
    <t>2012.10.26</t>
    <phoneticPr fontId="3"/>
  </si>
  <si>
    <t>2012.11.01</t>
    <phoneticPr fontId="3"/>
  </si>
  <si>
    <t>2012.11.06</t>
    <phoneticPr fontId="3"/>
  </si>
  <si>
    <t>2012.11.30</t>
    <phoneticPr fontId="3"/>
  </si>
  <si>
    <t>2012.12.03</t>
    <phoneticPr fontId="3"/>
  </si>
  <si>
    <t>89トレード</t>
    <phoneticPr fontId="3"/>
  </si>
  <si>
    <t>建値決済あり</t>
    <rPh sb="0" eb="2">
      <t>タテネ</t>
    </rPh>
    <rPh sb="2" eb="4">
      <t>ケッサイ</t>
    </rPh>
    <phoneticPr fontId="3"/>
  </si>
  <si>
    <t>合計</t>
  </si>
  <si>
    <t>資金３０万円</t>
    <rPh sb="0" eb="2">
      <t>シキン</t>
    </rPh>
    <rPh sb="4" eb="6">
      <t>マンエン</t>
    </rPh>
    <phoneticPr fontId="3"/>
  </si>
  <si>
    <t>損失許容率２％</t>
    <rPh sb="0" eb="1">
      <t>ソン</t>
    </rPh>
    <rPh sb="1" eb="2">
      <t>シツ</t>
    </rPh>
    <rPh sb="2" eb="4">
      <t>キョヨウ</t>
    </rPh>
    <rPh sb="4" eb="5">
      <t>リツ</t>
    </rPh>
    <phoneticPr fontId="3"/>
  </si>
  <si>
    <t>気づき①：</t>
    <rPh sb="0" eb="1">
      <t>キ</t>
    </rPh>
    <phoneticPr fontId="3"/>
  </si>
  <si>
    <t>EBの二本目が、長い陰線の場合、次のローソク足やエントリーしたローソク足で20pips以上伸び、</t>
    <rPh sb="3" eb="6">
      <t>ニホンメ</t>
    </rPh>
    <rPh sb="8" eb="9">
      <t>ナガ</t>
    </rPh>
    <rPh sb="10" eb="12">
      <t>インセン</t>
    </rPh>
    <rPh sb="13" eb="15">
      <t>バアイ</t>
    </rPh>
    <rPh sb="16" eb="17">
      <t>ツギ</t>
    </rPh>
    <rPh sb="22" eb="23">
      <t>アシ</t>
    </rPh>
    <rPh sb="35" eb="36">
      <t>アシ</t>
    </rPh>
    <rPh sb="43" eb="45">
      <t>イジョウ</t>
    </rPh>
    <rPh sb="45" eb="46">
      <t>ノ</t>
    </rPh>
    <phoneticPr fontId="3"/>
  </si>
  <si>
    <t>建値にストップをあげられるようになることが多いが、そこで建値に上げてしまうと、建値決済になってしまうことが多く、</t>
    <rPh sb="0" eb="2">
      <t>タテネ</t>
    </rPh>
    <rPh sb="21" eb="22">
      <t>オオ</t>
    </rPh>
    <rPh sb="28" eb="30">
      <t>タテネ</t>
    </rPh>
    <rPh sb="31" eb="32">
      <t>ア</t>
    </rPh>
    <rPh sb="39" eb="41">
      <t>タテネ</t>
    </rPh>
    <rPh sb="41" eb="43">
      <t>ケッサイ</t>
    </rPh>
    <rPh sb="53" eb="54">
      <t>オオ</t>
    </rPh>
    <phoneticPr fontId="3"/>
  </si>
  <si>
    <t>その後の利が伸せないことが多い。</t>
    <rPh sb="2" eb="3">
      <t>ゴ</t>
    </rPh>
    <rPh sb="4" eb="5">
      <t>リ</t>
    </rPh>
    <rPh sb="6" eb="7">
      <t>ノバ</t>
    </rPh>
    <rPh sb="13" eb="14">
      <t>オオ</t>
    </rPh>
    <phoneticPr fontId="3"/>
  </si>
  <si>
    <t>したがって、そのような場合は、すぐに建値にストップを上げずに様子を見ると、その後の利が伸ばせることがあると思った。</t>
    <rPh sb="11" eb="13">
      <t>バアイ</t>
    </rPh>
    <rPh sb="18" eb="20">
      <t>タテネ</t>
    </rPh>
    <rPh sb="26" eb="27">
      <t>ア</t>
    </rPh>
    <rPh sb="30" eb="32">
      <t>ヨウス</t>
    </rPh>
    <rPh sb="33" eb="34">
      <t>ミ</t>
    </rPh>
    <rPh sb="39" eb="40">
      <t>ゴ</t>
    </rPh>
    <rPh sb="41" eb="42">
      <t>リ</t>
    </rPh>
    <rPh sb="43" eb="44">
      <t>ノ</t>
    </rPh>
    <rPh sb="53" eb="54">
      <t>オモ</t>
    </rPh>
    <phoneticPr fontId="3"/>
  </si>
  <si>
    <t>気づき②：</t>
    <rPh sb="0" eb="1">
      <t>キ</t>
    </rPh>
    <phoneticPr fontId="3"/>
  </si>
  <si>
    <t>２本の移動平均線をEB（２本とも）がまたいで、２本目の終り値が戻ってきている場合、</t>
    <rPh sb="1" eb="2">
      <t>ホン</t>
    </rPh>
    <rPh sb="3" eb="8">
      <t>イドウヘイキンセン</t>
    </rPh>
    <rPh sb="12" eb="14">
      <t>ニホン</t>
    </rPh>
    <rPh sb="23" eb="25">
      <t>ニホン</t>
    </rPh>
    <rPh sb="25" eb="26">
      <t>メ</t>
    </rPh>
    <rPh sb="27" eb="28">
      <t>オワ</t>
    </rPh>
    <rPh sb="29" eb="30">
      <t>ネ</t>
    </rPh>
    <rPh sb="31" eb="32">
      <t>モド</t>
    </rPh>
    <rPh sb="38" eb="40">
      <t>バアイ</t>
    </rPh>
    <phoneticPr fontId="3"/>
  </si>
  <si>
    <t>一旦、その方向に伸びやすいように思える。しかし、すぐ戻され、建値決済になってしまう？！</t>
    <rPh sb="0" eb="2">
      <t>イッタン</t>
    </rPh>
    <rPh sb="5" eb="7">
      <t>ホウコウ</t>
    </rPh>
    <rPh sb="8" eb="9">
      <t>ノ</t>
    </rPh>
    <rPh sb="16" eb="17">
      <t>オモ</t>
    </rPh>
    <rPh sb="26" eb="27">
      <t>モド</t>
    </rPh>
    <rPh sb="30" eb="32">
      <t>タテネ</t>
    </rPh>
    <rPh sb="32" eb="34">
      <t>ケッサイ</t>
    </rPh>
    <phoneticPr fontId="3"/>
  </si>
  <si>
    <t>気づき③：</t>
    <rPh sb="0" eb="1">
      <t>キ</t>
    </rPh>
    <phoneticPr fontId="3"/>
  </si>
  <si>
    <t>建値決済での引き分けの割合がとても多かったので、建値にストップを上げた際の利確の仕方を考慮すると、</t>
    <rPh sb="0" eb="2">
      <t>タテネ</t>
    </rPh>
    <rPh sb="2" eb="4">
      <t>ケッサイ</t>
    </rPh>
    <rPh sb="6" eb="7">
      <t>ヒ</t>
    </rPh>
    <rPh sb="8" eb="9">
      <t>ワ</t>
    </rPh>
    <rPh sb="11" eb="13">
      <t>ワリアイ</t>
    </rPh>
    <rPh sb="17" eb="18">
      <t>オオ</t>
    </rPh>
    <rPh sb="24" eb="26">
      <t>タテネ</t>
    </rPh>
    <rPh sb="32" eb="33">
      <t>ア</t>
    </rPh>
    <rPh sb="35" eb="36">
      <t>サイ</t>
    </rPh>
    <rPh sb="37" eb="39">
      <t>リカク</t>
    </rPh>
    <rPh sb="40" eb="42">
      <t>シカタ</t>
    </rPh>
    <rPh sb="43" eb="45">
      <t>コウリョ</t>
    </rPh>
    <phoneticPr fontId="3"/>
  </si>
  <si>
    <t>勝率がもう少し上がるってくると思う。</t>
    <rPh sb="0" eb="2">
      <t>ショウリツ</t>
    </rPh>
    <rPh sb="5" eb="6">
      <t>スコ</t>
    </rPh>
    <rPh sb="7" eb="8">
      <t>ア</t>
    </rPh>
    <rPh sb="15" eb="16">
      <t>オモ</t>
    </rPh>
    <phoneticPr fontId="3"/>
  </si>
  <si>
    <t>今回は、ほとんどダウ理論でストップを上げたが、ストップの上げるタイミングに、PBやEBを加えるともう少し利益を残せるようになると思う。</t>
    <rPh sb="0" eb="2">
      <t>コンカイ</t>
    </rPh>
    <rPh sb="10" eb="12">
      <t>リロン</t>
    </rPh>
    <rPh sb="18" eb="19">
      <t>ア</t>
    </rPh>
    <phoneticPr fontId="3"/>
  </si>
  <si>
    <t>トレード詳細データ</t>
  </si>
  <si>
    <t>通貨ペア別エントリー回数</t>
  </si>
  <si>
    <t>Buy</t>
  </si>
  <si>
    <t>Sell</t>
  </si>
  <si>
    <t>トレード期間</t>
  </si>
  <si>
    <t>買いエントリー回数</t>
  </si>
  <si>
    <t>売りエントリー回数</t>
  </si>
  <si>
    <t>合計トレード回数</t>
  </si>
  <si>
    <t>合計勝ち数</t>
  </si>
  <si>
    <t>合計負け数</t>
  </si>
  <si>
    <t>引き分け</t>
  </si>
  <si>
    <t>保留</t>
  </si>
  <si>
    <t>合計利益</t>
  </si>
  <si>
    <t>合計損失</t>
  </si>
  <si>
    <t>合計損益</t>
  </si>
  <si>
    <t>平均利益</t>
  </si>
  <si>
    <t>平均損失</t>
  </si>
  <si>
    <t>最大連勝数</t>
  </si>
  <si>
    <t>最大連敗数</t>
  </si>
  <si>
    <t>最大DD(pips)</t>
  </si>
  <si>
    <t>勝率</t>
  </si>
  <si>
    <t>エントリー手法別エントリー回数</t>
  </si>
  <si>
    <t>損益pips</t>
  </si>
  <si>
    <t>リベンジャーズ</t>
  </si>
  <si>
    <t>PAリベンジャーズ</t>
  </si>
  <si>
    <t>TJK</t>
  </si>
  <si>
    <t>HIS +1010</t>
  </si>
  <si>
    <t>RF +1010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</si>
</sst>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0_ "/>
    <numFmt numFmtId="177" formatCode="0.00;[Red]0.00"/>
    <numFmt numFmtId="178" formatCode="0.0000;[Red]0.0000"/>
    <numFmt numFmtId="179" formatCode="0_);[Red]\(0\)"/>
    <numFmt numFmtId="180" formatCode="#,##0;[Red]#,##0"/>
    <numFmt numFmtId="181" formatCode="0.0;[Red]0.0"/>
    <numFmt numFmtId="182" formatCode="yyyy/m/d;@"/>
    <numFmt numFmtId="183" formatCode="0.00_ ;[Red]\-0.00\ "/>
  </numFmts>
  <fonts count="8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6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/>
    </border>
  </borders>
  <cellStyleXfs count="2">
    <xf numFmtId="0" fontId="0" fillId="0" borderId="0">
      <alignment vertical="center"/>
    </xf>
    <xf numFmtId="0" fontId="2" fillId="0" borderId="0">
      <alignment vertical="center"/>
    </xf>
  </cellStyleXfs>
  <cellXfs count="106">
    <xf numFmtId="0" fontId="0" fillId="0" borderId="0" xfId="0">
      <alignment vertical="center"/>
    </xf>
    <xf numFmtId="0" fontId="2" fillId="0" borderId="0" xfId="1" applyAlignment="1">
      <alignment horizontal="center" vertical="center"/>
    </xf>
    <xf numFmtId="0" fontId="2" fillId="2" borderId="1" xfId="1" applyNumberFormat="1" applyFont="1" applyFill="1" applyBorder="1" applyAlignment="1" applyProtection="1">
      <alignment vertical="center"/>
    </xf>
    <xf numFmtId="0" fontId="2" fillId="2" borderId="2" xfId="1" applyNumberFormat="1" applyFont="1" applyFill="1" applyBorder="1" applyAlignment="1" applyProtection="1">
      <alignment vertical="center"/>
    </xf>
    <xf numFmtId="176" fontId="2" fillId="2" borderId="2" xfId="1" applyNumberFormat="1" applyFont="1" applyFill="1" applyBorder="1" applyAlignment="1" applyProtection="1">
      <alignment vertical="center"/>
    </xf>
    <xf numFmtId="177" fontId="2" fillId="2" borderId="2" xfId="1" applyNumberFormat="1" applyFont="1" applyFill="1" applyBorder="1" applyAlignment="1" applyProtection="1">
      <alignment vertical="center"/>
    </xf>
    <xf numFmtId="178" fontId="2" fillId="2" borderId="2" xfId="1" applyNumberFormat="1" applyFont="1" applyFill="1" applyBorder="1" applyAlignment="1" applyProtection="1">
      <alignment vertical="center"/>
    </xf>
    <xf numFmtId="179" fontId="2" fillId="2" borderId="3" xfId="1" applyNumberFormat="1" applyFont="1" applyFill="1" applyBorder="1" applyAlignment="1" applyProtection="1">
      <alignment vertical="center"/>
    </xf>
    <xf numFmtId="0" fontId="2" fillId="2" borderId="4" xfId="1" applyNumberFormat="1" applyFont="1" applyFill="1" applyBorder="1" applyAlignment="1" applyProtection="1">
      <alignment vertical="center"/>
    </xf>
    <xf numFmtId="0" fontId="2" fillId="2" borderId="0" xfId="1" applyNumberFormat="1" applyFont="1" applyFill="1" applyBorder="1" applyAlignment="1" applyProtection="1">
      <alignment vertical="center"/>
    </xf>
    <xf numFmtId="180" fontId="2" fillId="2" borderId="0" xfId="1" applyNumberFormat="1" applyFont="1" applyFill="1" applyBorder="1" applyAlignment="1" applyProtection="1">
      <alignment vertical="center"/>
    </xf>
    <xf numFmtId="181" fontId="2" fillId="2" borderId="0" xfId="1" applyNumberFormat="1" applyFont="1" applyFill="1" applyBorder="1" applyAlignment="1" applyProtection="1">
      <alignment vertical="center"/>
    </xf>
    <xf numFmtId="0" fontId="2" fillId="0" borderId="0" xfId="1">
      <alignment vertical="center"/>
    </xf>
    <xf numFmtId="0" fontId="2" fillId="3" borderId="0" xfId="1" applyFill="1" applyAlignment="1">
      <alignment horizontal="center" vertical="center"/>
    </xf>
    <xf numFmtId="0" fontId="2" fillId="3" borderId="0" xfId="1" applyFill="1">
      <alignment vertical="center"/>
    </xf>
    <xf numFmtId="176" fontId="2" fillId="3" borderId="0" xfId="1" applyNumberFormat="1" applyFill="1">
      <alignment vertical="center"/>
    </xf>
    <xf numFmtId="177" fontId="2" fillId="3" borderId="0" xfId="1" applyNumberFormat="1" applyFill="1">
      <alignment vertical="center"/>
    </xf>
    <xf numFmtId="178" fontId="2" fillId="3" borderId="0" xfId="1" applyNumberFormat="1" applyFill="1">
      <alignment vertical="center"/>
    </xf>
    <xf numFmtId="0" fontId="2" fillId="3" borderId="0" xfId="1" applyNumberFormat="1" applyFill="1">
      <alignment vertical="center"/>
    </xf>
    <xf numFmtId="179" fontId="2" fillId="3" borderId="0" xfId="1" applyNumberFormat="1" applyFill="1">
      <alignment vertical="center"/>
    </xf>
    <xf numFmtId="180" fontId="2" fillId="3" borderId="0" xfId="1" applyNumberFormat="1" applyFill="1">
      <alignment vertical="center"/>
    </xf>
    <xf numFmtId="181" fontId="2" fillId="3" borderId="0" xfId="1" applyNumberFormat="1" applyFill="1">
      <alignment vertical="center"/>
    </xf>
    <xf numFmtId="176" fontId="2" fillId="0" borderId="0" xfId="1" applyNumberFormat="1">
      <alignment vertical="center"/>
    </xf>
    <xf numFmtId="177" fontId="2" fillId="0" borderId="0" xfId="1" applyNumberFormat="1">
      <alignment vertical="center"/>
    </xf>
    <xf numFmtId="0" fontId="2" fillId="0" borderId="0" xfId="1" applyNumberFormat="1" applyFont="1" applyFill="1" applyBorder="1" applyAlignment="1" applyProtection="1">
      <alignment vertical="center"/>
    </xf>
    <xf numFmtId="179" fontId="2" fillId="0" borderId="0" xfId="1" applyNumberFormat="1" applyFont="1" applyFill="1" applyBorder="1" applyAlignment="1" applyProtection="1">
      <alignment vertical="center"/>
    </xf>
    <xf numFmtId="0" fontId="2" fillId="4" borderId="0" xfId="1" applyFill="1">
      <alignment vertical="center"/>
    </xf>
    <xf numFmtId="180" fontId="2" fillId="0" borderId="0" xfId="1" applyNumberFormat="1">
      <alignment vertical="center"/>
    </xf>
    <xf numFmtId="181" fontId="2" fillId="0" borderId="0" xfId="1" applyNumberFormat="1">
      <alignment vertical="center"/>
    </xf>
    <xf numFmtId="182" fontId="2" fillId="0" borderId="0" xfId="1" applyNumberFormat="1">
      <alignment vertical="center"/>
    </xf>
    <xf numFmtId="0" fontId="2" fillId="5" borderId="0" xfId="1" applyFill="1" applyAlignment="1">
      <alignment horizontal="center" vertical="center"/>
    </xf>
    <xf numFmtId="0" fontId="2" fillId="0" borderId="0" xfId="1" applyFill="1" applyAlignment="1">
      <alignment horizontal="center" vertical="center"/>
    </xf>
    <xf numFmtId="179" fontId="2" fillId="0" borderId="0" xfId="1" applyNumberFormat="1">
      <alignment vertical="center"/>
    </xf>
    <xf numFmtId="0" fontId="2" fillId="0" borderId="0" xfId="1" applyFill="1">
      <alignment vertical="center"/>
    </xf>
    <xf numFmtId="0" fontId="2" fillId="0" borderId="5" xfId="1" applyBorder="1">
      <alignment vertical="center"/>
    </xf>
    <xf numFmtId="0" fontId="2" fillId="0" borderId="5" xfId="1" applyBorder="1" applyAlignment="1">
      <alignment horizontal="center" vertical="center"/>
    </xf>
    <xf numFmtId="176" fontId="2" fillId="0" borderId="5" xfId="1" applyNumberFormat="1" applyBorder="1">
      <alignment vertical="center"/>
    </xf>
    <xf numFmtId="177" fontId="2" fillId="0" borderId="5" xfId="1" applyNumberFormat="1" applyBorder="1">
      <alignment vertical="center"/>
    </xf>
    <xf numFmtId="0" fontId="2" fillId="0" borderId="5" xfId="1" applyNumberFormat="1" applyFont="1" applyFill="1" applyBorder="1" applyAlignment="1" applyProtection="1">
      <alignment vertical="center"/>
    </xf>
    <xf numFmtId="179" fontId="2" fillId="0" borderId="5" xfId="1" applyNumberFormat="1" applyFont="1" applyFill="1" applyBorder="1" applyAlignment="1" applyProtection="1">
      <alignment vertical="center"/>
    </xf>
    <xf numFmtId="0" fontId="2" fillId="0" borderId="0" xfId="1" applyFill="1" applyBorder="1">
      <alignment vertical="center"/>
    </xf>
    <xf numFmtId="0" fontId="2" fillId="0" borderId="5" xfId="1" applyFill="1" applyBorder="1">
      <alignment vertical="center"/>
    </xf>
    <xf numFmtId="0" fontId="2" fillId="0" borderId="6" xfId="1" applyBorder="1" applyAlignment="1">
      <alignment horizontal="center" vertical="center"/>
    </xf>
    <xf numFmtId="0" fontId="2" fillId="0" borderId="6" xfId="1" applyNumberFormat="1" applyFont="1" applyFill="1" applyBorder="1" applyAlignment="1" applyProtection="1">
      <alignment vertical="center"/>
    </xf>
    <xf numFmtId="176" fontId="2" fillId="0" borderId="6" xfId="1" applyNumberFormat="1" applyFont="1" applyFill="1" applyBorder="1" applyAlignment="1" applyProtection="1">
      <alignment vertical="center"/>
    </xf>
    <xf numFmtId="177" fontId="2" fillId="0" borderId="6" xfId="1" applyNumberFormat="1" applyFont="1" applyFill="1" applyBorder="1" applyAlignment="1" applyProtection="1">
      <alignment vertical="center"/>
    </xf>
    <xf numFmtId="177" fontId="2" fillId="0" borderId="6" xfId="1" applyNumberFormat="1" applyBorder="1">
      <alignment vertical="center"/>
    </xf>
    <xf numFmtId="179" fontId="2" fillId="0" borderId="6" xfId="1" applyNumberFormat="1" applyFont="1" applyFill="1" applyBorder="1" applyAlignment="1" applyProtection="1">
      <alignment vertical="center"/>
    </xf>
    <xf numFmtId="0" fontId="4" fillId="0" borderId="0" xfId="1" applyNumberFormat="1" applyFont="1" applyFill="1" applyBorder="1" applyAlignment="1" applyProtection="1">
      <alignment vertical="center"/>
    </xf>
    <xf numFmtId="178" fontId="2" fillId="0" borderId="0" xfId="1" applyNumberFormat="1">
      <alignment vertical="center"/>
    </xf>
    <xf numFmtId="0" fontId="5" fillId="0" borderId="0" xfId="1" applyNumberFormat="1" applyFont="1" applyFill="1" applyBorder="1" applyAlignment="1" applyProtection="1">
      <alignment vertical="center"/>
    </xf>
    <xf numFmtId="178" fontId="5" fillId="0" borderId="0" xfId="1" applyNumberFormat="1" applyFont="1" applyFill="1" applyBorder="1" applyAlignment="1" applyProtection="1">
      <alignment vertical="center"/>
    </xf>
    <xf numFmtId="179" fontId="5" fillId="0" borderId="0" xfId="1" applyNumberFormat="1" applyFont="1" applyFill="1" applyBorder="1" applyAlignment="1" applyProtection="1">
      <alignment vertical="center"/>
    </xf>
    <xf numFmtId="0" fontId="2" fillId="0" borderId="0" xfId="1" applyNumberFormat="1">
      <alignment vertical="center"/>
    </xf>
    <xf numFmtId="0" fontId="6" fillId="6" borderId="2" xfId="1" applyNumberFormat="1" applyFont="1" applyFill="1" applyBorder="1" applyAlignment="1" applyProtection="1">
      <alignment horizontal="center" vertical="center"/>
    </xf>
    <xf numFmtId="177" fontId="6" fillId="6" borderId="8" xfId="1" applyNumberFormat="1" applyFont="1" applyFill="1" applyBorder="1" applyAlignment="1" applyProtection="1">
      <alignment horizontal="center" vertical="center"/>
    </xf>
    <xf numFmtId="0" fontId="6" fillId="6" borderId="9" xfId="1" applyNumberFormat="1" applyFont="1" applyFill="1" applyBorder="1" applyAlignment="1" applyProtection="1">
      <alignment horizontal="center" vertical="center"/>
    </xf>
    <xf numFmtId="0" fontId="2" fillId="0" borderId="10" xfId="1" applyNumberFormat="1" applyFont="1" applyFill="1" applyBorder="1" applyAlignment="1" applyProtection="1">
      <alignment vertical="center"/>
    </xf>
    <xf numFmtId="0" fontId="2" fillId="0" borderId="11" xfId="1" applyNumberFormat="1" applyFont="1" applyFill="1" applyBorder="1" applyAlignment="1" applyProtection="1">
      <alignment vertical="center"/>
    </xf>
    <xf numFmtId="176" fontId="2" fillId="0" borderId="12" xfId="1" applyNumberFormat="1" applyFont="1" applyFill="1" applyBorder="1" applyAlignment="1" applyProtection="1">
      <alignment horizontal="center" vertical="center"/>
    </xf>
    <xf numFmtId="0" fontId="2" fillId="0" borderId="13" xfId="1" applyNumberFormat="1" applyFont="1" applyFill="1" applyBorder="1" applyAlignment="1" applyProtection="1">
      <alignment horizontal="center" vertical="center"/>
    </xf>
    <xf numFmtId="177" fontId="2" fillId="0" borderId="13" xfId="1" applyNumberFormat="1" applyFont="1" applyFill="1" applyBorder="1" applyAlignment="1" applyProtection="1">
      <alignment horizontal="center" vertical="center"/>
    </xf>
    <xf numFmtId="0" fontId="2" fillId="0" borderId="14" xfId="1" applyNumberFormat="1" applyFont="1" applyFill="1" applyBorder="1" applyAlignment="1" applyProtection="1">
      <alignment horizontal="center" vertical="center"/>
    </xf>
    <xf numFmtId="0" fontId="2" fillId="0" borderId="15" xfId="1" applyNumberFormat="1" applyFont="1" applyFill="1" applyBorder="1" applyAlignment="1" applyProtection="1">
      <alignment vertical="center"/>
    </xf>
    <xf numFmtId="0" fontId="2" fillId="0" borderId="16" xfId="1" applyNumberFormat="1" applyFont="1" applyFill="1" applyBorder="1" applyAlignment="1" applyProtection="1">
      <alignment vertical="center"/>
    </xf>
    <xf numFmtId="176" fontId="2" fillId="0" borderId="17" xfId="1" applyNumberFormat="1" applyFont="1" applyFill="1" applyBorder="1" applyAlignment="1" applyProtection="1">
      <alignment horizontal="center" vertical="center"/>
    </xf>
    <xf numFmtId="0" fontId="2" fillId="0" borderId="18" xfId="1" applyNumberFormat="1" applyFont="1" applyFill="1" applyBorder="1" applyAlignment="1" applyProtection="1">
      <alignment horizontal="center" vertical="center"/>
    </xf>
    <xf numFmtId="177" fontId="2" fillId="0" borderId="18" xfId="1" applyNumberFormat="1" applyFont="1" applyFill="1" applyBorder="1" applyAlignment="1" applyProtection="1">
      <alignment horizontal="center" vertical="center"/>
    </xf>
    <xf numFmtId="0" fontId="2" fillId="0" borderId="16" xfId="1" applyNumberFormat="1" applyFont="1" applyFill="1" applyBorder="1" applyAlignment="1" applyProtection="1">
      <alignment horizontal="center" vertical="center"/>
    </xf>
    <xf numFmtId="0" fontId="7" fillId="0" borderId="16" xfId="1" applyNumberFormat="1" applyFont="1" applyFill="1" applyBorder="1" applyAlignment="1" applyProtection="1">
      <alignment vertical="center"/>
    </xf>
    <xf numFmtId="0" fontId="2" fillId="0" borderId="19" xfId="1" applyNumberFormat="1" applyFont="1" applyFill="1" applyBorder="1" applyAlignment="1" applyProtection="1">
      <alignment vertical="center"/>
    </xf>
    <xf numFmtId="0" fontId="2" fillId="0" borderId="20" xfId="1" applyNumberFormat="1" applyFont="1" applyFill="1" applyBorder="1" applyAlignment="1" applyProtection="1">
      <alignment vertical="center"/>
    </xf>
    <xf numFmtId="0" fontId="2" fillId="0" borderId="11" xfId="1" applyNumberFormat="1" applyFont="1" applyFill="1" applyBorder="1" applyAlignment="1" applyProtection="1">
      <alignment horizontal="center" vertical="center"/>
    </xf>
    <xf numFmtId="183" fontId="2" fillId="0" borderId="16" xfId="1" applyNumberFormat="1" applyFont="1" applyFill="1" applyBorder="1" applyAlignment="1" applyProtection="1">
      <alignment vertical="center"/>
    </xf>
    <xf numFmtId="176" fontId="2" fillId="0" borderId="16" xfId="1" applyNumberFormat="1" applyFont="1" applyFill="1" applyBorder="1" applyAlignment="1" applyProtection="1">
      <alignment vertical="center"/>
    </xf>
    <xf numFmtId="0" fontId="2" fillId="0" borderId="21" xfId="1" applyNumberFormat="1" applyFont="1" applyFill="1" applyBorder="1" applyAlignment="1" applyProtection="1">
      <alignment vertical="center"/>
    </xf>
    <xf numFmtId="9" fontId="2" fillId="0" borderId="22" xfId="1" applyNumberFormat="1" applyFont="1" applyFill="1" applyBorder="1" applyAlignment="1" applyProtection="1">
      <alignment vertical="center"/>
    </xf>
    <xf numFmtId="176" fontId="2" fillId="0" borderId="23" xfId="1" applyNumberFormat="1" applyFont="1" applyFill="1" applyBorder="1" applyAlignment="1" applyProtection="1">
      <alignment horizontal="center" vertical="center"/>
    </xf>
    <xf numFmtId="0" fontId="2" fillId="0" borderId="24" xfId="1" applyNumberFormat="1" applyFont="1" applyFill="1" applyBorder="1" applyAlignment="1" applyProtection="1">
      <alignment horizontal="center" vertical="center"/>
    </xf>
    <xf numFmtId="177" fontId="2" fillId="0" borderId="24" xfId="1" applyNumberFormat="1" applyFont="1" applyFill="1" applyBorder="1" applyAlignment="1" applyProtection="1">
      <alignment horizontal="center" vertical="center"/>
    </xf>
    <xf numFmtId="0" fontId="2" fillId="0" borderId="22" xfId="1" applyNumberFormat="1" applyFont="1" applyFill="1" applyBorder="1" applyAlignment="1" applyProtection="1">
      <alignment horizontal="center" vertical="center"/>
    </xf>
    <xf numFmtId="0" fontId="2" fillId="0" borderId="4" xfId="1" applyNumberFormat="1" applyFont="1" applyFill="1" applyBorder="1" applyAlignment="1" applyProtection="1">
      <alignment vertical="center"/>
    </xf>
    <xf numFmtId="176" fontId="2" fillId="0" borderId="4" xfId="1" applyNumberFormat="1" applyFont="1" applyFill="1" applyBorder="1" applyAlignment="1" applyProtection="1">
      <alignment horizontal="center" vertical="center"/>
    </xf>
    <xf numFmtId="0" fontId="2" fillId="0" borderId="4" xfId="1" applyNumberFormat="1" applyFont="1" applyFill="1" applyBorder="1" applyAlignment="1" applyProtection="1">
      <alignment horizontal="center" vertical="center"/>
    </xf>
    <xf numFmtId="177" fontId="2" fillId="0" borderId="4" xfId="1" applyNumberFormat="1" applyFont="1" applyFill="1" applyBorder="1" applyAlignment="1" applyProtection="1">
      <alignment horizontal="center" vertical="center"/>
    </xf>
    <xf numFmtId="0" fontId="6" fillId="6" borderId="8" xfId="1" applyNumberFormat="1" applyFont="1" applyFill="1" applyBorder="1" applyAlignment="1" applyProtection="1">
      <alignment horizontal="center" vertical="center"/>
    </xf>
    <xf numFmtId="177" fontId="6" fillId="6" borderId="4" xfId="1" applyNumberFormat="1" applyFont="1" applyFill="1" applyBorder="1" applyAlignment="1" applyProtection="1">
      <alignment horizontal="center" vertical="center"/>
    </xf>
    <xf numFmtId="0" fontId="2" fillId="0" borderId="25" xfId="1" applyNumberFormat="1" applyFont="1" applyFill="1" applyBorder="1" applyAlignment="1" applyProtection="1">
      <alignment horizontal="center" vertical="center"/>
    </xf>
    <xf numFmtId="177" fontId="2" fillId="0" borderId="26" xfId="1" applyNumberFormat="1" applyFont="1" applyFill="1" applyBorder="1" applyAlignment="1" applyProtection="1">
      <alignment horizontal="center" vertical="center"/>
    </xf>
    <xf numFmtId="0" fontId="2" fillId="0" borderId="17" xfId="1" applyNumberFormat="1" applyFont="1" applyFill="1" applyBorder="1" applyAlignment="1" applyProtection="1">
      <alignment horizontal="center" vertical="center"/>
    </xf>
    <xf numFmtId="177" fontId="2" fillId="0" borderId="27" xfId="1" applyNumberFormat="1" applyFont="1" applyFill="1" applyBorder="1" applyAlignment="1" applyProtection="1">
      <alignment horizontal="center" vertical="center"/>
    </xf>
    <xf numFmtId="0" fontId="2" fillId="0" borderId="28" xfId="1" applyNumberFormat="1" applyFont="1" applyFill="1" applyBorder="1" applyAlignment="1" applyProtection="1">
      <alignment vertical="center"/>
    </xf>
    <xf numFmtId="176" fontId="2" fillId="0" borderId="29" xfId="1" applyNumberFormat="1" applyFont="1" applyFill="1" applyBorder="1" applyAlignment="1" applyProtection="1">
      <alignment horizontal="center" vertical="center"/>
    </xf>
    <xf numFmtId="0" fontId="2" fillId="0" borderId="29" xfId="1" applyNumberFormat="1" applyFont="1" applyFill="1" applyBorder="1" applyAlignment="1" applyProtection="1">
      <alignment horizontal="center" vertical="center"/>
    </xf>
    <xf numFmtId="177" fontId="2" fillId="0" borderId="30" xfId="1" applyNumberFormat="1" applyFont="1" applyFill="1" applyBorder="1" applyAlignment="1" applyProtection="1">
      <alignment horizontal="center" vertical="center"/>
    </xf>
    <xf numFmtId="0" fontId="2" fillId="0" borderId="30" xfId="1" applyNumberFormat="1" applyFont="1" applyFill="1" applyBorder="1" applyAlignment="1" applyProtection="1">
      <alignment horizontal="center" vertical="center"/>
    </xf>
    <xf numFmtId="177" fontId="2" fillId="0" borderId="31" xfId="1" applyNumberFormat="1" applyFont="1" applyFill="1" applyBorder="1" applyAlignment="1" applyProtection="1">
      <alignment horizontal="center" vertical="center"/>
    </xf>
    <xf numFmtId="0" fontId="2" fillId="0" borderId="17" xfId="1" applyNumberFormat="1" applyFont="1" applyFill="1" applyBorder="1" applyAlignment="1" applyProtection="1">
      <alignment vertical="center"/>
    </xf>
    <xf numFmtId="176" fontId="2" fillId="0" borderId="17" xfId="1" applyNumberFormat="1" applyFont="1" applyFill="1" applyBorder="1" applyAlignment="1" applyProtection="1">
      <alignment vertical="center"/>
    </xf>
    <xf numFmtId="177" fontId="2" fillId="0" borderId="18" xfId="1" applyNumberFormat="1" applyFont="1" applyFill="1" applyBorder="1" applyAlignment="1" applyProtection="1">
      <alignment vertical="center"/>
    </xf>
    <xf numFmtId="0" fontId="2" fillId="0" borderId="18" xfId="1" applyNumberFormat="1" applyFont="1" applyFill="1" applyBorder="1" applyAlignment="1" applyProtection="1">
      <alignment vertical="center"/>
    </xf>
    <xf numFmtId="177" fontId="2" fillId="0" borderId="32" xfId="1" applyNumberFormat="1" applyFont="1" applyFill="1" applyBorder="1" applyAlignment="1" applyProtection="1">
      <alignment vertical="center"/>
    </xf>
    <xf numFmtId="0" fontId="6" fillId="6" borderId="7" xfId="1" applyNumberFormat="1" applyFont="1" applyFill="1" applyBorder="1" applyAlignment="1" applyProtection="1">
      <alignment horizontal="center" vertical="center"/>
    </xf>
    <xf numFmtId="0" fontId="6" fillId="6" borderId="3" xfId="1" applyNumberFormat="1" applyFont="1" applyFill="1" applyBorder="1" applyAlignment="1" applyProtection="1">
      <alignment horizontal="center" vertical="center"/>
    </xf>
    <xf numFmtId="0" fontId="6" fillId="6" borderId="1" xfId="1" applyNumberFormat="1" applyFont="1" applyFill="1" applyBorder="1" applyAlignment="1" applyProtection="1">
      <alignment horizontal="center" vertical="center"/>
    </xf>
    <xf numFmtId="0" fontId="6" fillId="6" borderId="2" xfId="1" applyNumberFormat="1" applyFont="1" applyFill="1" applyBorder="1" applyAlignment="1" applyProtection="1">
      <alignment horizontal="center"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33</xdr:col>
      <xdr:colOff>83428</xdr:colOff>
      <xdr:row>59</xdr:row>
      <xdr:rowOff>23526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18371428" cy="99142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</xdr:row>
      <xdr:rowOff>0</xdr:rowOff>
    </xdr:from>
    <xdr:to>
      <xdr:col>33</xdr:col>
      <xdr:colOff>83428</xdr:colOff>
      <xdr:row>120</xdr:row>
      <xdr:rowOff>8286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28800" y="10058400"/>
          <a:ext cx="18371428" cy="100666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121</xdr:row>
      <xdr:rowOff>0</xdr:rowOff>
    </xdr:from>
    <xdr:to>
      <xdr:col>33</xdr:col>
      <xdr:colOff>83428</xdr:colOff>
      <xdr:row>181</xdr:row>
      <xdr:rowOff>8286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8800" y="20284440"/>
          <a:ext cx="18371428" cy="100666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182</xdr:row>
      <xdr:rowOff>0</xdr:rowOff>
    </xdr:from>
    <xdr:to>
      <xdr:col>33</xdr:col>
      <xdr:colOff>83428</xdr:colOff>
      <xdr:row>242</xdr:row>
      <xdr:rowOff>8286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28800" y="30510480"/>
          <a:ext cx="18371428" cy="100666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243</xdr:row>
      <xdr:rowOff>0</xdr:rowOff>
    </xdr:from>
    <xdr:to>
      <xdr:col>33</xdr:col>
      <xdr:colOff>83428</xdr:colOff>
      <xdr:row>303</xdr:row>
      <xdr:rowOff>8286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28800" y="40736520"/>
          <a:ext cx="18371428" cy="100666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304</xdr:row>
      <xdr:rowOff>0</xdr:rowOff>
    </xdr:from>
    <xdr:to>
      <xdr:col>33</xdr:col>
      <xdr:colOff>83428</xdr:colOff>
      <xdr:row>364</xdr:row>
      <xdr:rowOff>8286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28800" y="50962560"/>
          <a:ext cx="18371428" cy="100666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365</xdr:row>
      <xdr:rowOff>0</xdr:rowOff>
    </xdr:from>
    <xdr:to>
      <xdr:col>33</xdr:col>
      <xdr:colOff>83428</xdr:colOff>
      <xdr:row>425</xdr:row>
      <xdr:rowOff>8286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28800" y="61188600"/>
          <a:ext cx="18371428" cy="100666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426</xdr:row>
      <xdr:rowOff>0</xdr:rowOff>
    </xdr:from>
    <xdr:to>
      <xdr:col>33</xdr:col>
      <xdr:colOff>83428</xdr:colOff>
      <xdr:row>486</xdr:row>
      <xdr:rowOff>8286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28800" y="71414640"/>
          <a:ext cx="18371428" cy="100666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487</xdr:row>
      <xdr:rowOff>0</xdr:rowOff>
    </xdr:from>
    <xdr:to>
      <xdr:col>33</xdr:col>
      <xdr:colOff>83428</xdr:colOff>
      <xdr:row>547</xdr:row>
      <xdr:rowOff>8286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28800" y="81640680"/>
          <a:ext cx="18371428" cy="100666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548</xdr:row>
      <xdr:rowOff>0</xdr:rowOff>
    </xdr:from>
    <xdr:to>
      <xdr:col>33</xdr:col>
      <xdr:colOff>83428</xdr:colOff>
      <xdr:row>608</xdr:row>
      <xdr:rowOff>8286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28800" y="91866720"/>
          <a:ext cx="18371428" cy="100666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609</xdr:row>
      <xdr:rowOff>0</xdr:rowOff>
    </xdr:from>
    <xdr:to>
      <xdr:col>33</xdr:col>
      <xdr:colOff>83428</xdr:colOff>
      <xdr:row>669</xdr:row>
      <xdr:rowOff>8286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28800" y="102092760"/>
          <a:ext cx="18371428" cy="100666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8"/>
  <sheetViews>
    <sheetView tabSelected="1" zoomScaleNormal="100" zoomScaleSheetLayoutView="100" workbookViewId="0">
      <pane ySplit="1" topLeftCell="A2" activePane="bottomLeft" state="frozen"/>
      <selection pane="bottomLeft" activeCell="E146" sqref="E146"/>
    </sheetView>
  </sheetViews>
  <sheetFormatPr defaultColWidth="10" defaultRowHeight="13.5" customHeight="1" x14ac:dyDescent="0.2"/>
  <cols>
    <col min="1" max="1" width="11.6640625" style="1" customWidth="1"/>
    <col min="2" max="2" width="9.6640625" style="12" customWidth="1"/>
    <col min="3" max="3" width="7.77734375" style="12" bestFit="1" customWidth="1"/>
    <col min="4" max="4" width="18.44140625" style="12" bestFit="1" customWidth="1"/>
    <col min="5" max="5" width="16.33203125" style="12" bestFit="1" customWidth="1"/>
    <col min="6" max="6" width="6.88671875" style="12" customWidth="1"/>
    <col min="7" max="7" width="15.88671875" style="12" customWidth="1"/>
    <col min="8" max="8" width="13.109375" style="22" customWidth="1"/>
    <col min="9" max="9" width="11.21875" style="12" customWidth="1"/>
    <col min="10" max="10" width="11.21875" style="23" customWidth="1"/>
    <col min="11" max="11" width="15.88671875" style="12" customWidth="1"/>
    <col min="12" max="12" width="10" style="23"/>
    <col min="13" max="13" width="18.33203125" style="12" customWidth="1"/>
    <col min="14" max="14" width="9" style="12" customWidth="1"/>
    <col min="15" max="15" width="9" style="49" customWidth="1"/>
    <col min="16" max="16" width="8.33203125" style="53" customWidth="1"/>
    <col min="17" max="17" width="8.33203125" style="32" customWidth="1"/>
    <col min="18" max="18" width="9.5546875" style="12" customWidth="1"/>
    <col min="19" max="19" width="10" style="12"/>
    <col min="20" max="20" width="13.21875" style="27" bestFit="1" customWidth="1"/>
    <col min="21" max="21" width="12.44140625" style="12" bestFit="1" customWidth="1"/>
    <col min="22" max="22" width="10" style="28"/>
    <col min="23" max="256" width="10" style="12"/>
    <col min="257" max="257" width="11.6640625" style="12" customWidth="1"/>
    <col min="258" max="258" width="9.6640625" style="12" customWidth="1"/>
    <col min="259" max="259" width="7.77734375" style="12" bestFit="1" customWidth="1"/>
    <col min="260" max="260" width="18.44140625" style="12" bestFit="1" customWidth="1"/>
    <col min="261" max="261" width="16.33203125" style="12" bestFit="1" customWidth="1"/>
    <col min="262" max="262" width="6.88671875" style="12" customWidth="1"/>
    <col min="263" max="263" width="15.88671875" style="12" customWidth="1"/>
    <col min="264" max="264" width="13.109375" style="12" customWidth="1"/>
    <col min="265" max="266" width="11.21875" style="12" customWidth="1"/>
    <col min="267" max="267" width="15.88671875" style="12" customWidth="1"/>
    <col min="268" max="268" width="10" style="12"/>
    <col min="269" max="269" width="18.33203125" style="12" customWidth="1"/>
    <col min="270" max="271" width="9" style="12" customWidth="1"/>
    <col min="272" max="273" width="8.33203125" style="12" customWidth="1"/>
    <col min="274" max="274" width="9.5546875" style="12" customWidth="1"/>
    <col min="275" max="275" width="10" style="12"/>
    <col min="276" max="276" width="13.21875" style="12" bestFit="1" customWidth="1"/>
    <col min="277" max="277" width="12.44140625" style="12" bestFit="1" customWidth="1"/>
    <col min="278" max="512" width="10" style="12"/>
    <col min="513" max="513" width="11.6640625" style="12" customWidth="1"/>
    <col min="514" max="514" width="9.6640625" style="12" customWidth="1"/>
    <col min="515" max="515" width="7.77734375" style="12" bestFit="1" customWidth="1"/>
    <col min="516" max="516" width="18.44140625" style="12" bestFit="1" customWidth="1"/>
    <col min="517" max="517" width="16.33203125" style="12" bestFit="1" customWidth="1"/>
    <col min="518" max="518" width="6.88671875" style="12" customWidth="1"/>
    <col min="519" max="519" width="15.88671875" style="12" customWidth="1"/>
    <col min="520" max="520" width="13.109375" style="12" customWidth="1"/>
    <col min="521" max="522" width="11.21875" style="12" customWidth="1"/>
    <col min="523" max="523" width="15.88671875" style="12" customWidth="1"/>
    <col min="524" max="524" width="10" style="12"/>
    <col min="525" max="525" width="18.33203125" style="12" customWidth="1"/>
    <col min="526" max="527" width="9" style="12" customWidth="1"/>
    <col min="528" max="529" width="8.33203125" style="12" customWidth="1"/>
    <col min="530" max="530" width="9.5546875" style="12" customWidth="1"/>
    <col min="531" max="531" width="10" style="12"/>
    <col min="532" max="532" width="13.21875" style="12" bestFit="1" customWidth="1"/>
    <col min="533" max="533" width="12.44140625" style="12" bestFit="1" customWidth="1"/>
    <col min="534" max="768" width="10" style="12"/>
    <col min="769" max="769" width="11.6640625" style="12" customWidth="1"/>
    <col min="770" max="770" width="9.6640625" style="12" customWidth="1"/>
    <col min="771" max="771" width="7.77734375" style="12" bestFit="1" customWidth="1"/>
    <col min="772" max="772" width="18.44140625" style="12" bestFit="1" customWidth="1"/>
    <col min="773" max="773" width="16.33203125" style="12" bestFit="1" customWidth="1"/>
    <col min="774" max="774" width="6.88671875" style="12" customWidth="1"/>
    <col min="775" max="775" width="15.88671875" style="12" customWidth="1"/>
    <col min="776" max="776" width="13.109375" style="12" customWidth="1"/>
    <col min="777" max="778" width="11.21875" style="12" customWidth="1"/>
    <col min="779" max="779" width="15.88671875" style="12" customWidth="1"/>
    <col min="780" max="780" width="10" style="12"/>
    <col min="781" max="781" width="18.33203125" style="12" customWidth="1"/>
    <col min="782" max="783" width="9" style="12" customWidth="1"/>
    <col min="784" max="785" width="8.33203125" style="12" customWidth="1"/>
    <col min="786" max="786" width="9.5546875" style="12" customWidth="1"/>
    <col min="787" max="787" width="10" style="12"/>
    <col min="788" max="788" width="13.21875" style="12" bestFit="1" customWidth="1"/>
    <col min="789" max="789" width="12.44140625" style="12" bestFit="1" customWidth="1"/>
    <col min="790" max="1024" width="10" style="12"/>
    <col min="1025" max="1025" width="11.6640625" style="12" customWidth="1"/>
    <col min="1026" max="1026" width="9.6640625" style="12" customWidth="1"/>
    <col min="1027" max="1027" width="7.77734375" style="12" bestFit="1" customWidth="1"/>
    <col min="1028" max="1028" width="18.44140625" style="12" bestFit="1" customWidth="1"/>
    <col min="1029" max="1029" width="16.33203125" style="12" bestFit="1" customWidth="1"/>
    <col min="1030" max="1030" width="6.88671875" style="12" customWidth="1"/>
    <col min="1031" max="1031" width="15.88671875" style="12" customWidth="1"/>
    <col min="1032" max="1032" width="13.109375" style="12" customWidth="1"/>
    <col min="1033" max="1034" width="11.21875" style="12" customWidth="1"/>
    <col min="1035" max="1035" width="15.88671875" style="12" customWidth="1"/>
    <col min="1036" max="1036" width="10" style="12"/>
    <col min="1037" max="1037" width="18.33203125" style="12" customWidth="1"/>
    <col min="1038" max="1039" width="9" style="12" customWidth="1"/>
    <col min="1040" max="1041" width="8.33203125" style="12" customWidth="1"/>
    <col min="1042" max="1042" width="9.5546875" style="12" customWidth="1"/>
    <col min="1043" max="1043" width="10" style="12"/>
    <col min="1044" max="1044" width="13.21875" style="12" bestFit="1" customWidth="1"/>
    <col min="1045" max="1045" width="12.44140625" style="12" bestFit="1" customWidth="1"/>
    <col min="1046" max="1280" width="10" style="12"/>
    <col min="1281" max="1281" width="11.6640625" style="12" customWidth="1"/>
    <col min="1282" max="1282" width="9.6640625" style="12" customWidth="1"/>
    <col min="1283" max="1283" width="7.77734375" style="12" bestFit="1" customWidth="1"/>
    <col min="1284" max="1284" width="18.44140625" style="12" bestFit="1" customWidth="1"/>
    <col min="1285" max="1285" width="16.33203125" style="12" bestFit="1" customWidth="1"/>
    <col min="1286" max="1286" width="6.88671875" style="12" customWidth="1"/>
    <col min="1287" max="1287" width="15.88671875" style="12" customWidth="1"/>
    <col min="1288" max="1288" width="13.109375" style="12" customWidth="1"/>
    <col min="1289" max="1290" width="11.21875" style="12" customWidth="1"/>
    <col min="1291" max="1291" width="15.88671875" style="12" customWidth="1"/>
    <col min="1292" max="1292" width="10" style="12"/>
    <col min="1293" max="1293" width="18.33203125" style="12" customWidth="1"/>
    <col min="1294" max="1295" width="9" style="12" customWidth="1"/>
    <col min="1296" max="1297" width="8.33203125" style="12" customWidth="1"/>
    <col min="1298" max="1298" width="9.5546875" style="12" customWidth="1"/>
    <col min="1299" max="1299" width="10" style="12"/>
    <col min="1300" max="1300" width="13.21875" style="12" bestFit="1" customWidth="1"/>
    <col min="1301" max="1301" width="12.44140625" style="12" bestFit="1" customWidth="1"/>
    <col min="1302" max="1536" width="10" style="12"/>
    <col min="1537" max="1537" width="11.6640625" style="12" customWidth="1"/>
    <col min="1538" max="1538" width="9.6640625" style="12" customWidth="1"/>
    <col min="1539" max="1539" width="7.77734375" style="12" bestFit="1" customWidth="1"/>
    <col min="1540" max="1540" width="18.44140625" style="12" bestFit="1" customWidth="1"/>
    <col min="1541" max="1541" width="16.33203125" style="12" bestFit="1" customWidth="1"/>
    <col min="1542" max="1542" width="6.88671875" style="12" customWidth="1"/>
    <col min="1543" max="1543" width="15.88671875" style="12" customWidth="1"/>
    <col min="1544" max="1544" width="13.109375" style="12" customWidth="1"/>
    <col min="1545" max="1546" width="11.21875" style="12" customWidth="1"/>
    <col min="1547" max="1547" width="15.88671875" style="12" customWidth="1"/>
    <col min="1548" max="1548" width="10" style="12"/>
    <col min="1549" max="1549" width="18.33203125" style="12" customWidth="1"/>
    <col min="1550" max="1551" width="9" style="12" customWidth="1"/>
    <col min="1552" max="1553" width="8.33203125" style="12" customWidth="1"/>
    <col min="1554" max="1554" width="9.5546875" style="12" customWidth="1"/>
    <col min="1555" max="1555" width="10" style="12"/>
    <col min="1556" max="1556" width="13.21875" style="12" bestFit="1" customWidth="1"/>
    <col min="1557" max="1557" width="12.44140625" style="12" bestFit="1" customWidth="1"/>
    <col min="1558" max="1792" width="10" style="12"/>
    <col min="1793" max="1793" width="11.6640625" style="12" customWidth="1"/>
    <col min="1794" max="1794" width="9.6640625" style="12" customWidth="1"/>
    <col min="1795" max="1795" width="7.77734375" style="12" bestFit="1" customWidth="1"/>
    <col min="1796" max="1796" width="18.44140625" style="12" bestFit="1" customWidth="1"/>
    <col min="1797" max="1797" width="16.33203125" style="12" bestFit="1" customWidth="1"/>
    <col min="1798" max="1798" width="6.88671875" style="12" customWidth="1"/>
    <col min="1799" max="1799" width="15.88671875" style="12" customWidth="1"/>
    <col min="1800" max="1800" width="13.109375" style="12" customWidth="1"/>
    <col min="1801" max="1802" width="11.21875" style="12" customWidth="1"/>
    <col min="1803" max="1803" width="15.88671875" style="12" customWidth="1"/>
    <col min="1804" max="1804" width="10" style="12"/>
    <col min="1805" max="1805" width="18.33203125" style="12" customWidth="1"/>
    <col min="1806" max="1807" width="9" style="12" customWidth="1"/>
    <col min="1808" max="1809" width="8.33203125" style="12" customWidth="1"/>
    <col min="1810" max="1810" width="9.5546875" style="12" customWidth="1"/>
    <col min="1811" max="1811" width="10" style="12"/>
    <col min="1812" max="1812" width="13.21875" style="12" bestFit="1" customWidth="1"/>
    <col min="1813" max="1813" width="12.44140625" style="12" bestFit="1" customWidth="1"/>
    <col min="1814" max="2048" width="10" style="12"/>
    <col min="2049" max="2049" width="11.6640625" style="12" customWidth="1"/>
    <col min="2050" max="2050" width="9.6640625" style="12" customWidth="1"/>
    <col min="2051" max="2051" width="7.77734375" style="12" bestFit="1" customWidth="1"/>
    <col min="2052" max="2052" width="18.44140625" style="12" bestFit="1" customWidth="1"/>
    <col min="2053" max="2053" width="16.33203125" style="12" bestFit="1" customWidth="1"/>
    <col min="2054" max="2054" width="6.88671875" style="12" customWidth="1"/>
    <col min="2055" max="2055" width="15.88671875" style="12" customWidth="1"/>
    <col min="2056" max="2056" width="13.109375" style="12" customWidth="1"/>
    <col min="2057" max="2058" width="11.21875" style="12" customWidth="1"/>
    <col min="2059" max="2059" width="15.88671875" style="12" customWidth="1"/>
    <col min="2060" max="2060" width="10" style="12"/>
    <col min="2061" max="2061" width="18.33203125" style="12" customWidth="1"/>
    <col min="2062" max="2063" width="9" style="12" customWidth="1"/>
    <col min="2064" max="2065" width="8.33203125" style="12" customWidth="1"/>
    <col min="2066" max="2066" width="9.5546875" style="12" customWidth="1"/>
    <col min="2067" max="2067" width="10" style="12"/>
    <col min="2068" max="2068" width="13.21875" style="12" bestFit="1" customWidth="1"/>
    <col min="2069" max="2069" width="12.44140625" style="12" bestFit="1" customWidth="1"/>
    <col min="2070" max="2304" width="10" style="12"/>
    <col min="2305" max="2305" width="11.6640625" style="12" customWidth="1"/>
    <col min="2306" max="2306" width="9.6640625" style="12" customWidth="1"/>
    <col min="2307" max="2307" width="7.77734375" style="12" bestFit="1" customWidth="1"/>
    <col min="2308" max="2308" width="18.44140625" style="12" bestFit="1" customWidth="1"/>
    <col min="2309" max="2309" width="16.33203125" style="12" bestFit="1" customWidth="1"/>
    <col min="2310" max="2310" width="6.88671875" style="12" customWidth="1"/>
    <col min="2311" max="2311" width="15.88671875" style="12" customWidth="1"/>
    <col min="2312" max="2312" width="13.109375" style="12" customWidth="1"/>
    <col min="2313" max="2314" width="11.21875" style="12" customWidth="1"/>
    <col min="2315" max="2315" width="15.88671875" style="12" customWidth="1"/>
    <col min="2316" max="2316" width="10" style="12"/>
    <col min="2317" max="2317" width="18.33203125" style="12" customWidth="1"/>
    <col min="2318" max="2319" width="9" style="12" customWidth="1"/>
    <col min="2320" max="2321" width="8.33203125" style="12" customWidth="1"/>
    <col min="2322" max="2322" width="9.5546875" style="12" customWidth="1"/>
    <col min="2323" max="2323" width="10" style="12"/>
    <col min="2324" max="2324" width="13.21875" style="12" bestFit="1" customWidth="1"/>
    <col min="2325" max="2325" width="12.44140625" style="12" bestFit="1" customWidth="1"/>
    <col min="2326" max="2560" width="10" style="12"/>
    <col min="2561" max="2561" width="11.6640625" style="12" customWidth="1"/>
    <col min="2562" max="2562" width="9.6640625" style="12" customWidth="1"/>
    <col min="2563" max="2563" width="7.77734375" style="12" bestFit="1" customWidth="1"/>
    <col min="2564" max="2564" width="18.44140625" style="12" bestFit="1" customWidth="1"/>
    <col min="2565" max="2565" width="16.33203125" style="12" bestFit="1" customWidth="1"/>
    <col min="2566" max="2566" width="6.88671875" style="12" customWidth="1"/>
    <col min="2567" max="2567" width="15.88671875" style="12" customWidth="1"/>
    <col min="2568" max="2568" width="13.109375" style="12" customWidth="1"/>
    <col min="2569" max="2570" width="11.21875" style="12" customWidth="1"/>
    <col min="2571" max="2571" width="15.88671875" style="12" customWidth="1"/>
    <col min="2572" max="2572" width="10" style="12"/>
    <col min="2573" max="2573" width="18.33203125" style="12" customWidth="1"/>
    <col min="2574" max="2575" width="9" style="12" customWidth="1"/>
    <col min="2576" max="2577" width="8.33203125" style="12" customWidth="1"/>
    <col min="2578" max="2578" width="9.5546875" style="12" customWidth="1"/>
    <col min="2579" max="2579" width="10" style="12"/>
    <col min="2580" max="2580" width="13.21875" style="12" bestFit="1" customWidth="1"/>
    <col min="2581" max="2581" width="12.44140625" style="12" bestFit="1" customWidth="1"/>
    <col min="2582" max="2816" width="10" style="12"/>
    <col min="2817" max="2817" width="11.6640625" style="12" customWidth="1"/>
    <col min="2818" max="2818" width="9.6640625" style="12" customWidth="1"/>
    <col min="2819" max="2819" width="7.77734375" style="12" bestFit="1" customWidth="1"/>
    <col min="2820" max="2820" width="18.44140625" style="12" bestFit="1" customWidth="1"/>
    <col min="2821" max="2821" width="16.33203125" style="12" bestFit="1" customWidth="1"/>
    <col min="2822" max="2822" width="6.88671875" style="12" customWidth="1"/>
    <col min="2823" max="2823" width="15.88671875" style="12" customWidth="1"/>
    <col min="2824" max="2824" width="13.109375" style="12" customWidth="1"/>
    <col min="2825" max="2826" width="11.21875" style="12" customWidth="1"/>
    <col min="2827" max="2827" width="15.88671875" style="12" customWidth="1"/>
    <col min="2828" max="2828" width="10" style="12"/>
    <col min="2829" max="2829" width="18.33203125" style="12" customWidth="1"/>
    <col min="2830" max="2831" width="9" style="12" customWidth="1"/>
    <col min="2832" max="2833" width="8.33203125" style="12" customWidth="1"/>
    <col min="2834" max="2834" width="9.5546875" style="12" customWidth="1"/>
    <col min="2835" max="2835" width="10" style="12"/>
    <col min="2836" max="2836" width="13.21875" style="12" bestFit="1" customWidth="1"/>
    <col min="2837" max="2837" width="12.44140625" style="12" bestFit="1" customWidth="1"/>
    <col min="2838" max="3072" width="10" style="12"/>
    <col min="3073" max="3073" width="11.6640625" style="12" customWidth="1"/>
    <col min="3074" max="3074" width="9.6640625" style="12" customWidth="1"/>
    <col min="3075" max="3075" width="7.77734375" style="12" bestFit="1" customWidth="1"/>
    <col min="3076" max="3076" width="18.44140625" style="12" bestFit="1" customWidth="1"/>
    <col min="3077" max="3077" width="16.33203125" style="12" bestFit="1" customWidth="1"/>
    <col min="3078" max="3078" width="6.88671875" style="12" customWidth="1"/>
    <col min="3079" max="3079" width="15.88671875" style="12" customWidth="1"/>
    <col min="3080" max="3080" width="13.109375" style="12" customWidth="1"/>
    <col min="3081" max="3082" width="11.21875" style="12" customWidth="1"/>
    <col min="3083" max="3083" width="15.88671875" style="12" customWidth="1"/>
    <col min="3084" max="3084" width="10" style="12"/>
    <col min="3085" max="3085" width="18.33203125" style="12" customWidth="1"/>
    <col min="3086" max="3087" width="9" style="12" customWidth="1"/>
    <col min="3088" max="3089" width="8.33203125" style="12" customWidth="1"/>
    <col min="3090" max="3090" width="9.5546875" style="12" customWidth="1"/>
    <col min="3091" max="3091" width="10" style="12"/>
    <col min="3092" max="3092" width="13.21875" style="12" bestFit="1" customWidth="1"/>
    <col min="3093" max="3093" width="12.44140625" style="12" bestFit="1" customWidth="1"/>
    <col min="3094" max="3328" width="10" style="12"/>
    <col min="3329" max="3329" width="11.6640625" style="12" customWidth="1"/>
    <col min="3330" max="3330" width="9.6640625" style="12" customWidth="1"/>
    <col min="3331" max="3331" width="7.77734375" style="12" bestFit="1" customWidth="1"/>
    <col min="3332" max="3332" width="18.44140625" style="12" bestFit="1" customWidth="1"/>
    <col min="3333" max="3333" width="16.33203125" style="12" bestFit="1" customWidth="1"/>
    <col min="3334" max="3334" width="6.88671875" style="12" customWidth="1"/>
    <col min="3335" max="3335" width="15.88671875" style="12" customWidth="1"/>
    <col min="3336" max="3336" width="13.109375" style="12" customWidth="1"/>
    <col min="3337" max="3338" width="11.21875" style="12" customWidth="1"/>
    <col min="3339" max="3339" width="15.88671875" style="12" customWidth="1"/>
    <col min="3340" max="3340" width="10" style="12"/>
    <col min="3341" max="3341" width="18.33203125" style="12" customWidth="1"/>
    <col min="3342" max="3343" width="9" style="12" customWidth="1"/>
    <col min="3344" max="3345" width="8.33203125" style="12" customWidth="1"/>
    <col min="3346" max="3346" width="9.5546875" style="12" customWidth="1"/>
    <col min="3347" max="3347" width="10" style="12"/>
    <col min="3348" max="3348" width="13.21875" style="12" bestFit="1" customWidth="1"/>
    <col min="3349" max="3349" width="12.44140625" style="12" bestFit="1" customWidth="1"/>
    <col min="3350" max="3584" width="10" style="12"/>
    <col min="3585" max="3585" width="11.6640625" style="12" customWidth="1"/>
    <col min="3586" max="3586" width="9.6640625" style="12" customWidth="1"/>
    <col min="3587" max="3587" width="7.77734375" style="12" bestFit="1" customWidth="1"/>
    <col min="3588" max="3588" width="18.44140625" style="12" bestFit="1" customWidth="1"/>
    <col min="3589" max="3589" width="16.33203125" style="12" bestFit="1" customWidth="1"/>
    <col min="3590" max="3590" width="6.88671875" style="12" customWidth="1"/>
    <col min="3591" max="3591" width="15.88671875" style="12" customWidth="1"/>
    <col min="3592" max="3592" width="13.109375" style="12" customWidth="1"/>
    <col min="3593" max="3594" width="11.21875" style="12" customWidth="1"/>
    <col min="3595" max="3595" width="15.88671875" style="12" customWidth="1"/>
    <col min="3596" max="3596" width="10" style="12"/>
    <col min="3597" max="3597" width="18.33203125" style="12" customWidth="1"/>
    <col min="3598" max="3599" width="9" style="12" customWidth="1"/>
    <col min="3600" max="3601" width="8.33203125" style="12" customWidth="1"/>
    <col min="3602" max="3602" width="9.5546875" style="12" customWidth="1"/>
    <col min="3603" max="3603" width="10" style="12"/>
    <col min="3604" max="3604" width="13.21875" style="12" bestFit="1" customWidth="1"/>
    <col min="3605" max="3605" width="12.44140625" style="12" bestFit="1" customWidth="1"/>
    <col min="3606" max="3840" width="10" style="12"/>
    <col min="3841" max="3841" width="11.6640625" style="12" customWidth="1"/>
    <col min="3842" max="3842" width="9.6640625" style="12" customWidth="1"/>
    <col min="3843" max="3843" width="7.77734375" style="12" bestFit="1" customWidth="1"/>
    <col min="3844" max="3844" width="18.44140625" style="12" bestFit="1" customWidth="1"/>
    <col min="3845" max="3845" width="16.33203125" style="12" bestFit="1" customWidth="1"/>
    <col min="3846" max="3846" width="6.88671875" style="12" customWidth="1"/>
    <col min="3847" max="3847" width="15.88671875" style="12" customWidth="1"/>
    <col min="3848" max="3848" width="13.109375" style="12" customWidth="1"/>
    <col min="3849" max="3850" width="11.21875" style="12" customWidth="1"/>
    <col min="3851" max="3851" width="15.88671875" style="12" customWidth="1"/>
    <col min="3852" max="3852" width="10" style="12"/>
    <col min="3853" max="3853" width="18.33203125" style="12" customWidth="1"/>
    <col min="3854" max="3855" width="9" style="12" customWidth="1"/>
    <col min="3856" max="3857" width="8.33203125" style="12" customWidth="1"/>
    <col min="3858" max="3858" width="9.5546875" style="12" customWidth="1"/>
    <col min="3859" max="3859" width="10" style="12"/>
    <col min="3860" max="3860" width="13.21875" style="12" bestFit="1" customWidth="1"/>
    <col min="3861" max="3861" width="12.44140625" style="12" bestFit="1" customWidth="1"/>
    <col min="3862" max="4096" width="10" style="12"/>
    <col min="4097" max="4097" width="11.6640625" style="12" customWidth="1"/>
    <col min="4098" max="4098" width="9.6640625" style="12" customWidth="1"/>
    <col min="4099" max="4099" width="7.77734375" style="12" bestFit="1" customWidth="1"/>
    <col min="4100" max="4100" width="18.44140625" style="12" bestFit="1" customWidth="1"/>
    <col min="4101" max="4101" width="16.33203125" style="12" bestFit="1" customWidth="1"/>
    <col min="4102" max="4102" width="6.88671875" style="12" customWidth="1"/>
    <col min="4103" max="4103" width="15.88671875" style="12" customWidth="1"/>
    <col min="4104" max="4104" width="13.109375" style="12" customWidth="1"/>
    <col min="4105" max="4106" width="11.21875" style="12" customWidth="1"/>
    <col min="4107" max="4107" width="15.88671875" style="12" customWidth="1"/>
    <col min="4108" max="4108" width="10" style="12"/>
    <col min="4109" max="4109" width="18.33203125" style="12" customWidth="1"/>
    <col min="4110" max="4111" width="9" style="12" customWidth="1"/>
    <col min="4112" max="4113" width="8.33203125" style="12" customWidth="1"/>
    <col min="4114" max="4114" width="9.5546875" style="12" customWidth="1"/>
    <col min="4115" max="4115" width="10" style="12"/>
    <col min="4116" max="4116" width="13.21875" style="12" bestFit="1" customWidth="1"/>
    <col min="4117" max="4117" width="12.44140625" style="12" bestFit="1" customWidth="1"/>
    <col min="4118" max="4352" width="10" style="12"/>
    <col min="4353" max="4353" width="11.6640625" style="12" customWidth="1"/>
    <col min="4354" max="4354" width="9.6640625" style="12" customWidth="1"/>
    <col min="4355" max="4355" width="7.77734375" style="12" bestFit="1" customWidth="1"/>
    <col min="4356" max="4356" width="18.44140625" style="12" bestFit="1" customWidth="1"/>
    <col min="4357" max="4357" width="16.33203125" style="12" bestFit="1" customWidth="1"/>
    <col min="4358" max="4358" width="6.88671875" style="12" customWidth="1"/>
    <col min="4359" max="4359" width="15.88671875" style="12" customWidth="1"/>
    <col min="4360" max="4360" width="13.109375" style="12" customWidth="1"/>
    <col min="4361" max="4362" width="11.21875" style="12" customWidth="1"/>
    <col min="4363" max="4363" width="15.88671875" style="12" customWidth="1"/>
    <col min="4364" max="4364" width="10" style="12"/>
    <col min="4365" max="4365" width="18.33203125" style="12" customWidth="1"/>
    <col min="4366" max="4367" width="9" style="12" customWidth="1"/>
    <col min="4368" max="4369" width="8.33203125" style="12" customWidth="1"/>
    <col min="4370" max="4370" width="9.5546875" style="12" customWidth="1"/>
    <col min="4371" max="4371" width="10" style="12"/>
    <col min="4372" max="4372" width="13.21875" style="12" bestFit="1" customWidth="1"/>
    <col min="4373" max="4373" width="12.44140625" style="12" bestFit="1" customWidth="1"/>
    <col min="4374" max="4608" width="10" style="12"/>
    <col min="4609" max="4609" width="11.6640625" style="12" customWidth="1"/>
    <col min="4610" max="4610" width="9.6640625" style="12" customWidth="1"/>
    <col min="4611" max="4611" width="7.77734375" style="12" bestFit="1" customWidth="1"/>
    <col min="4612" max="4612" width="18.44140625" style="12" bestFit="1" customWidth="1"/>
    <col min="4613" max="4613" width="16.33203125" style="12" bestFit="1" customWidth="1"/>
    <col min="4614" max="4614" width="6.88671875" style="12" customWidth="1"/>
    <col min="4615" max="4615" width="15.88671875" style="12" customWidth="1"/>
    <col min="4616" max="4616" width="13.109375" style="12" customWidth="1"/>
    <col min="4617" max="4618" width="11.21875" style="12" customWidth="1"/>
    <col min="4619" max="4619" width="15.88671875" style="12" customWidth="1"/>
    <col min="4620" max="4620" width="10" style="12"/>
    <col min="4621" max="4621" width="18.33203125" style="12" customWidth="1"/>
    <col min="4622" max="4623" width="9" style="12" customWidth="1"/>
    <col min="4624" max="4625" width="8.33203125" style="12" customWidth="1"/>
    <col min="4626" max="4626" width="9.5546875" style="12" customWidth="1"/>
    <col min="4627" max="4627" width="10" style="12"/>
    <col min="4628" max="4628" width="13.21875" style="12" bestFit="1" customWidth="1"/>
    <col min="4629" max="4629" width="12.44140625" style="12" bestFit="1" customWidth="1"/>
    <col min="4630" max="4864" width="10" style="12"/>
    <col min="4865" max="4865" width="11.6640625" style="12" customWidth="1"/>
    <col min="4866" max="4866" width="9.6640625" style="12" customWidth="1"/>
    <col min="4867" max="4867" width="7.77734375" style="12" bestFit="1" customWidth="1"/>
    <col min="4868" max="4868" width="18.44140625" style="12" bestFit="1" customWidth="1"/>
    <col min="4869" max="4869" width="16.33203125" style="12" bestFit="1" customWidth="1"/>
    <col min="4870" max="4870" width="6.88671875" style="12" customWidth="1"/>
    <col min="4871" max="4871" width="15.88671875" style="12" customWidth="1"/>
    <col min="4872" max="4872" width="13.109375" style="12" customWidth="1"/>
    <col min="4873" max="4874" width="11.21875" style="12" customWidth="1"/>
    <col min="4875" max="4875" width="15.88671875" style="12" customWidth="1"/>
    <col min="4876" max="4876" width="10" style="12"/>
    <col min="4877" max="4877" width="18.33203125" style="12" customWidth="1"/>
    <col min="4878" max="4879" width="9" style="12" customWidth="1"/>
    <col min="4880" max="4881" width="8.33203125" style="12" customWidth="1"/>
    <col min="4882" max="4882" width="9.5546875" style="12" customWidth="1"/>
    <col min="4883" max="4883" width="10" style="12"/>
    <col min="4884" max="4884" width="13.21875" style="12" bestFit="1" customWidth="1"/>
    <col min="4885" max="4885" width="12.44140625" style="12" bestFit="1" customWidth="1"/>
    <col min="4886" max="5120" width="10" style="12"/>
    <col min="5121" max="5121" width="11.6640625" style="12" customWidth="1"/>
    <col min="5122" max="5122" width="9.6640625" style="12" customWidth="1"/>
    <col min="5123" max="5123" width="7.77734375" style="12" bestFit="1" customWidth="1"/>
    <col min="5124" max="5124" width="18.44140625" style="12" bestFit="1" customWidth="1"/>
    <col min="5125" max="5125" width="16.33203125" style="12" bestFit="1" customWidth="1"/>
    <col min="5126" max="5126" width="6.88671875" style="12" customWidth="1"/>
    <col min="5127" max="5127" width="15.88671875" style="12" customWidth="1"/>
    <col min="5128" max="5128" width="13.109375" style="12" customWidth="1"/>
    <col min="5129" max="5130" width="11.21875" style="12" customWidth="1"/>
    <col min="5131" max="5131" width="15.88671875" style="12" customWidth="1"/>
    <col min="5132" max="5132" width="10" style="12"/>
    <col min="5133" max="5133" width="18.33203125" style="12" customWidth="1"/>
    <col min="5134" max="5135" width="9" style="12" customWidth="1"/>
    <col min="5136" max="5137" width="8.33203125" style="12" customWidth="1"/>
    <col min="5138" max="5138" width="9.5546875" style="12" customWidth="1"/>
    <col min="5139" max="5139" width="10" style="12"/>
    <col min="5140" max="5140" width="13.21875" style="12" bestFit="1" customWidth="1"/>
    <col min="5141" max="5141" width="12.44140625" style="12" bestFit="1" customWidth="1"/>
    <col min="5142" max="5376" width="10" style="12"/>
    <col min="5377" max="5377" width="11.6640625" style="12" customWidth="1"/>
    <col min="5378" max="5378" width="9.6640625" style="12" customWidth="1"/>
    <col min="5379" max="5379" width="7.77734375" style="12" bestFit="1" customWidth="1"/>
    <col min="5380" max="5380" width="18.44140625" style="12" bestFit="1" customWidth="1"/>
    <col min="5381" max="5381" width="16.33203125" style="12" bestFit="1" customWidth="1"/>
    <col min="5382" max="5382" width="6.88671875" style="12" customWidth="1"/>
    <col min="5383" max="5383" width="15.88671875" style="12" customWidth="1"/>
    <col min="5384" max="5384" width="13.109375" style="12" customWidth="1"/>
    <col min="5385" max="5386" width="11.21875" style="12" customWidth="1"/>
    <col min="5387" max="5387" width="15.88671875" style="12" customWidth="1"/>
    <col min="5388" max="5388" width="10" style="12"/>
    <col min="5389" max="5389" width="18.33203125" style="12" customWidth="1"/>
    <col min="5390" max="5391" width="9" style="12" customWidth="1"/>
    <col min="5392" max="5393" width="8.33203125" style="12" customWidth="1"/>
    <col min="5394" max="5394" width="9.5546875" style="12" customWidth="1"/>
    <col min="5395" max="5395" width="10" style="12"/>
    <col min="5396" max="5396" width="13.21875" style="12" bestFit="1" customWidth="1"/>
    <col min="5397" max="5397" width="12.44140625" style="12" bestFit="1" customWidth="1"/>
    <col min="5398" max="5632" width="10" style="12"/>
    <col min="5633" max="5633" width="11.6640625" style="12" customWidth="1"/>
    <col min="5634" max="5634" width="9.6640625" style="12" customWidth="1"/>
    <col min="5635" max="5635" width="7.77734375" style="12" bestFit="1" customWidth="1"/>
    <col min="5636" max="5636" width="18.44140625" style="12" bestFit="1" customWidth="1"/>
    <col min="5637" max="5637" width="16.33203125" style="12" bestFit="1" customWidth="1"/>
    <col min="5638" max="5638" width="6.88671875" style="12" customWidth="1"/>
    <col min="5639" max="5639" width="15.88671875" style="12" customWidth="1"/>
    <col min="5640" max="5640" width="13.109375" style="12" customWidth="1"/>
    <col min="5641" max="5642" width="11.21875" style="12" customWidth="1"/>
    <col min="5643" max="5643" width="15.88671875" style="12" customWidth="1"/>
    <col min="5644" max="5644" width="10" style="12"/>
    <col min="5645" max="5645" width="18.33203125" style="12" customWidth="1"/>
    <col min="5646" max="5647" width="9" style="12" customWidth="1"/>
    <col min="5648" max="5649" width="8.33203125" style="12" customWidth="1"/>
    <col min="5650" max="5650" width="9.5546875" style="12" customWidth="1"/>
    <col min="5651" max="5651" width="10" style="12"/>
    <col min="5652" max="5652" width="13.21875" style="12" bestFit="1" customWidth="1"/>
    <col min="5653" max="5653" width="12.44140625" style="12" bestFit="1" customWidth="1"/>
    <col min="5654" max="5888" width="10" style="12"/>
    <col min="5889" max="5889" width="11.6640625" style="12" customWidth="1"/>
    <col min="5890" max="5890" width="9.6640625" style="12" customWidth="1"/>
    <col min="5891" max="5891" width="7.77734375" style="12" bestFit="1" customWidth="1"/>
    <col min="5892" max="5892" width="18.44140625" style="12" bestFit="1" customWidth="1"/>
    <col min="5893" max="5893" width="16.33203125" style="12" bestFit="1" customWidth="1"/>
    <col min="5894" max="5894" width="6.88671875" style="12" customWidth="1"/>
    <col min="5895" max="5895" width="15.88671875" style="12" customWidth="1"/>
    <col min="5896" max="5896" width="13.109375" style="12" customWidth="1"/>
    <col min="5897" max="5898" width="11.21875" style="12" customWidth="1"/>
    <col min="5899" max="5899" width="15.88671875" style="12" customWidth="1"/>
    <col min="5900" max="5900" width="10" style="12"/>
    <col min="5901" max="5901" width="18.33203125" style="12" customWidth="1"/>
    <col min="5902" max="5903" width="9" style="12" customWidth="1"/>
    <col min="5904" max="5905" width="8.33203125" style="12" customWidth="1"/>
    <col min="5906" max="5906" width="9.5546875" style="12" customWidth="1"/>
    <col min="5907" max="5907" width="10" style="12"/>
    <col min="5908" max="5908" width="13.21875" style="12" bestFit="1" customWidth="1"/>
    <col min="5909" max="5909" width="12.44140625" style="12" bestFit="1" customWidth="1"/>
    <col min="5910" max="6144" width="10" style="12"/>
    <col min="6145" max="6145" width="11.6640625" style="12" customWidth="1"/>
    <col min="6146" max="6146" width="9.6640625" style="12" customWidth="1"/>
    <col min="6147" max="6147" width="7.77734375" style="12" bestFit="1" customWidth="1"/>
    <col min="6148" max="6148" width="18.44140625" style="12" bestFit="1" customWidth="1"/>
    <col min="6149" max="6149" width="16.33203125" style="12" bestFit="1" customWidth="1"/>
    <col min="6150" max="6150" width="6.88671875" style="12" customWidth="1"/>
    <col min="6151" max="6151" width="15.88671875" style="12" customWidth="1"/>
    <col min="6152" max="6152" width="13.109375" style="12" customWidth="1"/>
    <col min="6153" max="6154" width="11.21875" style="12" customWidth="1"/>
    <col min="6155" max="6155" width="15.88671875" style="12" customWidth="1"/>
    <col min="6156" max="6156" width="10" style="12"/>
    <col min="6157" max="6157" width="18.33203125" style="12" customWidth="1"/>
    <col min="6158" max="6159" width="9" style="12" customWidth="1"/>
    <col min="6160" max="6161" width="8.33203125" style="12" customWidth="1"/>
    <col min="6162" max="6162" width="9.5546875" style="12" customWidth="1"/>
    <col min="6163" max="6163" width="10" style="12"/>
    <col min="6164" max="6164" width="13.21875" style="12" bestFit="1" customWidth="1"/>
    <col min="6165" max="6165" width="12.44140625" style="12" bestFit="1" customWidth="1"/>
    <col min="6166" max="6400" width="10" style="12"/>
    <col min="6401" max="6401" width="11.6640625" style="12" customWidth="1"/>
    <col min="6402" max="6402" width="9.6640625" style="12" customWidth="1"/>
    <col min="6403" max="6403" width="7.77734375" style="12" bestFit="1" customWidth="1"/>
    <col min="6404" max="6404" width="18.44140625" style="12" bestFit="1" customWidth="1"/>
    <col min="6405" max="6405" width="16.33203125" style="12" bestFit="1" customWidth="1"/>
    <col min="6406" max="6406" width="6.88671875" style="12" customWidth="1"/>
    <col min="6407" max="6407" width="15.88671875" style="12" customWidth="1"/>
    <col min="6408" max="6408" width="13.109375" style="12" customWidth="1"/>
    <col min="6409" max="6410" width="11.21875" style="12" customWidth="1"/>
    <col min="6411" max="6411" width="15.88671875" style="12" customWidth="1"/>
    <col min="6412" max="6412" width="10" style="12"/>
    <col min="6413" max="6413" width="18.33203125" style="12" customWidth="1"/>
    <col min="6414" max="6415" width="9" style="12" customWidth="1"/>
    <col min="6416" max="6417" width="8.33203125" style="12" customWidth="1"/>
    <col min="6418" max="6418" width="9.5546875" style="12" customWidth="1"/>
    <col min="6419" max="6419" width="10" style="12"/>
    <col min="6420" max="6420" width="13.21875" style="12" bestFit="1" customWidth="1"/>
    <col min="6421" max="6421" width="12.44140625" style="12" bestFit="1" customWidth="1"/>
    <col min="6422" max="6656" width="10" style="12"/>
    <col min="6657" max="6657" width="11.6640625" style="12" customWidth="1"/>
    <col min="6658" max="6658" width="9.6640625" style="12" customWidth="1"/>
    <col min="6659" max="6659" width="7.77734375" style="12" bestFit="1" customWidth="1"/>
    <col min="6660" max="6660" width="18.44140625" style="12" bestFit="1" customWidth="1"/>
    <col min="6661" max="6661" width="16.33203125" style="12" bestFit="1" customWidth="1"/>
    <col min="6662" max="6662" width="6.88671875" style="12" customWidth="1"/>
    <col min="6663" max="6663" width="15.88671875" style="12" customWidth="1"/>
    <col min="6664" max="6664" width="13.109375" style="12" customWidth="1"/>
    <col min="6665" max="6666" width="11.21875" style="12" customWidth="1"/>
    <col min="6667" max="6667" width="15.88671875" style="12" customWidth="1"/>
    <col min="6668" max="6668" width="10" style="12"/>
    <col min="6669" max="6669" width="18.33203125" style="12" customWidth="1"/>
    <col min="6670" max="6671" width="9" style="12" customWidth="1"/>
    <col min="6672" max="6673" width="8.33203125" style="12" customWidth="1"/>
    <col min="6674" max="6674" width="9.5546875" style="12" customWidth="1"/>
    <col min="6675" max="6675" width="10" style="12"/>
    <col min="6676" max="6676" width="13.21875" style="12" bestFit="1" customWidth="1"/>
    <col min="6677" max="6677" width="12.44140625" style="12" bestFit="1" customWidth="1"/>
    <col min="6678" max="6912" width="10" style="12"/>
    <col min="6913" max="6913" width="11.6640625" style="12" customWidth="1"/>
    <col min="6914" max="6914" width="9.6640625" style="12" customWidth="1"/>
    <col min="6915" max="6915" width="7.77734375" style="12" bestFit="1" customWidth="1"/>
    <col min="6916" max="6916" width="18.44140625" style="12" bestFit="1" customWidth="1"/>
    <col min="6917" max="6917" width="16.33203125" style="12" bestFit="1" customWidth="1"/>
    <col min="6918" max="6918" width="6.88671875" style="12" customWidth="1"/>
    <col min="6919" max="6919" width="15.88671875" style="12" customWidth="1"/>
    <col min="6920" max="6920" width="13.109375" style="12" customWidth="1"/>
    <col min="6921" max="6922" width="11.21875" style="12" customWidth="1"/>
    <col min="6923" max="6923" width="15.88671875" style="12" customWidth="1"/>
    <col min="6924" max="6924" width="10" style="12"/>
    <col min="6925" max="6925" width="18.33203125" style="12" customWidth="1"/>
    <col min="6926" max="6927" width="9" style="12" customWidth="1"/>
    <col min="6928" max="6929" width="8.33203125" style="12" customWidth="1"/>
    <col min="6930" max="6930" width="9.5546875" style="12" customWidth="1"/>
    <col min="6931" max="6931" width="10" style="12"/>
    <col min="6932" max="6932" width="13.21875" style="12" bestFit="1" customWidth="1"/>
    <col min="6933" max="6933" width="12.44140625" style="12" bestFit="1" customWidth="1"/>
    <col min="6934" max="7168" width="10" style="12"/>
    <col min="7169" max="7169" width="11.6640625" style="12" customWidth="1"/>
    <col min="7170" max="7170" width="9.6640625" style="12" customWidth="1"/>
    <col min="7171" max="7171" width="7.77734375" style="12" bestFit="1" customWidth="1"/>
    <col min="7172" max="7172" width="18.44140625" style="12" bestFit="1" customWidth="1"/>
    <col min="7173" max="7173" width="16.33203125" style="12" bestFit="1" customWidth="1"/>
    <col min="7174" max="7174" width="6.88671875" style="12" customWidth="1"/>
    <col min="7175" max="7175" width="15.88671875" style="12" customWidth="1"/>
    <col min="7176" max="7176" width="13.109375" style="12" customWidth="1"/>
    <col min="7177" max="7178" width="11.21875" style="12" customWidth="1"/>
    <col min="7179" max="7179" width="15.88671875" style="12" customWidth="1"/>
    <col min="7180" max="7180" width="10" style="12"/>
    <col min="7181" max="7181" width="18.33203125" style="12" customWidth="1"/>
    <col min="7182" max="7183" width="9" style="12" customWidth="1"/>
    <col min="7184" max="7185" width="8.33203125" style="12" customWidth="1"/>
    <col min="7186" max="7186" width="9.5546875" style="12" customWidth="1"/>
    <col min="7187" max="7187" width="10" style="12"/>
    <col min="7188" max="7188" width="13.21875" style="12" bestFit="1" customWidth="1"/>
    <col min="7189" max="7189" width="12.44140625" style="12" bestFit="1" customWidth="1"/>
    <col min="7190" max="7424" width="10" style="12"/>
    <col min="7425" max="7425" width="11.6640625" style="12" customWidth="1"/>
    <col min="7426" max="7426" width="9.6640625" style="12" customWidth="1"/>
    <col min="7427" max="7427" width="7.77734375" style="12" bestFit="1" customWidth="1"/>
    <col min="7428" max="7428" width="18.44140625" style="12" bestFit="1" customWidth="1"/>
    <col min="7429" max="7429" width="16.33203125" style="12" bestFit="1" customWidth="1"/>
    <col min="7430" max="7430" width="6.88671875" style="12" customWidth="1"/>
    <col min="7431" max="7431" width="15.88671875" style="12" customWidth="1"/>
    <col min="7432" max="7432" width="13.109375" style="12" customWidth="1"/>
    <col min="7433" max="7434" width="11.21875" style="12" customWidth="1"/>
    <col min="7435" max="7435" width="15.88671875" style="12" customWidth="1"/>
    <col min="7436" max="7436" width="10" style="12"/>
    <col min="7437" max="7437" width="18.33203125" style="12" customWidth="1"/>
    <col min="7438" max="7439" width="9" style="12" customWidth="1"/>
    <col min="7440" max="7441" width="8.33203125" style="12" customWidth="1"/>
    <col min="7442" max="7442" width="9.5546875" style="12" customWidth="1"/>
    <col min="7443" max="7443" width="10" style="12"/>
    <col min="7444" max="7444" width="13.21875" style="12" bestFit="1" customWidth="1"/>
    <col min="7445" max="7445" width="12.44140625" style="12" bestFit="1" customWidth="1"/>
    <col min="7446" max="7680" width="10" style="12"/>
    <col min="7681" max="7681" width="11.6640625" style="12" customWidth="1"/>
    <col min="7682" max="7682" width="9.6640625" style="12" customWidth="1"/>
    <col min="7683" max="7683" width="7.77734375" style="12" bestFit="1" customWidth="1"/>
    <col min="7684" max="7684" width="18.44140625" style="12" bestFit="1" customWidth="1"/>
    <col min="7685" max="7685" width="16.33203125" style="12" bestFit="1" customWidth="1"/>
    <col min="7686" max="7686" width="6.88671875" style="12" customWidth="1"/>
    <col min="7687" max="7687" width="15.88671875" style="12" customWidth="1"/>
    <col min="7688" max="7688" width="13.109375" style="12" customWidth="1"/>
    <col min="7689" max="7690" width="11.21875" style="12" customWidth="1"/>
    <col min="7691" max="7691" width="15.88671875" style="12" customWidth="1"/>
    <col min="7692" max="7692" width="10" style="12"/>
    <col min="7693" max="7693" width="18.33203125" style="12" customWidth="1"/>
    <col min="7694" max="7695" width="9" style="12" customWidth="1"/>
    <col min="7696" max="7697" width="8.33203125" style="12" customWidth="1"/>
    <col min="7698" max="7698" width="9.5546875" style="12" customWidth="1"/>
    <col min="7699" max="7699" width="10" style="12"/>
    <col min="7700" max="7700" width="13.21875" style="12" bestFit="1" customWidth="1"/>
    <col min="7701" max="7701" width="12.44140625" style="12" bestFit="1" customWidth="1"/>
    <col min="7702" max="7936" width="10" style="12"/>
    <col min="7937" max="7937" width="11.6640625" style="12" customWidth="1"/>
    <col min="7938" max="7938" width="9.6640625" style="12" customWidth="1"/>
    <col min="7939" max="7939" width="7.77734375" style="12" bestFit="1" customWidth="1"/>
    <col min="7940" max="7940" width="18.44140625" style="12" bestFit="1" customWidth="1"/>
    <col min="7941" max="7941" width="16.33203125" style="12" bestFit="1" customWidth="1"/>
    <col min="7942" max="7942" width="6.88671875" style="12" customWidth="1"/>
    <col min="7943" max="7943" width="15.88671875" style="12" customWidth="1"/>
    <col min="7944" max="7944" width="13.109375" style="12" customWidth="1"/>
    <col min="7945" max="7946" width="11.21875" style="12" customWidth="1"/>
    <col min="7947" max="7947" width="15.88671875" style="12" customWidth="1"/>
    <col min="7948" max="7948" width="10" style="12"/>
    <col min="7949" max="7949" width="18.33203125" style="12" customWidth="1"/>
    <col min="7950" max="7951" width="9" style="12" customWidth="1"/>
    <col min="7952" max="7953" width="8.33203125" style="12" customWidth="1"/>
    <col min="7954" max="7954" width="9.5546875" style="12" customWidth="1"/>
    <col min="7955" max="7955" width="10" style="12"/>
    <col min="7956" max="7956" width="13.21875" style="12" bestFit="1" customWidth="1"/>
    <col min="7957" max="7957" width="12.44140625" style="12" bestFit="1" customWidth="1"/>
    <col min="7958" max="8192" width="10" style="12"/>
    <col min="8193" max="8193" width="11.6640625" style="12" customWidth="1"/>
    <col min="8194" max="8194" width="9.6640625" style="12" customWidth="1"/>
    <col min="8195" max="8195" width="7.77734375" style="12" bestFit="1" customWidth="1"/>
    <col min="8196" max="8196" width="18.44140625" style="12" bestFit="1" customWidth="1"/>
    <col min="8197" max="8197" width="16.33203125" style="12" bestFit="1" customWidth="1"/>
    <col min="8198" max="8198" width="6.88671875" style="12" customWidth="1"/>
    <col min="8199" max="8199" width="15.88671875" style="12" customWidth="1"/>
    <col min="8200" max="8200" width="13.109375" style="12" customWidth="1"/>
    <col min="8201" max="8202" width="11.21875" style="12" customWidth="1"/>
    <col min="8203" max="8203" width="15.88671875" style="12" customWidth="1"/>
    <col min="8204" max="8204" width="10" style="12"/>
    <col min="8205" max="8205" width="18.33203125" style="12" customWidth="1"/>
    <col min="8206" max="8207" width="9" style="12" customWidth="1"/>
    <col min="8208" max="8209" width="8.33203125" style="12" customWidth="1"/>
    <col min="8210" max="8210" width="9.5546875" style="12" customWidth="1"/>
    <col min="8211" max="8211" width="10" style="12"/>
    <col min="8212" max="8212" width="13.21875" style="12" bestFit="1" customWidth="1"/>
    <col min="8213" max="8213" width="12.44140625" style="12" bestFit="1" customWidth="1"/>
    <col min="8214" max="8448" width="10" style="12"/>
    <col min="8449" max="8449" width="11.6640625" style="12" customWidth="1"/>
    <col min="8450" max="8450" width="9.6640625" style="12" customWidth="1"/>
    <col min="8451" max="8451" width="7.77734375" style="12" bestFit="1" customWidth="1"/>
    <col min="8452" max="8452" width="18.44140625" style="12" bestFit="1" customWidth="1"/>
    <col min="8453" max="8453" width="16.33203125" style="12" bestFit="1" customWidth="1"/>
    <col min="8454" max="8454" width="6.88671875" style="12" customWidth="1"/>
    <col min="8455" max="8455" width="15.88671875" style="12" customWidth="1"/>
    <col min="8456" max="8456" width="13.109375" style="12" customWidth="1"/>
    <col min="8457" max="8458" width="11.21875" style="12" customWidth="1"/>
    <col min="8459" max="8459" width="15.88671875" style="12" customWidth="1"/>
    <col min="8460" max="8460" width="10" style="12"/>
    <col min="8461" max="8461" width="18.33203125" style="12" customWidth="1"/>
    <col min="8462" max="8463" width="9" style="12" customWidth="1"/>
    <col min="8464" max="8465" width="8.33203125" style="12" customWidth="1"/>
    <col min="8466" max="8466" width="9.5546875" style="12" customWidth="1"/>
    <col min="8467" max="8467" width="10" style="12"/>
    <col min="8468" max="8468" width="13.21875" style="12" bestFit="1" customWidth="1"/>
    <col min="8469" max="8469" width="12.44140625" style="12" bestFit="1" customWidth="1"/>
    <col min="8470" max="8704" width="10" style="12"/>
    <col min="8705" max="8705" width="11.6640625" style="12" customWidth="1"/>
    <col min="8706" max="8706" width="9.6640625" style="12" customWidth="1"/>
    <col min="8707" max="8707" width="7.77734375" style="12" bestFit="1" customWidth="1"/>
    <col min="8708" max="8708" width="18.44140625" style="12" bestFit="1" customWidth="1"/>
    <col min="8709" max="8709" width="16.33203125" style="12" bestFit="1" customWidth="1"/>
    <col min="8710" max="8710" width="6.88671875" style="12" customWidth="1"/>
    <col min="8711" max="8711" width="15.88671875" style="12" customWidth="1"/>
    <col min="8712" max="8712" width="13.109375" style="12" customWidth="1"/>
    <col min="8713" max="8714" width="11.21875" style="12" customWidth="1"/>
    <col min="8715" max="8715" width="15.88671875" style="12" customWidth="1"/>
    <col min="8716" max="8716" width="10" style="12"/>
    <col min="8717" max="8717" width="18.33203125" style="12" customWidth="1"/>
    <col min="8718" max="8719" width="9" style="12" customWidth="1"/>
    <col min="8720" max="8721" width="8.33203125" style="12" customWidth="1"/>
    <col min="8722" max="8722" width="9.5546875" style="12" customWidth="1"/>
    <col min="8723" max="8723" width="10" style="12"/>
    <col min="8724" max="8724" width="13.21875" style="12" bestFit="1" customWidth="1"/>
    <col min="8725" max="8725" width="12.44140625" style="12" bestFit="1" customWidth="1"/>
    <col min="8726" max="8960" width="10" style="12"/>
    <col min="8961" max="8961" width="11.6640625" style="12" customWidth="1"/>
    <col min="8962" max="8962" width="9.6640625" style="12" customWidth="1"/>
    <col min="8963" max="8963" width="7.77734375" style="12" bestFit="1" customWidth="1"/>
    <col min="8964" max="8964" width="18.44140625" style="12" bestFit="1" customWidth="1"/>
    <col min="8965" max="8965" width="16.33203125" style="12" bestFit="1" customWidth="1"/>
    <col min="8966" max="8966" width="6.88671875" style="12" customWidth="1"/>
    <col min="8967" max="8967" width="15.88671875" style="12" customWidth="1"/>
    <col min="8968" max="8968" width="13.109375" style="12" customWidth="1"/>
    <col min="8969" max="8970" width="11.21875" style="12" customWidth="1"/>
    <col min="8971" max="8971" width="15.88671875" style="12" customWidth="1"/>
    <col min="8972" max="8972" width="10" style="12"/>
    <col min="8973" max="8973" width="18.33203125" style="12" customWidth="1"/>
    <col min="8974" max="8975" width="9" style="12" customWidth="1"/>
    <col min="8976" max="8977" width="8.33203125" style="12" customWidth="1"/>
    <col min="8978" max="8978" width="9.5546875" style="12" customWidth="1"/>
    <col min="8979" max="8979" width="10" style="12"/>
    <col min="8980" max="8980" width="13.21875" style="12" bestFit="1" customWidth="1"/>
    <col min="8981" max="8981" width="12.44140625" style="12" bestFit="1" customWidth="1"/>
    <col min="8982" max="9216" width="10" style="12"/>
    <col min="9217" max="9217" width="11.6640625" style="12" customWidth="1"/>
    <col min="9218" max="9218" width="9.6640625" style="12" customWidth="1"/>
    <col min="9219" max="9219" width="7.77734375" style="12" bestFit="1" customWidth="1"/>
    <col min="9220" max="9220" width="18.44140625" style="12" bestFit="1" customWidth="1"/>
    <col min="9221" max="9221" width="16.33203125" style="12" bestFit="1" customWidth="1"/>
    <col min="9222" max="9222" width="6.88671875" style="12" customWidth="1"/>
    <col min="9223" max="9223" width="15.88671875" style="12" customWidth="1"/>
    <col min="9224" max="9224" width="13.109375" style="12" customWidth="1"/>
    <col min="9225" max="9226" width="11.21875" style="12" customWidth="1"/>
    <col min="9227" max="9227" width="15.88671875" style="12" customWidth="1"/>
    <col min="9228" max="9228" width="10" style="12"/>
    <col min="9229" max="9229" width="18.33203125" style="12" customWidth="1"/>
    <col min="9230" max="9231" width="9" style="12" customWidth="1"/>
    <col min="9232" max="9233" width="8.33203125" style="12" customWidth="1"/>
    <col min="9234" max="9234" width="9.5546875" style="12" customWidth="1"/>
    <col min="9235" max="9235" width="10" style="12"/>
    <col min="9236" max="9236" width="13.21875" style="12" bestFit="1" customWidth="1"/>
    <col min="9237" max="9237" width="12.44140625" style="12" bestFit="1" customWidth="1"/>
    <col min="9238" max="9472" width="10" style="12"/>
    <col min="9473" max="9473" width="11.6640625" style="12" customWidth="1"/>
    <col min="9474" max="9474" width="9.6640625" style="12" customWidth="1"/>
    <col min="9475" max="9475" width="7.77734375" style="12" bestFit="1" customWidth="1"/>
    <col min="9476" max="9476" width="18.44140625" style="12" bestFit="1" customWidth="1"/>
    <col min="9477" max="9477" width="16.33203125" style="12" bestFit="1" customWidth="1"/>
    <col min="9478" max="9478" width="6.88671875" style="12" customWidth="1"/>
    <col min="9479" max="9479" width="15.88671875" style="12" customWidth="1"/>
    <col min="9480" max="9480" width="13.109375" style="12" customWidth="1"/>
    <col min="9481" max="9482" width="11.21875" style="12" customWidth="1"/>
    <col min="9483" max="9483" width="15.88671875" style="12" customWidth="1"/>
    <col min="9484" max="9484" width="10" style="12"/>
    <col min="9485" max="9485" width="18.33203125" style="12" customWidth="1"/>
    <col min="9486" max="9487" width="9" style="12" customWidth="1"/>
    <col min="9488" max="9489" width="8.33203125" style="12" customWidth="1"/>
    <col min="9490" max="9490" width="9.5546875" style="12" customWidth="1"/>
    <col min="9491" max="9491" width="10" style="12"/>
    <col min="9492" max="9492" width="13.21875" style="12" bestFit="1" customWidth="1"/>
    <col min="9493" max="9493" width="12.44140625" style="12" bestFit="1" customWidth="1"/>
    <col min="9494" max="9728" width="10" style="12"/>
    <col min="9729" max="9729" width="11.6640625" style="12" customWidth="1"/>
    <col min="9730" max="9730" width="9.6640625" style="12" customWidth="1"/>
    <col min="9731" max="9731" width="7.77734375" style="12" bestFit="1" customWidth="1"/>
    <col min="9732" max="9732" width="18.44140625" style="12" bestFit="1" customWidth="1"/>
    <col min="9733" max="9733" width="16.33203125" style="12" bestFit="1" customWidth="1"/>
    <col min="9734" max="9734" width="6.88671875" style="12" customWidth="1"/>
    <col min="9735" max="9735" width="15.88671875" style="12" customWidth="1"/>
    <col min="9736" max="9736" width="13.109375" style="12" customWidth="1"/>
    <col min="9737" max="9738" width="11.21875" style="12" customWidth="1"/>
    <col min="9739" max="9739" width="15.88671875" style="12" customWidth="1"/>
    <col min="9740" max="9740" width="10" style="12"/>
    <col min="9741" max="9741" width="18.33203125" style="12" customWidth="1"/>
    <col min="9742" max="9743" width="9" style="12" customWidth="1"/>
    <col min="9744" max="9745" width="8.33203125" style="12" customWidth="1"/>
    <col min="9746" max="9746" width="9.5546875" style="12" customWidth="1"/>
    <col min="9747" max="9747" width="10" style="12"/>
    <col min="9748" max="9748" width="13.21875" style="12" bestFit="1" customWidth="1"/>
    <col min="9749" max="9749" width="12.44140625" style="12" bestFit="1" customWidth="1"/>
    <col min="9750" max="9984" width="10" style="12"/>
    <col min="9985" max="9985" width="11.6640625" style="12" customWidth="1"/>
    <col min="9986" max="9986" width="9.6640625" style="12" customWidth="1"/>
    <col min="9987" max="9987" width="7.77734375" style="12" bestFit="1" customWidth="1"/>
    <col min="9988" max="9988" width="18.44140625" style="12" bestFit="1" customWidth="1"/>
    <col min="9989" max="9989" width="16.33203125" style="12" bestFit="1" customWidth="1"/>
    <col min="9990" max="9990" width="6.88671875" style="12" customWidth="1"/>
    <col min="9991" max="9991" width="15.88671875" style="12" customWidth="1"/>
    <col min="9992" max="9992" width="13.109375" style="12" customWidth="1"/>
    <col min="9993" max="9994" width="11.21875" style="12" customWidth="1"/>
    <col min="9995" max="9995" width="15.88671875" style="12" customWidth="1"/>
    <col min="9996" max="9996" width="10" style="12"/>
    <col min="9997" max="9997" width="18.33203125" style="12" customWidth="1"/>
    <col min="9998" max="9999" width="9" style="12" customWidth="1"/>
    <col min="10000" max="10001" width="8.33203125" style="12" customWidth="1"/>
    <col min="10002" max="10002" width="9.5546875" style="12" customWidth="1"/>
    <col min="10003" max="10003" width="10" style="12"/>
    <col min="10004" max="10004" width="13.21875" style="12" bestFit="1" customWidth="1"/>
    <col min="10005" max="10005" width="12.44140625" style="12" bestFit="1" customWidth="1"/>
    <col min="10006" max="10240" width="10" style="12"/>
    <col min="10241" max="10241" width="11.6640625" style="12" customWidth="1"/>
    <col min="10242" max="10242" width="9.6640625" style="12" customWidth="1"/>
    <col min="10243" max="10243" width="7.77734375" style="12" bestFit="1" customWidth="1"/>
    <col min="10244" max="10244" width="18.44140625" style="12" bestFit="1" customWidth="1"/>
    <col min="10245" max="10245" width="16.33203125" style="12" bestFit="1" customWidth="1"/>
    <col min="10246" max="10246" width="6.88671875" style="12" customWidth="1"/>
    <col min="10247" max="10247" width="15.88671875" style="12" customWidth="1"/>
    <col min="10248" max="10248" width="13.109375" style="12" customWidth="1"/>
    <col min="10249" max="10250" width="11.21875" style="12" customWidth="1"/>
    <col min="10251" max="10251" width="15.88671875" style="12" customWidth="1"/>
    <col min="10252" max="10252" width="10" style="12"/>
    <col min="10253" max="10253" width="18.33203125" style="12" customWidth="1"/>
    <col min="10254" max="10255" width="9" style="12" customWidth="1"/>
    <col min="10256" max="10257" width="8.33203125" style="12" customWidth="1"/>
    <col min="10258" max="10258" width="9.5546875" style="12" customWidth="1"/>
    <col min="10259" max="10259" width="10" style="12"/>
    <col min="10260" max="10260" width="13.21875" style="12" bestFit="1" customWidth="1"/>
    <col min="10261" max="10261" width="12.44140625" style="12" bestFit="1" customWidth="1"/>
    <col min="10262" max="10496" width="10" style="12"/>
    <col min="10497" max="10497" width="11.6640625" style="12" customWidth="1"/>
    <col min="10498" max="10498" width="9.6640625" style="12" customWidth="1"/>
    <col min="10499" max="10499" width="7.77734375" style="12" bestFit="1" customWidth="1"/>
    <col min="10500" max="10500" width="18.44140625" style="12" bestFit="1" customWidth="1"/>
    <col min="10501" max="10501" width="16.33203125" style="12" bestFit="1" customWidth="1"/>
    <col min="10502" max="10502" width="6.88671875" style="12" customWidth="1"/>
    <col min="10503" max="10503" width="15.88671875" style="12" customWidth="1"/>
    <col min="10504" max="10504" width="13.109375" style="12" customWidth="1"/>
    <col min="10505" max="10506" width="11.21875" style="12" customWidth="1"/>
    <col min="10507" max="10507" width="15.88671875" style="12" customWidth="1"/>
    <col min="10508" max="10508" width="10" style="12"/>
    <col min="10509" max="10509" width="18.33203125" style="12" customWidth="1"/>
    <col min="10510" max="10511" width="9" style="12" customWidth="1"/>
    <col min="10512" max="10513" width="8.33203125" style="12" customWidth="1"/>
    <col min="10514" max="10514" width="9.5546875" style="12" customWidth="1"/>
    <col min="10515" max="10515" width="10" style="12"/>
    <col min="10516" max="10516" width="13.21875" style="12" bestFit="1" customWidth="1"/>
    <col min="10517" max="10517" width="12.44140625" style="12" bestFit="1" customWidth="1"/>
    <col min="10518" max="10752" width="10" style="12"/>
    <col min="10753" max="10753" width="11.6640625" style="12" customWidth="1"/>
    <col min="10754" max="10754" width="9.6640625" style="12" customWidth="1"/>
    <col min="10755" max="10755" width="7.77734375" style="12" bestFit="1" customWidth="1"/>
    <col min="10756" max="10756" width="18.44140625" style="12" bestFit="1" customWidth="1"/>
    <col min="10757" max="10757" width="16.33203125" style="12" bestFit="1" customWidth="1"/>
    <col min="10758" max="10758" width="6.88671875" style="12" customWidth="1"/>
    <col min="10759" max="10759" width="15.88671875" style="12" customWidth="1"/>
    <col min="10760" max="10760" width="13.109375" style="12" customWidth="1"/>
    <col min="10761" max="10762" width="11.21875" style="12" customWidth="1"/>
    <col min="10763" max="10763" width="15.88671875" style="12" customWidth="1"/>
    <col min="10764" max="10764" width="10" style="12"/>
    <col min="10765" max="10765" width="18.33203125" style="12" customWidth="1"/>
    <col min="10766" max="10767" width="9" style="12" customWidth="1"/>
    <col min="10768" max="10769" width="8.33203125" style="12" customWidth="1"/>
    <col min="10770" max="10770" width="9.5546875" style="12" customWidth="1"/>
    <col min="10771" max="10771" width="10" style="12"/>
    <col min="10772" max="10772" width="13.21875" style="12" bestFit="1" customWidth="1"/>
    <col min="10773" max="10773" width="12.44140625" style="12" bestFit="1" customWidth="1"/>
    <col min="10774" max="11008" width="10" style="12"/>
    <col min="11009" max="11009" width="11.6640625" style="12" customWidth="1"/>
    <col min="11010" max="11010" width="9.6640625" style="12" customWidth="1"/>
    <col min="11011" max="11011" width="7.77734375" style="12" bestFit="1" customWidth="1"/>
    <col min="11012" max="11012" width="18.44140625" style="12" bestFit="1" customWidth="1"/>
    <col min="11013" max="11013" width="16.33203125" style="12" bestFit="1" customWidth="1"/>
    <col min="11014" max="11014" width="6.88671875" style="12" customWidth="1"/>
    <col min="11015" max="11015" width="15.88671875" style="12" customWidth="1"/>
    <col min="11016" max="11016" width="13.109375" style="12" customWidth="1"/>
    <col min="11017" max="11018" width="11.21875" style="12" customWidth="1"/>
    <col min="11019" max="11019" width="15.88671875" style="12" customWidth="1"/>
    <col min="11020" max="11020" width="10" style="12"/>
    <col min="11021" max="11021" width="18.33203125" style="12" customWidth="1"/>
    <col min="11022" max="11023" width="9" style="12" customWidth="1"/>
    <col min="11024" max="11025" width="8.33203125" style="12" customWidth="1"/>
    <col min="11026" max="11026" width="9.5546875" style="12" customWidth="1"/>
    <col min="11027" max="11027" width="10" style="12"/>
    <col min="11028" max="11028" width="13.21875" style="12" bestFit="1" customWidth="1"/>
    <col min="11029" max="11029" width="12.44140625" style="12" bestFit="1" customWidth="1"/>
    <col min="11030" max="11264" width="10" style="12"/>
    <col min="11265" max="11265" width="11.6640625" style="12" customWidth="1"/>
    <col min="11266" max="11266" width="9.6640625" style="12" customWidth="1"/>
    <col min="11267" max="11267" width="7.77734375" style="12" bestFit="1" customWidth="1"/>
    <col min="11268" max="11268" width="18.44140625" style="12" bestFit="1" customWidth="1"/>
    <col min="11269" max="11269" width="16.33203125" style="12" bestFit="1" customWidth="1"/>
    <col min="11270" max="11270" width="6.88671875" style="12" customWidth="1"/>
    <col min="11271" max="11271" width="15.88671875" style="12" customWidth="1"/>
    <col min="11272" max="11272" width="13.109375" style="12" customWidth="1"/>
    <col min="11273" max="11274" width="11.21875" style="12" customWidth="1"/>
    <col min="11275" max="11275" width="15.88671875" style="12" customWidth="1"/>
    <col min="11276" max="11276" width="10" style="12"/>
    <col min="11277" max="11277" width="18.33203125" style="12" customWidth="1"/>
    <col min="11278" max="11279" width="9" style="12" customWidth="1"/>
    <col min="11280" max="11281" width="8.33203125" style="12" customWidth="1"/>
    <col min="11282" max="11282" width="9.5546875" style="12" customWidth="1"/>
    <col min="11283" max="11283" width="10" style="12"/>
    <col min="11284" max="11284" width="13.21875" style="12" bestFit="1" customWidth="1"/>
    <col min="11285" max="11285" width="12.44140625" style="12" bestFit="1" customWidth="1"/>
    <col min="11286" max="11520" width="10" style="12"/>
    <col min="11521" max="11521" width="11.6640625" style="12" customWidth="1"/>
    <col min="11522" max="11522" width="9.6640625" style="12" customWidth="1"/>
    <col min="11523" max="11523" width="7.77734375" style="12" bestFit="1" customWidth="1"/>
    <col min="11524" max="11524" width="18.44140625" style="12" bestFit="1" customWidth="1"/>
    <col min="11525" max="11525" width="16.33203125" style="12" bestFit="1" customWidth="1"/>
    <col min="11526" max="11526" width="6.88671875" style="12" customWidth="1"/>
    <col min="11527" max="11527" width="15.88671875" style="12" customWidth="1"/>
    <col min="11528" max="11528" width="13.109375" style="12" customWidth="1"/>
    <col min="11529" max="11530" width="11.21875" style="12" customWidth="1"/>
    <col min="11531" max="11531" width="15.88671875" style="12" customWidth="1"/>
    <col min="11532" max="11532" width="10" style="12"/>
    <col min="11533" max="11533" width="18.33203125" style="12" customWidth="1"/>
    <col min="11534" max="11535" width="9" style="12" customWidth="1"/>
    <col min="11536" max="11537" width="8.33203125" style="12" customWidth="1"/>
    <col min="11538" max="11538" width="9.5546875" style="12" customWidth="1"/>
    <col min="11539" max="11539" width="10" style="12"/>
    <col min="11540" max="11540" width="13.21875" style="12" bestFit="1" customWidth="1"/>
    <col min="11541" max="11541" width="12.44140625" style="12" bestFit="1" customWidth="1"/>
    <col min="11542" max="11776" width="10" style="12"/>
    <col min="11777" max="11777" width="11.6640625" style="12" customWidth="1"/>
    <col min="11778" max="11778" width="9.6640625" style="12" customWidth="1"/>
    <col min="11779" max="11779" width="7.77734375" style="12" bestFit="1" customWidth="1"/>
    <col min="11780" max="11780" width="18.44140625" style="12" bestFit="1" customWidth="1"/>
    <col min="11781" max="11781" width="16.33203125" style="12" bestFit="1" customWidth="1"/>
    <col min="11782" max="11782" width="6.88671875" style="12" customWidth="1"/>
    <col min="11783" max="11783" width="15.88671875" style="12" customWidth="1"/>
    <col min="11784" max="11784" width="13.109375" style="12" customWidth="1"/>
    <col min="11785" max="11786" width="11.21875" style="12" customWidth="1"/>
    <col min="11787" max="11787" width="15.88671875" style="12" customWidth="1"/>
    <col min="11788" max="11788" width="10" style="12"/>
    <col min="11789" max="11789" width="18.33203125" style="12" customWidth="1"/>
    <col min="11790" max="11791" width="9" style="12" customWidth="1"/>
    <col min="11792" max="11793" width="8.33203125" style="12" customWidth="1"/>
    <col min="11794" max="11794" width="9.5546875" style="12" customWidth="1"/>
    <col min="11795" max="11795" width="10" style="12"/>
    <col min="11796" max="11796" width="13.21875" style="12" bestFit="1" customWidth="1"/>
    <col min="11797" max="11797" width="12.44140625" style="12" bestFit="1" customWidth="1"/>
    <col min="11798" max="12032" width="10" style="12"/>
    <col min="12033" max="12033" width="11.6640625" style="12" customWidth="1"/>
    <col min="12034" max="12034" width="9.6640625" style="12" customWidth="1"/>
    <col min="12035" max="12035" width="7.77734375" style="12" bestFit="1" customWidth="1"/>
    <col min="12036" max="12036" width="18.44140625" style="12" bestFit="1" customWidth="1"/>
    <col min="12037" max="12037" width="16.33203125" style="12" bestFit="1" customWidth="1"/>
    <col min="12038" max="12038" width="6.88671875" style="12" customWidth="1"/>
    <col min="12039" max="12039" width="15.88671875" style="12" customWidth="1"/>
    <col min="12040" max="12040" width="13.109375" style="12" customWidth="1"/>
    <col min="12041" max="12042" width="11.21875" style="12" customWidth="1"/>
    <col min="12043" max="12043" width="15.88671875" style="12" customWidth="1"/>
    <col min="12044" max="12044" width="10" style="12"/>
    <col min="12045" max="12045" width="18.33203125" style="12" customWidth="1"/>
    <col min="12046" max="12047" width="9" style="12" customWidth="1"/>
    <col min="12048" max="12049" width="8.33203125" style="12" customWidth="1"/>
    <col min="12050" max="12050" width="9.5546875" style="12" customWidth="1"/>
    <col min="12051" max="12051" width="10" style="12"/>
    <col min="12052" max="12052" width="13.21875" style="12" bestFit="1" customWidth="1"/>
    <col min="12053" max="12053" width="12.44140625" style="12" bestFit="1" customWidth="1"/>
    <col min="12054" max="12288" width="10" style="12"/>
    <col min="12289" max="12289" width="11.6640625" style="12" customWidth="1"/>
    <col min="12290" max="12290" width="9.6640625" style="12" customWidth="1"/>
    <col min="12291" max="12291" width="7.77734375" style="12" bestFit="1" customWidth="1"/>
    <col min="12292" max="12292" width="18.44140625" style="12" bestFit="1" customWidth="1"/>
    <col min="12293" max="12293" width="16.33203125" style="12" bestFit="1" customWidth="1"/>
    <col min="12294" max="12294" width="6.88671875" style="12" customWidth="1"/>
    <col min="12295" max="12295" width="15.88671875" style="12" customWidth="1"/>
    <col min="12296" max="12296" width="13.109375" style="12" customWidth="1"/>
    <col min="12297" max="12298" width="11.21875" style="12" customWidth="1"/>
    <col min="12299" max="12299" width="15.88671875" style="12" customWidth="1"/>
    <col min="12300" max="12300" width="10" style="12"/>
    <col min="12301" max="12301" width="18.33203125" style="12" customWidth="1"/>
    <col min="12302" max="12303" width="9" style="12" customWidth="1"/>
    <col min="12304" max="12305" width="8.33203125" style="12" customWidth="1"/>
    <col min="12306" max="12306" width="9.5546875" style="12" customWidth="1"/>
    <col min="12307" max="12307" width="10" style="12"/>
    <col min="12308" max="12308" width="13.21875" style="12" bestFit="1" customWidth="1"/>
    <col min="12309" max="12309" width="12.44140625" style="12" bestFit="1" customWidth="1"/>
    <col min="12310" max="12544" width="10" style="12"/>
    <col min="12545" max="12545" width="11.6640625" style="12" customWidth="1"/>
    <col min="12546" max="12546" width="9.6640625" style="12" customWidth="1"/>
    <col min="12547" max="12547" width="7.77734375" style="12" bestFit="1" customWidth="1"/>
    <col min="12548" max="12548" width="18.44140625" style="12" bestFit="1" customWidth="1"/>
    <col min="12549" max="12549" width="16.33203125" style="12" bestFit="1" customWidth="1"/>
    <col min="12550" max="12550" width="6.88671875" style="12" customWidth="1"/>
    <col min="12551" max="12551" width="15.88671875" style="12" customWidth="1"/>
    <col min="12552" max="12552" width="13.109375" style="12" customWidth="1"/>
    <col min="12553" max="12554" width="11.21875" style="12" customWidth="1"/>
    <col min="12555" max="12555" width="15.88671875" style="12" customWidth="1"/>
    <col min="12556" max="12556" width="10" style="12"/>
    <col min="12557" max="12557" width="18.33203125" style="12" customWidth="1"/>
    <col min="12558" max="12559" width="9" style="12" customWidth="1"/>
    <col min="12560" max="12561" width="8.33203125" style="12" customWidth="1"/>
    <col min="12562" max="12562" width="9.5546875" style="12" customWidth="1"/>
    <col min="12563" max="12563" width="10" style="12"/>
    <col min="12564" max="12564" width="13.21875" style="12" bestFit="1" customWidth="1"/>
    <col min="12565" max="12565" width="12.44140625" style="12" bestFit="1" customWidth="1"/>
    <col min="12566" max="12800" width="10" style="12"/>
    <col min="12801" max="12801" width="11.6640625" style="12" customWidth="1"/>
    <col min="12802" max="12802" width="9.6640625" style="12" customWidth="1"/>
    <col min="12803" max="12803" width="7.77734375" style="12" bestFit="1" customWidth="1"/>
    <col min="12804" max="12804" width="18.44140625" style="12" bestFit="1" customWidth="1"/>
    <col min="12805" max="12805" width="16.33203125" style="12" bestFit="1" customWidth="1"/>
    <col min="12806" max="12806" width="6.88671875" style="12" customWidth="1"/>
    <col min="12807" max="12807" width="15.88671875" style="12" customWidth="1"/>
    <col min="12808" max="12808" width="13.109375" style="12" customWidth="1"/>
    <col min="12809" max="12810" width="11.21875" style="12" customWidth="1"/>
    <col min="12811" max="12811" width="15.88671875" style="12" customWidth="1"/>
    <col min="12812" max="12812" width="10" style="12"/>
    <col min="12813" max="12813" width="18.33203125" style="12" customWidth="1"/>
    <col min="12814" max="12815" width="9" style="12" customWidth="1"/>
    <col min="12816" max="12817" width="8.33203125" style="12" customWidth="1"/>
    <col min="12818" max="12818" width="9.5546875" style="12" customWidth="1"/>
    <col min="12819" max="12819" width="10" style="12"/>
    <col min="12820" max="12820" width="13.21875" style="12" bestFit="1" customWidth="1"/>
    <col min="12821" max="12821" width="12.44140625" style="12" bestFit="1" customWidth="1"/>
    <col min="12822" max="13056" width="10" style="12"/>
    <col min="13057" max="13057" width="11.6640625" style="12" customWidth="1"/>
    <col min="13058" max="13058" width="9.6640625" style="12" customWidth="1"/>
    <col min="13059" max="13059" width="7.77734375" style="12" bestFit="1" customWidth="1"/>
    <col min="13060" max="13060" width="18.44140625" style="12" bestFit="1" customWidth="1"/>
    <col min="13061" max="13061" width="16.33203125" style="12" bestFit="1" customWidth="1"/>
    <col min="13062" max="13062" width="6.88671875" style="12" customWidth="1"/>
    <col min="13063" max="13063" width="15.88671875" style="12" customWidth="1"/>
    <col min="13064" max="13064" width="13.109375" style="12" customWidth="1"/>
    <col min="13065" max="13066" width="11.21875" style="12" customWidth="1"/>
    <col min="13067" max="13067" width="15.88671875" style="12" customWidth="1"/>
    <col min="13068" max="13068" width="10" style="12"/>
    <col min="13069" max="13069" width="18.33203125" style="12" customWidth="1"/>
    <col min="13070" max="13071" width="9" style="12" customWidth="1"/>
    <col min="13072" max="13073" width="8.33203125" style="12" customWidth="1"/>
    <col min="13074" max="13074" width="9.5546875" style="12" customWidth="1"/>
    <col min="13075" max="13075" width="10" style="12"/>
    <col min="13076" max="13076" width="13.21875" style="12" bestFit="1" customWidth="1"/>
    <col min="13077" max="13077" width="12.44140625" style="12" bestFit="1" customWidth="1"/>
    <col min="13078" max="13312" width="10" style="12"/>
    <col min="13313" max="13313" width="11.6640625" style="12" customWidth="1"/>
    <col min="13314" max="13314" width="9.6640625" style="12" customWidth="1"/>
    <col min="13315" max="13315" width="7.77734375" style="12" bestFit="1" customWidth="1"/>
    <col min="13316" max="13316" width="18.44140625" style="12" bestFit="1" customWidth="1"/>
    <col min="13317" max="13317" width="16.33203125" style="12" bestFit="1" customWidth="1"/>
    <col min="13318" max="13318" width="6.88671875" style="12" customWidth="1"/>
    <col min="13319" max="13319" width="15.88671875" style="12" customWidth="1"/>
    <col min="13320" max="13320" width="13.109375" style="12" customWidth="1"/>
    <col min="13321" max="13322" width="11.21875" style="12" customWidth="1"/>
    <col min="13323" max="13323" width="15.88671875" style="12" customWidth="1"/>
    <col min="13324" max="13324" width="10" style="12"/>
    <col min="13325" max="13325" width="18.33203125" style="12" customWidth="1"/>
    <col min="13326" max="13327" width="9" style="12" customWidth="1"/>
    <col min="13328" max="13329" width="8.33203125" style="12" customWidth="1"/>
    <col min="13330" max="13330" width="9.5546875" style="12" customWidth="1"/>
    <col min="13331" max="13331" width="10" style="12"/>
    <col min="13332" max="13332" width="13.21875" style="12" bestFit="1" customWidth="1"/>
    <col min="13333" max="13333" width="12.44140625" style="12" bestFit="1" customWidth="1"/>
    <col min="13334" max="13568" width="10" style="12"/>
    <col min="13569" max="13569" width="11.6640625" style="12" customWidth="1"/>
    <col min="13570" max="13570" width="9.6640625" style="12" customWidth="1"/>
    <col min="13571" max="13571" width="7.77734375" style="12" bestFit="1" customWidth="1"/>
    <col min="13572" max="13572" width="18.44140625" style="12" bestFit="1" customWidth="1"/>
    <col min="13573" max="13573" width="16.33203125" style="12" bestFit="1" customWidth="1"/>
    <col min="13574" max="13574" width="6.88671875" style="12" customWidth="1"/>
    <col min="13575" max="13575" width="15.88671875" style="12" customWidth="1"/>
    <col min="13576" max="13576" width="13.109375" style="12" customWidth="1"/>
    <col min="13577" max="13578" width="11.21875" style="12" customWidth="1"/>
    <col min="13579" max="13579" width="15.88671875" style="12" customWidth="1"/>
    <col min="13580" max="13580" width="10" style="12"/>
    <col min="13581" max="13581" width="18.33203125" style="12" customWidth="1"/>
    <col min="13582" max="13583" width="9" style="12" customWidth="1"/>
    <col min="13584" max="13585" width="8.33203125" style="12" customWidth="1"/>
    <col min="13586" max="13586" width="9.5546875" style="12" customWidth="1"/>
    <col min="13587" max="13587" width="10" style="12"/>
    <col min="13588" max="13588" width="13.21875" style="12" bestFit="1" customWidth="1"/>
    <col min="13589" max="13589" width="12.44140625" style="12" bestFit="1" customWidth="1"/>
    <col min="13590" max="13824" width="10" style="12"/>
    <col min="13825" max="13825" width="11.6640625" style="12" customWidth="1"/>
    <col min="13826" max="13826" width="9.6640625" style="12" customWidth="1"/>
    <col min="13827" max="13827" width="7.77734375" style="12" bestFit="1" customWidth="1"/>
    <col min="13828" max="13828" width="18.44140625" style="12" bestFit="1" customWidth="1"/>
    <col min="13829" max="13829" width="16.33203125" style="12" bestFit="1" customWidth="1"/>
    <col min="13830" max="13830" width="6.88671875" style="12" customWidth="1"/>
    <col min="13831" max="13831" width="15.88671875" style="12" customWidth="1"/>
    <col min="13832" max="13832" width="13.109375" style="12" customWidth="1"/>
    <col min="13833" max="13834" width="11.21875" style="12" customWidth="1"/>
    <col min="13835" max="13835" width="15.88671875" style="12" customWidth="1"/>
    <col min="13836" max="13836" width="10" style="12"/>
    <col min="13837" max="13837" width="18.33203125" style="12" customWidth="1"/>
    <col min="13838" max="13839" width="9" style="12" customWidth="1"/>
    <col min="13840" max="13841" width="8.33203125" style="12" customWidth="1"/>
    <col min="13842" max="13842" width="9.5546875" style="12" customWidth="1"/>
    <col min="13843" max="13843" width="10" style="12"/>
    <col min="13844" max="13844" width="13.21875" style="12" bestFit="1" customWidth="1"/>
    <col min="13845" max="13845" width="12.44140625" style="12" bestFit="1" customWidth="1"/>
    <col min="13846" max="14080" width="10" style="12"/>
    <col min="14081" max="14081" width="11.6640625" style="12" customWidth="1"/>
    <col min="14082" max="14082" width="9.6640625" style="12" customWidth="1"/>
    <col min="14083" max="14083" width="7.77734375" style="12" bestFit="1" customWidth="1"/>
    <col min="14084" max="14084" width="18.44140625" style="12" bestFit="1" customWidth="1"/>
    <col min="14085" max="14085" width="16.33203125" style="12" bestFit="1" customWidth="1"/>
    <col min="14086" max="14086" width="6.88671875" style="12" customWidth="1"/>
    <col min="14087" max="14087" width="15.88671875" style="12" customWidth="1"/>
    <col min="14088" max="14088" width="13.109375" style="12" customWidth="1"/>
    <col min="14089" max="14090" width="11.21875" style="12" customWidth="1"/>
    <col min="14091" max="14091" width="15.88671875" style="12" customWidth="1"/>
    <col min="14092" max="14092" width="10" style="12"/>
    <col min="14093" max="14093" width="18.33203125" style="12" customWidth="1"/>
    <col min="14094" max="14095" width="9" style="12" customWidth="1"/>
    <col min="14096" max="14097" width="8.33203125" style="12" customWidth="1"/>
    <col min="14098" max="14098" width="9.5546875" style="12" customWidth="1"/>
    <col min="14099" max="14099" width="10" style="12"/>
    <col min="14100" max="14100" width="13.21875" style="12" bestFit="1" customWidth="1"/>
    <col min="14101" max="14101" width="12.44140625" style="12" bestFit="1" customWidth="1"/>
    <col min="14102" max="14336" width="10" style="12"/>
    <col min="14337" max="14337" width="11.6640625" style="12" customWidth="1"/>
    <col min="14338" max="14338" width="9.6640625" style="12" customWidth="1"/>
    <col min="14339" max="14339" width="7.77734375" style="12" bestFit="1" customWidth="1"/>
    <col min="14340" max="14340" width="18.44140625" style="12" bestFit="1" customWidth="1"/>
    <col min="14341" max="14341" width="16.33203125" style="12" bestFit="1" customWidth="1"/>
    <col min="14342" max="14342" width="6.88671875" style="12" customWidth="1"/>
    <col min="14343" max="14343" width="15.88671875" style="12" customWidth="1"/>
    <col min="14344" max="14344" width="13.109375" style="12" customWidth="1"/>
    <col min="14345" max="14346" width="11.21875" style="12" customWidth="1"/>
    <col min="14347" max="14347" width="15.88671875" style="12" customWidth="1"/>
    <col min="14348" max="14348" width="10" style="12"/>
    <col min="14349" max="14349" width="18.33203125" style="12" customWidth="1"/>
    <col min="14350" max="14351" width="9" style="12" customWidth="1"/>
    <col min="14352" max="14353" width="8.33203125" style="12" customWidth="1"/>
    <col min="14354" max="14354" width="9.5546875" style="12" customWidth="1"/>
    <col min="14355" max="14355" width="10" style="12"/>
    <col min="14356" max="14356" width="13.21875" style="12" bestFit="1" customWidth="1"/>
    <col min="14357" max="14357" width="12.44140625" style="12" bestFit="1" customWidth="1"/>
    <col min="14358" max="14592" width="10" style="12"/>
    <col min="14593" max="14593" width="11.6640625" style="12" customWidth="1"/>
    <col min="14594" max="14594" width="9.6640625" style="12" customWidth="1"/>
    <col min="14595" max="14595" width="7.77734375" style="12" bestFit="1" customWidth="1"/>
    <col min="14596" max="14596" width="18.44140625" style="12" bestFit="1" customWidth="1"/>
    <col min="14597" max="14597" width="16.33203125" style="12" bestFit="1" customWidth="1"/>
    <col min="14598" max="14598" width="6.88671875" style="12" customWidth="1"/>
    <col min="14599" max="14599" width="15.88671875" style="12" customWidth="1"/>
    <col min="14600" max="14600" width="13.109375" style="12" customWidth="1"/>
    <col min="14601" max="14602" width="11.21875" style="12" customWidth="1"/>
    <col min="14603" max="14603" width="15.88671875" style="12" customWidth="1"/>
    <col min="14604" max="14604" width="10" style="12"/>
    <col min="14605" max="14605" width="18.33203125" style="12" customWidth="1"/>
    <col min="14606" max="14607" width="9" style="12" customWidth="1"/>
    <col min="14608" max="14609" width="8.33203125" style="12" customWidth="1"/>
    <col min="14610" max="14610" width="9.5546875" style="12" customWidth="1"/>
    <col min="14611" max="14611" width="10" style="12"/>
    <col min="14612" max="14612" width="13.21875" style="12" bestFit="1" customWidth="1"/>
    <col min="14613" max="14613" width="12.44140625" style="12" bestFit="1" customWidth="1"/>
    <col min="14614" max="14848" width="10" style="12"/>
    <col min="14849" max="14849" width="11.6640625" style="12" customWidth="1"/>
    <col min="14850" max="14850" width="9.6640625" style="12" customWidth="1"/>
    <col min="14851" max="14851" width="7.77734375" style="12" bestFit="1" customWidth="1"/>
    <col min="14852" max="14852" width="18.44140625" style="12" bestFit="1" customWidth="1"/>
    <col min="14853" max="14853" width="16.33203125" style="12" bestFit="1" customWidth="1"/>
    <col min="14854" max="14854" width="6.88671875" style="12" customWidth="1"/>
    <col min="14855" max="14855" width="15.88671875" style="12" customWidth="1"/>
    <col min="14856" max="14856" width="13.109375" style="12" customWidth="1"/>
    <col min="14857" max="14858" width="11.21875" style="12" customWidth="1"/>
    <col min="14859" max="14859" width="15.88671875" style="12" customWidth="1"/>
    <col min="14860" max="14860" width="10" style="12"/>
    <col min="14861" max="14861" width="18.33203125" style="12" customWidth="1"/>
    <col min="14862" max="14863" width="9" style="12" customWidth="1"/>
    <col min="14864" max="14865" width="8.33203125" style="12" customWidth="1"/>
    <col min="14866" max="14866" width="9.5546875" style="12" customWidth="1"/>
    <col min="14867" max="14867" width="10" style="12"/>
    <col min="14868" max="14868" width="13.21875" style="12" bestFit="1" customWidth="1"/>
    <col min="14869" max="14869" width="12.44140625" style="12" bestFit="1" customWidth="1"/>
    <col min="14870" max="15104" width="10" style="12"/>
    <col min="15105" max="15105" width="11.6640625" style="12" customWidth="1"/>
    <col min="15106" max="15106" width="9.6640625" style="12" customWidth="1"/>
    <col min="15107" max="15107" width="7.77734375" style="12" bestFit="1" customWidth="1"/>
    <col min="15108" max="15108" width="18.44140625" style="12" bestFit="1" customWidth="1"/>
    <col min="15109" max="15109" width="16.33203125" style="12" bestFit="1" customWidth="1"/>
    <col min="15110" max="15110" width="6.88671875" style="12" customWidth="1"/>
    <col min="15111" max="15111" width="15.88671875" style="12" customWidth="1"/>
    <col min="15112" max="15112" width="13.109375" style="12" customWidth="1"/>
    <col min="15113" max="15114" width="11.21875" style="12" customWidth="1"/>
    <col min="15115" max="15115" width="15.88671875" style="12" customWidth="1"/>
    <col min="15116" max="15116" width="10" style="12"/>
    <col min="15117" max="15117" width="18.33203125" style="12" customWidth="1"/>
    <col min="15118" max="15119" width="9" style="12" customWidth="1"/>
    <col min="15120" max="15121" width="8.33203125" style="12" customWidth="1"/>
    <col min="15122" max="15122" width="9.5546875" style="12" customWidth="1"/>
    <col min="15123" max="15123" width="10" style="12"/>
    <col min="15124" max="15124" width="13.21875" style="12" bestFit="1" customWidth="1"/>
    <col min="15125" max="15125" width="12.44140625" style="12" bestFit="1" customWidth="1"/>
    <col min="15126" max="15360" width="10" style="12"/>
    <col min="15361" max="15361" width="11.6640625" style="12" customWidth="1"/>
    <col min="15362" max="15362" width="9.6640625" style="12" customWidth="1"/>
    <col min="15363" max="15363" width="7.77734375" style="12" bestFit="1" customWidth="1"/>
    <col min="15364" max="15364" width="18.44140625" style="12" bestFit="1" customWidth="1"/>
    <col min="15365" max="15365" width="16.33203125" style="12" bestFit="1" customWidth="1"/>
    <col min="15366" max="15366" width="6.88671875" style="12" customWidth="1"/>
    <col min="15367" max="15367" width="15.88671875" style="12" customWidth="1"/>
    <col min="15368" max="15368" width="13.109375" style="12" customWidth="1"/>
    <col min="15369" max="15370" width="11.21875" style="12" customWidth="1"/>
    <col min="15371" max="15371" width="15.88671875" style="12" customWidth="1"/>
    <col min="15372" max="15372" width="10" style="12"/>
    <col min="15373" max="15373" width="18.33203125" style="12" customWidth="1"/>
    <col min="15374" max="15375" width="9" style="12" customWidth="1"/>
    <col min="15376" max="15377" width="8.33203125" style="12" customWidth="1"/>
    <col min="15378" max="15378" width="9.5546875" style="12" customWidth="1"/>
    <col min="15379" max="15379" width="10" style="12"/>
    <col min="15380" max="15380" width="13.21875" style="12" bestFit="1" customWidth="1"/>
    <col min="15381" max="15381" width="12.44140625" style="12" bestFit="1" customWidth="1"/>
    <col min="15382" max="15616" width="10" style="12"/>
    <col min="15617" max="15617" width="11.6640625" style="12" customWidth="1"/>
    <col min="15618" max="15618" width="9.6640625" style="12" customWidth="1"/>
    <col min="15619" max="15619" width="7.77734375" style="12" bestFit="1" customWidth="1"/>
    <col min="15620" max="15620" width="18.44140625" style="12" bestFit="1" customWidth="1"/>
    <col min="15621" max="15621" width="16.33203125" style="12" bestFit="1" customWidth="1"/>
    <col min="15622" max="15622" width="6.88671875" style="12" customWidth="1"/>
    <col min="15623" max="15623" width="15.88671875" style="12" customWidth="1"/>
    <col min="15624" max="15624" width="13.109375" style="12" customWidth="1"/>
    <col min="15625" max="15626" width="11.21875" style="12" customWidth="1"/>
    <col min="15627" max="15627" width="15.88671875" style="12" customWidth="1"/>
    <col min="15628" max="15628" width="10" style="12"/>
    <col min="15629" max="15629" width="18.33203125" style="12" customWidth="1"/>
    <col min="15630" max="15631" width="9" style="12" customWidth="1"/>
    <col min="15632" max="15633" width="8.33203125" style="12" customWidth="1"/>
    <col min="15634" max="15634" width="9.5546875" style="12" customWidth="1"/>
    <col min="15635" max="15635" width="10" style="12"/>
    <col min="15636" max="15636" width="13.21875" style="12" bestFit="1" customWidth="1"/>
    <col min="15637" max="15637" width="12.44140625" style="12" bestFit="1" customWidth="1"/>
    <col min="15638" max="15872" width="10" style="12"/>
    <col min="15873" max="15873" width="11.6640625" style="12" customWidth="1"/>
    <col min="15874" max="15874" width="9.6640625" style="12" customWidth="1"/>
    <col min="15875" max="15875" width="7.77734375" style="12" bestFit="1" customWidth="1"/>
    <col min="15876" max="15876" width="18.44140625" style="12" bestFit="1" customWidth="1"/>
    <col min="15877" max="15877" width="16.33203125" style="12" bestFit="1" customWidth="1"/>
    <col min="15878" max="15878" width="6.88671875" style="12" customWidth="1"/>
    <col min="15879" max="15879" width="15.88671875" style="12" customWidth="1"/>
    <col min="15880" max="15880" width="13.109375" style="12" customWidth="1"/>
    <col min="15881" max="15882" width="11.21875" style="12" customWidth="1"/>
    <col min="15883" max="15883" width="15.88671875" style="12" customWidth="1"/>
    <col min="15884" max="15884" width="10" style="12"/>
    <col min="15885" max="15885" width="18.33203125" style="12" customWidth="1"/>
    <col min="15886" max="15887" width="9" style="12" customWidth="1"/>
    <col min="15888" max="15889" width="8.33203125" style="12" customWidth="1"/>
    <col min="15890" max="15890" width="9.5546875" style="12" customWidth="1"/>
    <col min="15891" max="15891" width="10" style="12"/>
    <col min="15892" max="15892" width="13.21875" style="12" bestFit="1" customWidth="1"/>
    <col min="15893" max="15893" width="12.44140625" style="12" bestFit="1" customWidth="1"/>
    <col min="15894" max="16128" width="10" style="12"/>
    <col min="16129" max="16129" width="11.6640625" style="12" customWidth="1"/>
    <col min="16130" max="16130" width="9.6640625" style="12" customWidth="1"/>
    <col min="16131" max="16131" width="7.77734375" style="12" bestFit="1" customWidth="1"/>
    <col min="16132" max="16132" width="18.44140625" style="12" bestFit="1" customWidth="1"/>
    <col min="16133" max="16133" width="16.33203125" style="12" bestFit="1" customWidth="1"/>
    <col min="16134" max="16134" width="6.88671875" style="12" customWidth="1"/>
    <col min="16135" max="16135" width="15.88671875" style="12" customWidth="1"/>
    <col min="16136" max="16136" width="13.109375" style="12" customWidth="1"/>
    <col min="16137" max="16138" width="11.21875" style="12" customWidth="1"/>
    <col min="16139" max="16139" width="15.88671875" style="12" customWidth="1"/>
    <col min="16140" max="16140" width="10" style="12"/>
    <col min="16141" max="16141" width="18.33203125" style="12" customWidth="1"/>
    <col min="16142" max="16143" width="9" style="12" customWidth="1"/>
    <col min="16144" max="16145" width="8.33203125" style="12" customWidth="1"/>
    <col min="16146" max="16146" width="9.5546875" style="12" customWidth="1"/>
    <col min="16147" max="16147" width="10" style="12"/>
    <col min="16148" max="16148" width="13.21875" style="12" bestFit="1" customWidth="1"/>
    <col min="16149" max="16149" width="12.44140625" style="12" bestFit="1" customWidth="1"/>
    <col min="16150" max="16384" width="10" style="12"/>
  </cols>
  <sheetData>
    <row r="1" spans="1:22" ht="13.8" thickBot="1" x14ac:dyDescent="0.25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4" t="s">
        <v>7</v>
      </c>
      <c r="I1" s="3" t="s">
        <v>8</v>
      </c>
      <c r="J1" s="5" t="s">
        <v>9</v>
      </c>
      <c r="K1" s="3" t="s">
        <v>10</v>
      </c>
      <c r="L1" s="5" t="s">
        <v>11</v>
      </c>
      <c r="M1" s="3" t="s">
        <v>12</v>
      </c>
      <c r="N1" s="3" t="s">
        <v>13</v>
      </c>
      <c r="O1" s="6"/>
      <c r="P1" s="3" t="s">
        <v>14</v>
      </c>
      <c r="Q1" s="7" t="s">
        <v>15</v>
      </c>
      <c r="R1" s="8" t="s">
        <v>16</v>
      </c>
      <c r="S1" s="9" t="s">
        <v>17</v>
      </c>
      <c r="T1" s="10" t="s">
        <v>18</v>
      </c>
      <c r="U1" s="9" t="s">
        <v>19</v>
      </c>
      <c r="V1" s="11" t="s">
        <v>20</v>
      </c>
    </row>
    <row r="2" spans="1:22" s="14" customFormat="1" ht="13.5" customHeight="1" x14ac:dyDescent="0.2">
      <c r="A2" s="13"/>
      <c r="B2" s="14" t="s">
        <v>21</v>
      </c>
      <c r="C2" s="14" t="s">
        <v>22</v>
      </c>
      <c r="D2" s="14" t="s">
        <v>23</v>
      </c>
      <c r="E2" s="14" t="s">
        <v>24</v>
      </c>
      <c r="F2" s="14" t="s">
        <v>25</v>
      </c>
      <c r="G2" s="14" t="s">
        <v>26</v>
      </c>
      <c r="H2" s="15">
        <v>123.4</v>
      </c>
      <c r="I2" s="14" t="s">
        <v>25</v>
      </c>
      <c r="J2" s="16"/>
      <c r="K2" s="14" t="s">
        <v>27</v>
      </c>
      <c r="L2" s="16">
        <v>124.15</v>
      </c>
      <c r="M2" s="14" t="s">
        <v>28</v>
      </c>
      <c r="N2" s="14" t="s">
        <v>29</v>
      </c>
      <c r="O2" s="17"/>
      <c r="P2" s="18">
        <v>75</v>
      </c>
      <c r="Q2" s="19">
        <v>0</v>
      </c>
      <c r="R2" s="14">
        <v>7500</v>
      </c>
      <c r="T2" s="20"/>
      <c r="V2" s="21"/>
    </row>
    <row r="3" spans="1:22" ht="13.2" x14ac:dyDescent="0.2">
      <c r="A3" s="1">
        <v>1</v>
      </c>
      <c r="B3" s="12" t="s">
        <v>30</v>
      </c>
      <c r="C3" s="12" t="s">
        <v>31</v>
      </c>
      <c r="D3" s="12">
        <v>0.4</v>
      </c>
      <c r="E3" s="12" t="s">
        <v>32</v>
      </c>
      <c r="F3" s="12" t="s">
        <v>33</v>
      </c>
      <c r="G3" s="12" t="s">
        <v>34</v>
      </c>
      <c r="H3" s="22">
        <v>88.01</v>
      </c>
      <c r="I3" s="12" t="s">
        <v>35</v>
      </c>
      <c r="J3" s="23">
        <v>86.8</v>
      </c>
      <c r="K3" s="12" t="s">
        <v>36</v>
      </c>
      <c r="L3" s="23">
        <v>92.2</v>
      </c>
      <c r="M3" s="12" t="s">
        <v>37</v>
      </c>
      <c r="N3" s="12" t="s">
        <v>38</v>
      </c>
      <c r="O3" s="23">
        <f>L3-H3</f>
        <v>4.1899999999999977</v>
      </c>
      <c r="P3" s="24">
        <v>419</v>
      </c>
      <c r="Q3" s="25">
        <v>0</v>
      </c>
      <c r="R3" s="12">
        <f>O3*10000*D3</f>
        <v>16759.999999999993</v>
      </c>
      <c r="S3" s="26">
        <v>300000</v>
      </c>
      <c r="T3" s="27">
        <f>S3*0.02</f>
        <v>6000</v>
      </c>
      <c r="U3" s="22">
        <f>(H3-J3)*100</f>
        <v>121.0000000000008</v>
      </c>
      <c r="V3" s="28">
        <f>ROUNDDOWN(T3/U3/100,1)</f>
        <v>0.4</v>
      </c>
    </row>
    <row r="4" spans="1:22" ht="13.2" x14ac:dyDescent="0.2">
      <c r="A4" s="1">
        <v>2</v>
      </c>
      <c r="B4" s="12" t="s">
        <v>30</v>
      </c>
      <c r="C4" s="12" t="s">
        <v>31</v>
      </c>
      <c r="D4" s="28">
        <f>V4</f>
        <v>0.5</v>
      </c>
      <c r="E4" s="12" t="s">
        <v>32</v>
      </c>
      <c r="F4" s="12" t="s">
        <v>33</v>
      </c>
      <c r="G4" s="29" t="s">
        <v>39</v>
      </c>
      <c r="H4" s="22">
        <v>94.11</v>
      </c>
      <c r="I4" s="12" t="s">
        <v>35</v>
      </c>
      <c r="J4" s="23">
        <v>92.98</v>
      </c>
      <c r="K4" s="12" t="s">
        <v>40</v>
      </c>
      <c r="L4" s="23">
        <v>94.11</v>
      </c>
      <c r="M4" s="12" t="s">
        <v>41</v>
      </c>
      <c r="N4" s="12" t="s">
        <v>42</v>
      </c>
      <c r="O4" s="23">
        <f t="shared" ref="O4:O67" si="0">L4-H4</f>
        <v>0</v>
      </c>
      <c r="P4" s="24">
        <v>0</v>
      </c>
      <c r="Q4" s="25">
        <v>0</v>
      </c>
      <c r="R4" s="12">
        <f>O4*10000*D4</f>
        <v>0</v>
      </c>
      <c r="S4" s="12">
        <f>S3+R3</f>
        <v>316760</v>
      </c>
      <c r="T4" s="27">
        <f>INT(S4*0.02)</f>
        <v>6335</v>
      </c>
      <c r="U4" s="22">
        <f t="shared" ref="U4:U67" si="1">(H4-J4)*100</f>
        <v>112.99999999999955</v>
      </c>
      <c r="V4" s="28">
        <f t="shared" ref="V4:V67" si="2">ROUNDDOWN(T4/U4/100,1)</f>
        <v>0.5</v>
      </c>
    </row>
    <row r="5" spans="1:22" ht="13.2" x14ac:dyDescent="0.2">
      <c r="A5" s="1">
        <v>3</v>
      </c>
      <c r="B5" s="12" t="s">
        <v>43</v>
      </c>
      <c r="C5" s="12" t="s">
        <v>44</v>
      </c>
      <c r="D5" s="12">
        <v>0.6</v>
      </c>
      <c r="E5" s="12" t="s">
        <v>45</v>
      </c>
      <c r="F5" s="12" t="s">
        <v>33</v>
      </c>
      <c r="G5" s="12" t="s">
        <v>46</v>
      </c>
      <c r="H5" s="22">
        <v>92.69</v>
      </c>
      <c r="I5" s="12" t="s">
        <v>35</v>
      </c>
      <c r="J5" s="23">
        <v>93.68</v>
      </c>
      <c r="K5" s="12" t="s">
        <v>47</v>
      </c>
      <c r="L5" s="23">
        <v>92.69</v>
      </c>
      <c r="M5" s="12" t="s">
        <v>41</v>
      </c>
      <c r="N5" s="12" t="s">
        <v>42</v>
      </c>
      <c r="O5" s="23">
        <f t="shared" si="0"/>
        <v>0</v>
      </c>
      <c r="P5" s="24">
        <v>0</v>
      </c>
      <c r="Q5" s="25">
        <v>0</v>
      </c>
      <c r="R5" s="12">
        <f>O5*10000*D5</f>
        <v>0</v>
      </c>
      <c r="S5" s="12">
        <f t="shared" ref="S5:S68" si="3">S4+R4</f>
        <v>316760</v>
      </c>
      <c r="T5" s="27">
        <f t="shared" ref="T5:T68" si="4">S5*0.02</f>
        <v>6335.2</v>
      </c>
      <c r="U5" s="22">
        <f t="shared" si="1"/>
        <v>-99.000000000000909</v>
      </c>
      <c r="V5" s="28">
        <f t="shared" si="2"/>
        <v>-0.6</v>
      </c>
    </row>
    <row r="6" spans="1:22" ht="13.2" x14ac:dyDescent="0.2">
      <c r="A6" s="1">
        <v>4</v>
      </c>
      <c r="B6" s="12" t="s">
        <v>30</v>
      </c>
      <c r="C6" s="12" t="s">
        <v>44</v>
      </c>
      <c r="D6" s="12">
        <v>0.6</v>
      </c>
      <c r="E6" s="12" t="s">
        <v>48</v>
      </c>
      <c r="F6" s="12" t="s">
        <v>33</v>
      </c>
      <c r="G6" s="12" t="s">
        <v>49</v>
      </c>
      <c r="H6" s="22">
        <v>98.57</v>
      </c>
      <c r="I6" s="12" t="s">
        <v>35</v>
      </c>
      <c r="J6" s="23">
        <v>97.54</v>
      </c>
      <c r="K6" s="12" t="s">
        <v>50</v>
      </c>
      <c r="L6" s="23">
        <v>99.24</v>
      </c>
      <c r="M6" s="12" t="s">
        <v>37</v>
      </c>
      <c r="N6" s="12" t="s">
        <v>38</v>
      </c>
      <c r="O6" s="23">
        <f t="shared" si="0"/>
        <v>0.67000000000000171</v>
      </c>
      <c r="P6" s="24">
        <v>67</v>
      </c>
      <c r="Q6" s="25">
        <v>0</v>
      </c>
      <c r="R6" s="12">
        <f t="shared" ref="R6:R69" si="5">O6*10000*D6</f>
        <v>4020.00000000001</v>
      </c>
      <c r="S6" s="12">
        <f t="shared" si="3"/>
        <v>316760</v>
      </c>
      <c r="T6" s="27">
        <f t="shared" si="4"/>
        <v>6335.2</v>
      </c>
      <c r="U6" s="22">
        <f t="shared" si="1"/>
        <v>102.99999999999869</v>
      </c>
      <c r="V6" s="28">
        <f t="shared" si="2"/>
        <v>0.6</v>
      </c>
    </row>
    <row r="7" spans="1:22" ht="13.2" x14ac:dyDescent="0.2">
      <c r="A7" s="30">
        <v>5</v>
      </c>
      <c r="B7" s="12" t="s">
        <v>30</v>
      </c>
      <c r="C7" s="12" t="s">
        <v>44</v>
      </c>
      <c r="D7" s="28">
        <f>V7</f>
        <v>0.7</v>
      </c>
      <c r="E7" s="12" t="s">
        <v>32</v>
      </c>
      <c r="F7" s="12" t="s">
        <v>33</v>
      </c>
      <c r="G7" s="12" t="s">
        <v>51</v>
      </c>
      <c r="H7" s="22">
        <v>97.98</v>
      </c>
      <c r="I7" s="12" t="s">
        <v>35</v>
      </c>
      <c r="J7" s="23">
        <v>97.1</v>
      </c>
      <c r="K7" s="12" t="s">
        <v>52</v>
      </c>
      <c r="L7" s="23">
        <v>97.98</v>
      </c>
      <c r="M7" s="12" t="s">
        <v>41</v>
      </c>
      <c r="N7" s="12" t="s">
        <v>42</v>
      </c>
      <c r="O7" s="23">
        <f t="shared" si="0"/>
        <v>0</v>
      </c>
      <c r="P7" s="24">
        <v>0</v>
      </c>
      <c r="Q7" s="25">
        <v>0</v>
      </c>
      <c r="R7" s="12">
        <f t="shared" si="5"/>
        <v>0</v>
      </c>
      <c r="S7" s="12">
        <f t="shared" si="3"/>
        <v>320780</v>
      </c>
      <c r="T7" s="27">
        <f t="shared" si="4"/>
        <v>6415.6</v>
      </c>
      <c r="U7" s="22">
        <f t="shared" si="1"/>
        <v>88.000000000000966</v>
      </c>
      <c r="V7" s="28">
        <f t="shared" si="2"/>
        <v>0.7</v>
      </c>
    </row>
    <row r="8" spans="1:22" ht="13.2" x14ac:dyDescent="0.2">
      <c r="A8" s="1">
        <v>6</v>
      </c>
      <c r="B8" s="12" t="s">
        <v>53</v>
      </c>
      <c r="C8" s="12" t="s">
        <v>44</v>
      </c>
      <c r="D8" s="28">
        <f t="shared" ref="D8:D71" si="6">V8</f>
        <v>0.6</v>
      </c>
      <c r="E8" s="12" t="s">
        <v>54</v>
      </c>
      <c r="F8" s="12" t="s">
        <v>33</v>
      </c>
      <c r="G8" s="12" t="s">
        <v>55</v>
      </c>
      <c r="H8" s="22">
        <v>100.46</v>
      </c>
      <c r="I8" s="12" t="s">
        <v>35</v>
      </c>
      <c r="J8" s="23">
        <v>99.45</v>
      </c>
      <c r="K8" s="12" t="s">
        <v>56</v>
      </c>
      <c r="L8" s="23">
        <v>99.45</v>
      </c>
      <c r="M8" s="12" t="s">
        <v>57</v>
      </c>
      <c r="N8" s="12" t="s">
        <v>58</v>
      </c>
      <c r="O8" s="23">
        <f t="shared" si="0"/>
        <v>-1.0099999999999909</v>
      </c>
      <c r="P8" s="24">
        <v>0</v>
      </c>
      <c r="Q8" s="24">
        <v>101</v>
      </c>
      <c r="R8" s="12">
        <f t="shared" si="5"/>
        <v>-6059.9999999999454</v>
      </c>
      <c r="S8" s="12">
        <f t="shared" si="3"/>
        <v>320780</v>
      </c>
      <c r="T8" s="27">
        <f t="shared" si="4"/>
        <v>6415.6</v>
      </c>
      <c r="U8" s="22">
        <f t="shared" si="1"/>
        <v>100.99999999999909</v>
      </c>
      <c r="V8" s="28">
        <f t="shared" si="2"/>
        <v>0.6</v>
      </c>
    </row>
    <row r="9" spans="1:22" ht="13.2" x14ac:dyDescent="0.2">
      <c r="A9" s="30">
        <v>7</v>
      </c>
      <c r="B9" s="12" t="s">
        <v>53</v>
      </c>
      <c r="C9" s="12" t="s">
        <v>44</v>
      </c>
      <c r="D9" s="28">
        <f t="shared" si="6"/>
        <v>-0.5</v>
      </c>
      <c r="E9" s="12" t="s">
        <v>32</v>
      </c>
      <c r="F9" s="12" t="s">
        <v>33</v>
      </c>
      <c r="G9" s="12" t="s">
        <v>59</v>
      </c>
      <c r="H9" s="22">
        <v>97.14</v>
      </c>
      <c r="I9" s="12" t="s">
        <v>35</v>
      </c>
      <c r="J9" s="23">
        <v>98.19</v>
      </c>
      <c r="K9" s="12" t="s">
        <v>60</v>
      </c>
      <c r="L9" s="23">
        <v>98.19</v>
      </c>
      <c r="M9" s="12" t="s">
        <v>61</v>
      </c>
      <c r="N9" s="12" t="s">
        <v>58</v>
      </c>
      <c r="O9" s="23">
        <f t="shared" si="0"/>
        <v>1.0499999999999972</v>
      </c>
      <c r="P9" s="24">
        <v>0</v>
      </c>
      <c r="Q9" s="24">
        <v>105</v>
      </c>
      <c r="R9" s="12">
        <f t="shared" si="5"/>
        <v>-5249.9999999999854</v>
      </c>
      <c r="S9" s="12">
        <f t="shared" si="3"/>
        <v>314720.00000000006</v>
      </c>
      <c r="T9" s="27">
        <f t="shared" si="4"/>
        <v>6294.4000000000015</v>
      </c>
      <c r="U9" s="22">
        <f t="shared" si="1"/>
        <v>-104.99999999999972</v>
      </c>
      <c r="V9" s="28">
        <f t="shared" si="2"/>
        <v>-0.5</v>
      </c>
    </row>
    <row r="10" spans="1:22" ht="13.2" x14ac:dyDescent="0.2">
      <c r="A10" s="1">
        <v>8</v>
      </c>
      <c r="B10" s="12" t="s">
        <v>53</v>
      </c>
      <c r="C10" s="12" t="s">
        <v>44</v>
      </c>
      <c r="D10" s="28">
        <f t="shared" si="6"/>
        <v>0.7</v>
      </c>
      <c r="E10" s="12" t="s">
        <v>54</v>
      </c>
      <c r="F10" s="12" t="s">
        <v>33</v>
      </c>
      <c r="G10" s="12" t="s">
        <v>62</v>
      </c>
      <c r="H10" s="22">
        <v>98.27</v>
      </c>
      <c r="I10" s="12" t="s">
        <v>35</v>
      </c>
      <c r="J10" s="23">
        <v>97.44</v>
      </c>
      <c r="K10" s="12" t="s">
        <v>63</v>
      </c>
      <c r="L10" s="23">
        <v>103.75</v>
      </c>
      <c r="M10" s="12" t="s">
        <v>37</v>
      </c>
      <c r="N10" s="12" t="s">
        <v>64</v>
      </c>
      <c r="O10" s="23">
        <f t="shared" si="0"/>
        <v>5.480000000000004</v>
      </c>
      <c r="P10" s="24">
        <v>548</v>
      </c>
      <c r="Q10" s="25">
        <v>0</v>
      </c>
      <c r="R10" s="12">
        <f t="shared" si="5"/>
        <v>38360.000000000022</v>
      </c>
      <c r="S10" s="12">
        <f t="shared" si="3"/>
        <v>309470.00000000006</v>
      </c>
      <c r="T10" s="27">
        <f t="shared" si="4"/>
        <v>6189.4000000000015</v>
      </c>
      <c r="U10" s="22">
        <f t="shared" si="1"/>
        <v>82.999999999999829</v>
      </c>
      <c r="V10" s="28">
        <f t="shared" si="2"/>
        <v>0.7</v>
      </c>
    </row>
    <row r="11" spans="1:22" ht="13.2" x14ac:dyDescent="0.2">
      <c r="A11" s="1">
        <v>9</v>
      </c>
      <c r="B11" s="12" t="s">
        <v>53</v>
      </c>
      <c r="C11" s="12" t="s">
        <v>44</v>
      </c>
      <c r="D11" s="28">
        <f t="shared" si="6"/>
        <v>0.5</v>
      </c>
      <c r="E11" s="12" t="s">
        <v>54</v>
      </c>
      <c r="F11" s="12" t="s">
        <v>33</v>
      </c>
      <c r="G11" s="12" t="s">
        <v>65</v>
      </c>
      <c r="H11" s="22">
        <v>102.96</v>
      </c>
      <c r="I11" s="12" t="s">
        <v>35</v>
      </c>
      <c r="J11" s="23">
        <v>101.61</v>
      </c>
      <c r="K11" s="12" t="s">
        <v>66</v>
      </c>
      <c r="L11" s="23">
        <v>103.75</v>
      </c>
      <c r="M11" s="12" t="s">
        <v>37</v>
      </c>
      <c r="N11" s="12" t="s">
        <v>64</v>
      </c>
      <c r="O11" s="23">
        <f t="shared" si="0"/>
        <v>0.79000000000000625</v>
      </c>
      <c r="P11" s="24">
        <v>79</v>
      </c>
      <c r="Q11" s="25">
        <v>0</v>
      </c>
      <c r="R11" s="12">
        <f t="shared" si="5"/>
        <v>3950.0000000000314</v>
      </c>
      <c r="S11" s="12">
        <f t="shared" si="3"/>
        <v>347830.00000000006</v>
      </c>
      <c r="T11" s="27">
        <f t="shared" si="4"/>
        <v>6956.6000000000013</v>
      </c>
      <c r="U11" s="22">
        <f t="shared" si="1"/>
        <v>134.99999999999943</v>
      </c>
      <c r="V11" s="28">
        <f t="shared" si="2"/>
        <v>0.5</v>
      </c>
    </row>
    <row r="12" spans="1:22" ht="13.2" x14ac:dyDescent="0.2">
      <c r="A12" s="1">
        <v>10</v>
      </c>
      <c r="B12" s="12" t="s">
        <v>53</v>
      </c>
      <c r="C12" s="12" t="s">
        <v>44</v>
      </c>
      <c r="D12" s="28">
        <f t="shared" si="6"/>
        <v>-0.3</v>
      </c>
      <c r="E12" s="12" t="s">
        <v>54</v>
      </c>
      <c r="F12" s="12" t="s">
        <v>33</v>
      </c>
      <c r="G12" s="12" t="s">
        <v>67</v>
      </c>
      <c r="H12" s="22">
        <v>102.95</v>
      </c>
      <c r="I12" s="12" t="s">
        <v>35</v>
      </c>
      <c r="J12" s="23">
        <v>104.834</v>
      </c>
      <c r="K12" s="12" t="s">
        <v>68</v>
      </c>
      <c r="L12" s="23">
        <v>102.7</v>
      </c>
      <c r="M12" s="12" t="s">
        <v>69</v>
      </c>
      <c r="N12" s="12" t="s">
        <v>70</v>
      </c>
      <c r="O12" s="23">
        <f t="shared" si="0"/>
        <v>-0.25</v>
      </c>
      <c r="P12" s="24">
        <v>25</v>
      </c>
      <c r="Q12" s="25">
        <v>0</v>
      </c>
      <c r="R12" s="12">
        <f t="shared" si="5"/>
        <v>750</v>
      </c>
      <c r="S12" s="12">
        <f t="shared" si="3"/>
        <v>351780.00000000012</v>
      </c>
      <c r="T12" s="27">
        <f t="shared" si="4"/>
        <v>7035.6000000000022</v>
      </c>
      <c r="U12" s="22">
        <f t="shared" si="1"/>
        <v>-188.40000000000003</v>
      </c>
      <c r="V12" s="28">
        <f t="shared" si="2"/>
        <v>-0.3</v>
      </c>
    </row>
    <row r="13" spans="1:22" ht="13.2" x14ac:dyDescent="0.2">
      <c r="A13" s="30">
        <v>11</v>
      </c>
      <c r="B13" s="12" t="s">
        <v>53</v>
      </c>
      <c r="C13" s="12" t="s">
        <v>31</v>
      </c>
      <c r="D13" s="28">
        <f t="shared" si="6"/>
        <v>0.5</v>
      </c>
      <c r="E13" s="12" t="s">
        <v>54</v>
      </c>
      <c r="F13" s="12" t="s">
        <v>33</v>
      </c>
      <c r="G13" s="12" t="s">
        <v>71</v>
      </c>
      <c r="H13" s="22">
        <v>102.68</v>
      </c>
      <c r="I13" s="12" t="s">
        <v>35</v>
      </c>
      <c r="J13" s="23">
        <v>101.28</v>
      </c>
      <c r="K13" s="12" t="s">
        <v>72</v>
      </c>
      <c r="L13" s="23">
        <v>102.68</v>
      </c>
      <c r="M13" s="12" t="s">
        <v>41</v>
      </c>
      <c r="N13" s="12" t="s">
        <v>42</v>
      </c>
      <c r="O13" s="23">
        <f t="shared" si="0"/>
        <v>0</v>
      </c>
      <c r="P13" s="24">
        <v>0</v>
      </c>
      <c r="Q13" s="25">
        <v>0</v>
      </c>
      <c r="R13" s="12">
        <f t="shared" si="5"/>
        <v>0</v>
      </c>
      <c r="S13" s="12">
        <f t="shared" si="3"/>
        <v>352530.00000000012</v>
      </c>
      <c r="T13" s="27">
        <f t="shared" si="4"/>
        <v>7050.6000000000022</v>
      </c>
      <c r="U13" s="22">
        <f t="shared" si="1"/>
        <v>140.00000000000057</v>
      </c>
      <c r="V13" s="28">
        <f t="shared" si="2"/>
        <v>0.5</v>
      </c>
    </row>
    <row r="14" spans="1:22" ht="13.2" x14ac:dyDescent="0.2">
      <c r="A14" s="1">
        <v>13</v>
      </c>
      <c r="B14" s="12" t="s">
        <v>53</v>
      </c>
      <c r="C14" s="12" t="s">
        <v>44</v>
      </c>
      <c r="D14" s="28">
        <f t="shared" si="6"/>
        <v>-0.7</v>
      </c>
      <c r="E14" s="12" t="s">
        <v>54</v>
      </c>
      <c r="F14" s="12" t="s">
        <v>33</v>
      </c>
      <c r="G14" s="12" t="s">
        <v>73</v>
      </c>
      <c r="H14" s="22">
        <v>102.11</v>
      </c>
      <c r="I14" s="12" t="s">
        <v>35</v>
      </c>
      <c r="J14" s="23">
        <v>103.02</v>
      </c>
      <c r="K14" s="12" t="s">
        <v>74</v>
      </c>
      <c r="L14" s="23">
        <v>102.01</v>
      </c>
      <c r="M14" s="12" t="s">
        <v>69</v>
      </c>
      <c r="N14" s="12" t="s">
        <v>70</v>
      </c>
      <c r="O14" s="23">
        <f t="shared" si="0"/>
        <v>-9.9999999999994316E-2</v>
      </c>
      <c r="P14" s="24">
        <v>10</v>
      </c>
      <c r="Q14" s="25">
        <v>0</v>
      </c>
      <c r="R14" s="12">
        <f t="shared" si="5"/>
        <v>699.99999999996021</v>
      </c>
      <c r="S14" s="12">
        <f t="shared" si="3"/>
        <v>352530.00000000012</v>
      </c>
      <c r="T14" s="27">
        <f t="shared" si="4"/>
        <v>7050.6000000000022</v>
      </c>
      <c r="U14" s="22">
        <f t="shared" si="1"/>
        <v>-90.999999999999659</v>
      </c>
      <c r="V14" s="28">
        <f t="shared" si="2"/>
        <v>-0.7</v>
      </c>
    </row>
    <row r="15" spans="1:22" ht="13.2" x14ac:dyDescent="0.2">
      <c r="A15" s="1">
        <v>15</v>
      </c>
      <c r="B15" s="12" t="s">
        <v>53</v>
      </c>
      <c r="C15" s="12" t="s">
        <v>44</v>
      </c>
      <c r="D15" s="28">
        <f t="shared" si="6"/>
        <v>5.4</v>
      </c>
      <c r="E15" s="12" t="s">
        <v>54</v>
      </c>
      <c r="F15" s="12" t="s">
        <v>33</v>
      </c>
      <c r="G15" s="12" t="s">
        <v>75</v>
      </c>
      <c r="H15" s="22">
        <v>101.6</v>
      </c>
      <c r="I15" s="12" t="s">
        <v>35</v>
      </c>
      <c r="J15" s="23">
        <v>101.47</v>
      </c>
      <c r="K15" s="12" t="s">
        <v>76</v>
      </c>
      <c r="L15" s="23">
        <v>101.6</v>
      </c>
      <c r="M15" s="12" t="s">
        <v>41</v>
      </c>
      <c r="N15" s="12" t="s">
        <v>42</v>
      </c>
      <c r="O15" s="23">
        <f t="shared" si="0"/>
        <v>0</v>
      </c>
      <c r="P15" s="24">
        <v>0</v>
      </c>
      <c r="Q15" s="25">
        <v>0</v>
      </c>
      <c r="R15" s="12">
        <f t="shared" si="5"/>
        <v>0</v>
      </c>
      <c r="S15" s="12">
        <f t="shared" si="3"/>
        <v>353230.00000000006</v>
      </c>
      <c r="T15" s="27">
        <f t="shared" si="4"/>
        <v>7064.6000000000013</v>
      </c>
      <c r="U15" s="22">
        <f t="shared" si="1"/>
        <v>12.999999999999545</v>
      </c>
      <c r="V15" s="28">
        <f t="shared" si="2"/>
        <v>5.4</v>
      </c>
    </row>
    <row r="16" spans="1:22" ht="13.2" x14ac:dyDescent="0.2">
      <c r="A16" s="1">
        <v>16</v>
      </c>
      <c r="B16" s="12" t="s">
        <v>43</v>
      </c>
      <c r="C16" s="12" t="s">
        <v>44</v>
      </c>
      <c r="D16" s="28">
        <f t="shared" si="6"/>
        <v>-1.2</v>
      </c>
      <c r="E16" s="12" t="s">
        <v>54</v>
      </c>
      <c r="F16" s="12" t="s">
        <v>33</v>
      </c>
      <c r="G16" s="12" t="s">
        <v>77</v>
      </c>
      <c r="H16" s="22">
        <v>101.11</v>
      </c>
      <c r="I16" s="12" t="s">
        <v>35</v>
      </c>
      <c r="J16" s="23">
        <v>101.69</v>
      </c>
      <c r="K16" s="12" t="s">
        <v>78</v>
      </c>
      <c r="L16" s="23">
        <v>101.69</v>
      </c>
      <c r="M16" s="12" t="s">
        <v>61</v>
      </c>
      <c r="N16" s="12" t="s">
        <v>58</v>
      </c>
      <c r="O16" s="23">
        <f t="shared" si="0"/>
        <v>0.57999999999999829</v>
      </c>
      <c r="P16" s="24">
        <v>0</v>
      </c>
      <c r="Q16" s="25">
        <v>58</v>
      </c>
      <c r="R16" s="12">
        <f t="shared" si="5"/>
        <v>-6959.9999999999791</v>
      </c>
      <c r="S16" s="12">
        <f t="shared" si="3"/>
        <v>353230.00000000006</v>
      </c>
      <c r="T16" s="27">
        <f t="shared" si="4"/>
        <v>7064.6000000000013</v>
      </c>
      <c r="U16" s="22">
        <f t="shared" si="1"/>
        <v>-57.999999999999829</v>
      </c>
      <c r="V16" s="28">
        <f t="shared" si="2"/>
        <v>-1.2</v>
      </c>
    </row>
    <row r="17" spans="1:22" ht="13.2" x14ac:dyDescent="0.2">
      <c r="A17" s="1">
        <v>17</v>
      </c>
      <c r="B17" s="12" t="s">
        <v>53</v>
      </c>
      <c r="C17" s="12" t="s">
        <v>44</v>
      </c>
      <c r="D17" s="28">
        <f t="shared" si="6"/>
        <v>1.8</v>
      </c>
      <c r="E17" s="12" t="s">
        <v>32</v>
      </c>
      <c r="F17" s="12" t="s">
        <v>33</v>
      </c>
      <c r="G17" s="12" t="s">
        <v>79</v>
      </c>
      <c r="H17" s="22">
        <v>102.59</v>
      </c>
      <c r="I17" s="12" t="s">
        <v>35</v>
      </c>
      <c r="J17" s="23">
        <v>102.22</v>
      </c>
      <c r="K17" s="12" t="s">
        <v>80</v>
      </c>
      <c r="L17" s="23">
        <v>103.84</v>
      </c>
      <c r="M17" s="12" t="s">
        <v>37</v>
      </c>
      <c r="N17" s="12" t="s">
        <v>64</v>
      </c>
      <c r="O17" s="23">
        <f t="shared" si="0"/>
        <v>1.25</v>
      </c>
      <c r="P17" s="24">
        <v>125</v>
      </c>
      <c r="Q17" s="25">
        <v>0</v>
      </c>
      <c r="R17" s="12">
        <f t="shared" si="5"/>
        <v>22500</v>
      </c>
      <c r="S17" s="12">
        <f t="shared" si="3"/>
        <v>346270.00000000006</v>
      </c>
      <c r="T17" s="27">
        <f t="shared" si="4"/>
        <v>6925.4000000000015</v>
      </c>
      <c r="U17" s="22">
        <f t="shared" si="1"/>
        <v>37.000000000000455</v>
      </c>
      <c r="V17" s="28">
        <f t="shared" si="2"/>
        <v>1.8</v>
      </c>
    </row>
    <row r="18" spans="1:22" ht="13.2" x14ac:dyDescent="0.2">
      <c r="A18" s="1">
        <v>18</v>
      </c>
      <c r="B18" s="12" t="s">
        <v>53</v>
      </c>
      <c r="C18" s="12" t="s">
        <v>31</v>
      </c>
      <c r="D18" s="28">
        <f t="shared" si="6"/>
        <v>1.5</v>
      </c>
      <c r="E18" s="12" t="s">
        <v>32</v>
      </c>
      <c r="F18" s="12" t="s">
        <v>33</v>
      </c>
      <c r="G18" s="12" t="s">
        <v>81</v>
      </c>
      <c r="H18" s="22">
        <v>104.1</v>
      </c>
      <c r="I18" s="12" t="s">
        <v>35</v>
      </c>
      <c r="J18" s="23">
        <v>103.63</v>
      </c>
      <c r="K18" s="12" t="s">
        <v>82</v>
      </c>
      <c r="L18" s="23">
        <v>108.23</v>
      </c>
      <c r="M18" s="12" t="s">
        <v>37</v>
      </c>
      <c r="N18" s="12" t="s">
        <v>64</v>
      </c>
      <c r="O18" s="23">
        <f t="shared" si="0"/>
        <v>4.1300000000000097</v>
      </c>
      <c r="P18" s="24">
        <v>413</v>
      </c>
      <c r="Q18" s="25">
        <v>0</v>
      </c>
      <c r="R18" s="12">
        <f t="shared" si="5"/>
        <v>61950.000000000146</v>
      </c>
      <c r="S18" s="12">
        <f t="shared" si="3"/>
        <v>368770.00000000006</v>
      </c>
      <c r="T18" s="27">
        <f t="shared" si="4"/>
        <v>7375.4000000000015</v>
      </c>
      <c r="U18" s="22">
        <f t="shared" si="1"/>
        <v>46.999999999999886</v>
      </c>
      <c r="V18" s="28">
        <f t="shared" si="2"/>
        <v>1.5</v>
      </c>
    </row>
    <row r="19" spans="1:22" ht="13.2" x14ac:dyDescent="0.2">
      <c r="A19" s="1">
        <v>19</v>
      </c>
      <c r="B19" s="12" t="s">
        <v>53</v>
      </c>
      <c r="C19" s="12" t="s">
        <v>44</v>
      </c>
      <c r="D19" s="28">
        <f t="shared" si="6"/>
        <v>-1</v>
      </c>
      <c r="E19" s="12" t="s">
        <v>54</v>
      </c>
      <c r="F19" s="12" t="s">
        <v>33</v>
      </c>
      <c r="G19" s="12" t="s">
        <v>83</v>
      </c>
      <c r="H19" s="22">
        <v>107.5</v>
      </c>
      <c r="I19" s="12" t="s">
        <v>35</v>
      </c>
      <c r="J19" s="23">
        <v>108.31</v>
      </c>
      <c r="K19" s="12" t="s">
        <v>84</v>
      </c>
      <c r="L19" s="23">
        <v>107.49</v>
      </c>
      <c r="M19" s="12" t="s">
        <v>69</v>
      </c>
      <c r="N19" s="12" t="s">
        <v>70</v>
      </c>
      <c r="O19" s="23">
        <f t="shared" si="0"/>
        <v>-1.0000000000005116E-2</v>
      </c>
      <c r="P19" s="24">
        <v>1</v>
      </c>
      <c r="Q19" s="25">
        <v>0</v>
      </c>
      <c r="R19" s="12">
        <f t="shared" si="5"/>
        <v>100.00000000005116</v>
      </c>
      <c r="S19" s="12">
        <f t="shared" si="3"/>
        <v>430720.00000000023</v>
      </c>
      <c r="T19" s="27">
        <f t="shared" si="4"/>
        <v>8614.4000000000051</v>
      </c>
      <c r="U19" s="22">
        <f t="shared" si="1"/>
        <v>-81.000000000000227</v>
      </c>
      <c r="V19" s="28">
        <f t="shared" si="2"/>
        <v>-1</v>
      </c>
    </row>
    <row r="20" spans="1:22" ht="13.2" x14ac:dyDescent="0.2">
      <c r="A20" s="1">
        <v>20</v>
      </c>
      <c r="B20" s="12" t="s">
        <v>53</v>
      </c>
      <c r="C20" s="12" t="s">
        <v>31</v>
      </c>
      <c r="D20" s="28">
        <f t="shared" si="6"/>
        <v>0.7</v>
      </c>
      <c r="E20" s="12" t="s">
        <v>54</v>
      </c>
      <c r="F20" s="12" t="s">
        <v>33</v>
      </c>
      <c r="G20" s="12" t="s">
        <v>85</v>
      </c>
      <c r="H20" s="22">
        <v>118.77</v>
      </c>
      <c r="I20" s="12" t="s">
        <v>35</v>
      </c>
      <c r="J20" s="23">
        <v>117.67</v>
      </c>
      <c r="K20" s="12" t="s">
        <v>86</v>
      </c>
      <c r="L20" s="23">
        <v>118.77</v>
      </c>
      <c r="M20" s="12" t="s">
        <v>41</v>
      </c>
      <c r="N20" s="12" t="s">
        <v>42</v>
      </c>
      <c r="O20" s="23">
        <f t="shared" si="0"/>
        <v>0</v>
      </c>
      <c r="P20" s="24">
        <v>0</v>
      </c>
      <c r="Q20" s="25">
        <v>0</v>
      </c>
      <c r="R20" s="12">
        <f t="shared" si="5"/>
        <v>0</v>
      </c>
      <c r="S20" s="12">
        <f t="shared" si="3"/>
        <v>430820.00000000029</v>
      </c>
      <c r="T20" s="27">
        <f t="shared" si="4"/>
        <v>8616.4000000000051</v>
      </c>
      <c r="U20" s="22">
        <f t="shared" si="1"/>
        <v>109.99999999999943</v>
      </c>
      <c r="V20" s="28">
        <f t="shared" si="2"/>
        <v>0.7</v>
      </c>
    </row>
    <row r="21" spans="1:22" ht="13.2" x14ac:dyDescent="0.2">
      <c r="A21" s="1">
        <v>21</v>
      </c>
      <c r="B21" s="12" t="s">
        <v>53</v>
      </c>
      <c r="C21" s="12" t="s">
        <v>31</v>
      </c>
      <c r="D21" s="28">
        <f t="shared" si="6"/>
        <v>-0.5</v>
      </c>
      <c r="E21" s="12" t="s">
        <v>54</v>
      </c>
      <c r="F21" s="12" t="s">
        <v>33</v>
      </c>
      <c r="G21" s="12" t="s">
        <v>87</v>
      </c>
      <c r="H21" s="22">
        <v>117.53</v>
      </c>
      <c r="I21" s="12" t="s">
        <v>35</v>
      </c>
      <c r="J21" s="23">
        <v>119.05</v>
      </c>
      <c r="K21" s="12" t="s">
        <v>88</v>
      </c>
      <c r="L21" s="23">
        <v>117.53</v>
      </c>
      <c r="M21" s="12" t="s">
        <v>41</v>
      </c>
      <c r="N21" s="12" t="s">
        <v>42</v>
      </c>
      <c r="O21" s="23">
        <f t="shared" si="0"/>
        <v>0</v>
      </c>
      <c r="P21" s="24">
        <v>0</v>
      </c>
      <c r="Q21" s="25">
        <v>0</v>
      </c>
      <c r="R21" s="12">
        <f t="shared" si="5"/>
        <v>0</v>
      </c>
      <c r="S21" s="12">
        <f t="shared" si="3"/>
        <v>430820.00000000029</v>
      </c>
      <c r="T21" s="27">
        <f t="shared" si="4"/>
        <v>8616.4000000000051</v>
      </c>
      <c r="U21" s="22">
        <f t="shared" si="1"/>
        <v>-151.9999999999996</v>
      </c>
      <c r="V21" s="28">
        <f t="shared" si="2"/>
        <v>-0.5</v>
      </c>
    </row>
    <row r="22" spans="1:22" ht="13.2" x14ac:dyDescent="0.2">
      <c r="A22" s="1">
        <v>22</v>
      </c>
      <c r="B22" s="12" t="s">
        <v>53</v>
      </c>
      <c r="C22" s="12" t="s">
        <v>44</v>
      </c>
      <c r="D22" s="28">
        <f t="shared" si="6"/>
        <v>-0.5</v>
      </c>
      <c r="E22" s="12" t="s">
        <v>32</v>
      </c>
      <c r="F22" s="12" t="s">
        <v>33</v>
      </c>
      <c r="G22" s="12" t="s">
        <v>89</v>
      </c>
      <c r="H22" s="22">
        <v>118.39</v>
      </c>
      <c r="I22" s="12" t="s">
        <v>35</v>
      </c>
      <c r="J22" s="23">
        <v>119.87</v>
      </c>
      <c r="K22" s="12" t="s">
        <v>90</v>
      </c>
      <c r="L22" s="23">
        <v>118.39</v>
      </c>
      <c r="M22" s="12" t="s">
        <v>41</v>
      </c>
      <c r="N22" s="12" t="s">
        <v>42</v>
      </c>
      <c r="O22" s="23">
        <f t="shared" si="0"/>
        <v>0</v>
      </c>
      <c r="P22" s="24">
        <v>0</v>
      </c>
      <c r="Q22" s="25">
        <v>0</v>
      </c>
      <c r="R22" s="12">
        <f t="shared" si="5"/>
        <v>0</v>
      </c>
      <c r="S22" s="12">
        <f t="shared" si="3"/>
        <v>430820.00000000029</v>
      </c>
      <c r="T22" s="27">
        <f t="shared" si="4"/>
        <v>8616.4000000000051</v>
      </c>
      <c r="U22" s="22">
        <f t="shared" si="1"/>
        <v>-148.0000000000004</v>
      </c>
      <c r="V22" s="28">
        <f t="shared" si="2"/>
        <v>-0.5</v>
      </c>
    </row>
    <row r="23" spans="1:22" ht="13.2" x14ac:dyDescent="0.2">
      <c r="A23" s="1">
        <v>23</v>
      </c>
      <c r="B23" s="12" t="s">
        <v>30</v>
      </c>
      <c r="C23" s="12" t="s">
        <v>44</v>
      </c>
      <c r="D23" s="28">
        <f t="shared" si="6"/>
        <v>-0.9</v>
      </c>
      <c r="E23" s="12" t="s">
        <v>54</v>
      </c>
      <c r="F23" s="12" t="s">
        <v>33</v>
      </c>
      <c r="G23" s="12" t="s">
        <v>91</v>
      </c>
      <c r="H23" s="22">
        <v>117.05</v>
      </c>
      <c r="I23" s="12" t="s">
        <v>35</v>
      </c>
      <c r="J23" s="23">
        <v>117.99</v>
      </c>
      <c r="K23" s="12" t="s">
        <v>92</v>
      </c>
      <c r="L23" s="23">
        <v>117.99</v>
      </c>
      <c r="M23" s="12" t="s">
        <v>61</v>
      </c>
      <c r="N23" s="12" t="s">
        <v>58</v>
      </c>
      <c r="O23" s="23">
        <f t="shared" si="0"/>
        <v>0.93999999999999773</v>
      </c>
      <c r="P23" s="24">
        <v>0</v>
      </c>
      <c r="Q23" s="25">
        <v>94</v>
      </c>
      <c r="R23" s="12">
        <f t="shared" si="5"/>
        <v>-8459.99999999998</v>
      </c>
      <c r="S23" s="12">
        <f t="shared" si="3"/>
        <v>430820.00000000029</v>
      </c>
      <c r="T23" s="27">
        <f t="shared" si="4"/>
        <v>8616.4000000000051</v>
      </c>
      <c r="U23" s="22">
        <f t="shared" si="1"/>
        <v>-93.999999999999773</v>
      </c>
      <c r="V23" s="28">
        <f t="shared" si="2"/>
        <v>-0.9</v>
      </c>
    </row>
    <row r="24" spans="1:22" ht="13.2" x14ac:dyDescent="0.2">
      <c r="A24" s="1">
        <v>24</v>
      </c>
      <c r="B24" s="12" t="s">
        <v>53</v>
      </c>
      <c r="C24" s="12" t="s">
        <v>31</v>
      </c>
      <c r="D24" s="28">
        <f t="shared" si="6"/>
        <v>0.7</v>
      </c>
      <c r="E24" s="12" t="s">
        <v>54</v>
      </c>
      <c r="F24" s="12" t="s">
        <v>33</v>
      </c>
      <c r="G24" s="12" t="s">
        <v>93</v>
      </c>
      <c r="H24" s="22">
        <v>119.41</v>
      </c>
      <c r="I24" s="12" t="s">
        <v>35</v>
      </c>
      <c r="J24" s="23">
        <v>118.21</v>
      </c>
      <c r="K24" s="12" t="s">
        <v>94</v>
      </c>
      <c r="L24" s="23">
        <v>119.41</v>
      </c>
      <c r="M24" s="12" t="s">
        <v>41</v>
      </c>
      <c r="N24" s="12" t="s">
        <v>42</v>
      </c>
      <c r="O24" s="23">
        <f t="shared" si="0"/>
        <v>0</v>
      </c>
      <c r="P24" s="24">
        <v>0</v>
      </c>
      <c r="Q24" s="25">
        <v>0</v>
      </c>
      <c r="R24" s="12">
        <f t="shared" si="5"/>
        <v>0</v>
      </c>
      <c r="S24" s="12">
        <f t="shared" si="3"/>
        <v>422360.00000000029</v>
      </c>
      <c r="T24" s="27">
        <f t="shared" si="4"/>
        <v>8447.2000000000062</v>
      </c>
      <c r="U24" s="22">
        <f t="shared" si="1"/>
        <v>120.00000000000028</v>
      </c>
      <c r="V24" s="28">
        <f t="shared" si="2"/>
        <v>0.7</v>
      </c>
    </row>
    <row r="25" spans="1:22" ht="13.2" x14ac:dyDescent="0.2">
      <c r="A25" s="30">
        <v>25</v>
      </c>
      <c r="B25" s="12" t="s">
        <v>53</v>
      </c>
      <c r="C25" s="12" t="s">
        <v>31</v>
      </c>
      <c r="D25" s="28">
        <f t="shared" si="6"/>
        <v>1.9</v>
      </c>
      <c r="E25" s="12" t="s">
        <v>54</v>
      </c>
      <c r="F25" s="12" t="s">
        <v>33</v>
      </c>
      <c r="G25" s="12" t="s">
        <v>95</v>
      </c>
      <c r="H25" s="22">
        <v>124.27</v>
      </c>
      <c r="I25" s="12" t="s">
        <v>35</v>
      </c>
      <c r="J25" s="23">
        <v>123.83</v>
      </c>
      <c r="K25" s="12" t="s">
        <v>96</v>
      </c>
      <c r="L25" s="23">
        <v>124.27</v>
      </c>
      <c r="M25" s="12" t="s">
        <v>41</v>
      </c>
      <c r="N25" s="12" t="s">
        <v>42</v>
      </c>
      <c r="O25" s="23">
        <f t="shared" si="0"/>
        <v>0</v>
      </c>
      <c r="P25" s="24">
        <v>0</v>
      </c>
      <c r="Q25" s="25">
        <v>0</v>
      </c>
      <c r="R25" s="12">
        <f t="shared" si="5"/>
        <v>0</v>
      </c>
      <c r="S25" s="12">
        <f t="shared" si="3"/>
        <v>422360.00000000029</v>
      </c>
      <c r="T25" s="27">
        <f t="shared" si="4"/>
        <v>8447.2000000000062</v>
      </c>
      <c r="U25" s="22">
        <f t="shared" si="1"/>
        <v>43.999999999999773</v>
      </c>
      <c r="V25" s="28">
        <f t="shared" si="2"/>
        <v>1.9</v>
      </c>
    </row>
    <row r="26" spans="1:22" ht="13.2" x14ac:dyDescent="0.2">
      <c r="A26" s="31">
        <v>26</v>
      </c>
      <c r="B26" s="12" t="s">
        <v>53</v>
      </c>
      <c r="C26" s="12" t="s">
        <v>31</v>
      </c>
      <c r="D26" s="28">
        <f t="shared" si="6"/>
        <v>1.1000000000000001</v>
      </c>
      <c r="E26" s="12" t="s">
        <v>54</v>
      </c>
      <c r="F26" s="12" t="s">
        <v>33</v>
      </c>
      <c r="G26" s="12" t="s">
        <v>97</v>
      </c>
      <c r="H26" s="22">
        <v>115.39</v>
      </c>
      <c r="I26" s="12" t="s">
        <v>35</v>
      </c>
      <c r="J26" s="23">
        <v>114.64</v>
      </c>
      <c r="K26" s="12" t="s">
        <v>98</v>
      </c>
      <c r="L26" s="23">
        <v>115.39</v>
      </c>
      <c r="M26" s="12" t="s">
        <v>41</v>
      </c>
      <c r="N26" s="12" t="s">
        <v>42</v>
      </c>
      <c r="O26" s="23">
        <f t="shared" si="0"/>
        <v>0</v>
      </c>
      <c r="P26" s="24">
        <v>0</v>
      </c>
      <c r="Q26" s="25">
        <v>0</v>
      </c>
      <c r="R26" s="12">
        <f t="shared" si="5"/>
        <v>0</v>
      </c>
      <c r="S26" s="12">
        <f t="shared" si="3"/>
        <v>422360.00000000029</v>
      </c>
      <c r="T26" s="27">
        <f t="shared" si="4"/>
        <v>8447.2000000000062</v>
      </c>
      <c r="U26" s="22">
        <f t="shared" si="1"/>
        <v>75</v>
      </c>
      <c r="V26" s="28">
        <f t="shared" si="2"/>
        <v>1.1000000000000001</v>
      </c>
    </row>
    <row r="27" spans="1:22" ht="13.2" x14ac:dyDescent="0.2">
      <c r="A27" s="1">
        <v>27</v>
      </c>
      <c r="B27" s="12" t="s">
        <v>53</v>
      </c>
      <c r="C27" s="12" t="s">
        <v>31</v>
      </c>
      <c r="D27" s="28">
        <f t="shared" si="6"/>
        <v>0.8</v>
      </c>
      <c r="E27" s="12" t="s">
        <v>54</v>
      </c>
      <c r="F27" s="12" t="s">
        <v>33</v>
      </c>
      <c r="G27" s="12" t="s">
        <v>99</v>
      </c>
      <c r="H27" s="22">
        <v>115.66</v>
      </c>
      <c r="I27" s="12" t="s">
        <v>35</v>
      </c>
      <c r="J27" s="23">
        <v>114.65</v>
      </c>
      <c r="K27" s="12" t="s">
        <v>100</v>
      </c>
      <c r="L27" s="23">
        <v>116.79</v>
      </c>
      <c r="M27" s="12" t="s">
        <v>37</v>
      </c>
      <c r="N27" s="12" t="s">
        <v>64</v>
      </c>
      <c r="O27" s="23">
        <f t="shared" si="0"/>
        <v>1.1300000000000097</v>
      </c>
      <c r="P27" s="24">
        <v>113</v>
      </c>
      <c r="Q27" s="25">
        <v>0</v>
      </c>
      <c r="R27" s="12">
        <f t="shared" si="5"/>
        <v>9040.0000000000782</v>
      </c>
      <c r="S27" s="12">
        <f t="shared" si="3"/>
        <v>422360.00000000029</v>
      </c>
      <c r="T27" s="27">
        <f t="shared" si="4"/>
        <v>8447.2000000000062</v>
      </c>
      <c r="U27" s="22">
        <f t="shared" si="1"/>
        <v>100.99999999999909</v>
      </c>
      <c r="V27" s="28">
        <f t="shared" si="2"/>
        <v>0.8</v>
      </c>
    </row>
    <row r="28" spans="1:22" ht="13.2" x14ac:dyDescent="0.2">
      <c r="A28" s="1">
        <v>28</v>
      </c>
      <c r="B28" s="12" t="s">
        <v>30</v>
      </c>
      <c r="C28" s="12" t="s">
        <v>44</v>
      </c>
      <c r="D28" s="28">
        <f t="shared" si="6"/>
        <v>-1</v>
      </c>
      <c r="E28" s="12" t="s">
        <v>54</v>
      </c>
      <c r="F28" s="12" t="s">
        <v>33</v>
      </c>
      <c r="G28" s="12" t="s">
        <v>101</v>
      </c>
      <c r="H28" s="22">
        <v>114.01</v>
      </c>
      <c r="I28" s="12" t="s">
        <v>35</v>
      </c>
      <c r="J28" s="23">
        <v>114.81</v>
      </c>
      <c r="K28" s="12" t="s">
        <v>102</v>
      </c>
      <c r="L28" s="23">
        <v>111.75</v>
      </c>
      <c r="M28" s="12" t="s">
        <v>69</v>
      </c>
      <c r="N28" s="12" t="s">
        <v>70</v>
      </c>
      <c r="O28" s="23">
        <f t="shared" si="0"/>
        <v>-2.2600000000000051</v>
      </c>
      <c r="P28" s="24">
        <v>226</v>
      </c>
      <c r="Q28" s="25">
        <v>0</v>
      </c>
      <c r="R28" s="12">
        <f t="shared" si="5"/>
        <v>22600.000000000051</v>
      </c>
      <c r="S28" s="12">
        <f t="shared" si="3"/>
        <v>431400.00000000035</v>
      </c>
      <c r="T28" s="27">
        <f t="shared" si="4"/>
        <v>8628.0000000000073</v>
      </c>
      <c r="U28" s="22">
        <f t="shared" si="1"/>
        <v>-79.999999999999716</v>
      </c>
      <c r="V28" s="28">
        <f t="shared" si="2"/>
        <v>-1</v>
      </c>
    </row>
    <row r="29" spans="1:22" ht="13.2" x14ac:dyDescent="0.2">
      <c r="A29" s="1">
        <v>29</v>
      </c>
      <c r="B29" s="12" t="s">
        <v>53</v>
      </c>
      <c r="C29" s="12" t="s">
        <v>44</v>
      </c>
      <c r="D29" s="28">
        <f t="shared" si="6"/>
        <v>-0.8</v>
      </c>
      <c r="E29" s="12" t="s">
        <v>54</v>
      </c>
      <c r="F29" s="12" t="s">
        <v>33</v>
      </c>
      <c r="G29" s="12" t="s">
        <v>103</v>
      </c>
      <c r="H29" s="22">
        <v>113.55</v>
      </c>
      <c r="I29" s="12" t="s">
        <v>35</v>
      </c>
      <c r="J29" s="23">
        <v>114.66</v>
      </c>
      <c r="K29" s="12" t="s">
        <v>104</v>
      </c>
      <c r="L29" s="23">
        <v>107.93</v>
      </c>
      <c r="M29" s="12" t="s">
        <v>69</v>
      </c>
      <c r="N29" s="12" t="s">
        <v>70</v>
      </c>
      <c r="O29" s="23">
        <f t="shared" si="0"/>
        <v>-5.6199999999999903</v>
      </c>
      <c r="P29" s="24">
        <v>562</v>
      </c>
      <c r="Q29" s="25">
        <v>0</v>
      </c>
      <c r="R29" s="12">
        <f t="shared" si="5"/>
        <v>44959.999999999927</v>
      </c>
      <c r="S29" s="12">
        <f t="shared" si="3"/>
        <v>454000.00000000041</v>
      </c>
      <c r="T29" s="27">
        <f t="shared" si="4"/>
        <v>9080.0000000000091</v>
      </c>
      <c r="U29" s="22">
        <f t="shared" si="1"/>
        <v>-110.99999999999994</v>
      </c>
      <c r="V29" s="28">
        <f t="shared" si="2"/>
        <v>-0.8</v>
      </c>
    </row>
    <row r="30" spans="1:22" ht="13.2" x14ac:dyDescent="0.2">
      <c r="A30" s="30">
        <v>30</v>
      </c>
      <c r="B30" s="12" t="s">
        <v>53</v>
      </c>
      <c r="C30" s="12" t="s">
        <v>31</v>
      </c>
      <c r="D30" s="28">
        <f t="shared" si="6"/>
        <v>0.7</v>
      </c>
      <c r="E30" s="12" t="s">
        <v>54</v>
      </c>
      <c r="F30" s="12" t="s">
        <v>33</v>
      </c>
      <c r="G30" s="12" t="s">
        <v>105</v>
      </c>
      <c r="H30" s="22">
        <v>107.19</v>
      </c>
      <c r="I30" s="12" t="s">
        <v>35</v>
      </c>
      <c r="J30" s="23">
        <v>105.92</v>
      </c>
      <c r="K30" s="12" t="s">
        <v>104</v>
      </c>
      <c r="L30" s="23">
        <v>105.92</v>
      </c>
      <c r="M30" s="12" t="s">
        <v>61</v>
      </c>
      <c r="N30" s="12" t="s">
        <v>58</v>
      </c>
      <c r="O30" s="23">
        <f t="shared" si="0"/>
        <v>-1.269999999999996</v>
      </c>
      <c r="P30" s="24">
        <v>0</v>
      </c>
      <c r="Q30" s="25">
        <v>127</v>
      </c>
      <c r="R30" s="12">
        <f t="shared" si="5"/>
        <v>-8889.9999999999709</v>
      </c>
      <c r="S30" s="12">
        <f t="shared" si="3"/>
        <v>498960.00000000035</v>
      </c>
      <c r="T30" s="27">
        <f t="shared" si="4"/>
        <v>9979.200000000008</v>
      </c>
      <c r="U30" s="22">
        <f t="shared" si="1"/>
        <v>126.9999999999996</v>
      </c>
      <c r="V30" s="28">
        <f t="shared" si="2"/>
        <v>0.7</v>
      </c>
    </row>
    <row r="31" spans="1:22" ht="13.2" x14ac:dyDescent="0.2">
      <c r="A31" s="30">
        <v>31</v>
      </c>
      <c r="B31" s="12" t="s">
        <v>53</v>
      </c>
      <c r="C31" s="12" t="s">
        <v>31</v>
      </c>
      <c r="D31" s="28">
        <f t="shared" si="6"/>
        <v>1</v>
      </c>
      <c r="E31" s="12" t="s">
        <v>54</v>
      </c>
      <c r="F31" s="12" t="s">
        <v>33</v>
      </c>
      <c r="G31" s="12" t="s">
        <v>106</v>
      </c>
      <c r="H31" s="22">
        <v>106.73</v>
      </c>
      <c r="I31" s="12" t="s">
        <v>35</v>
      </c>
      <c r="J31" s="23">
        <v>105.75</v>
      </c>
      <c r="K31" s="12" t="s">
        <v>107</v>
      </c>
      <c r="L31" s="23">
        <v>106.73</v>
      </c>
      <c r="M31" s="12" t="s">
        <v>41</v>
      </c>
      <c r="N31" s="12" t="s">
        <v>42</v>
      </c>
      <c r="O31" s="23">
        <f t="shared" si="0"/>
        <v>0</v>
      </c>
      <c r="P31" s="24">
        <v>0</v>
      </c>
      <c r="Q31" s="32">
        <v>0</v>
      </c>
      <c r="R31" s="12">
        <f t="shared" si="5"/>
        <v>0</v>
      </c>
      <c r="S31" s="12">
        <f t="shared" si="3"/>
        <v>490070.00000000035</v>
      </c>
      <c r="T31" s="27">
        <f t="shared" si="4"/>
        <v>9801.4000000000069</v>
      </c>
      <c r="U31" s="22">
        <f t="shared" si="1"/>
        <v>98.000000000000398</v>
      </c>
      <c r="V31" s="28">
        <f t="shared" si="2"/>
        <v>1</v>
      </c>
    </row>
    <row r="32" spans="1:22" ht="13.2" x14ac:dyDescent="0.2">
      <c r="A32" s="1">
        <v>32</v>
      </c>
      <c r="B32" s="12" t="s">
        <v>53</v>
      </c>
      <c r="C32" s="12" t="s">
        <v>44</v>
      </c>
      <c r="D32" s="28">
        <f t="shared" si="6"/>
        <v>-5.7</v>
      </c>
      <c r="E32" s="12" t="s">
        <v>54</v>
      </c>
      <c r="F32" s="12" t="s">
        <v>33</v>
      </c>
      <c r="G32" s="12" t="s">
        <v>108</v>
      </c>
      <c r="H32" s="22">
        <v>101.62</v>
      </c>
      <c r="I32" s="12" t="s">
        <v>35</v>
      </c>
      <c r="J32" s="23">
        <v>101.79</v>
      </c>
      <c r="K32" s="12" t="s">
        <v>109</v>
      </c>
      <c r="L32" s="23">
        <v>99.61</v>
      </c>
      <c r="M32" s="12" t="s">
        <v>69</v>
      </c>
      <c r="N32" s="12" t="s">
        <v>70</v>
      </c>
      <c r="O32" s="23">
        <f t="shared" si="0"/>
        <v>-2.0100000000000051</v>
      </c>
      <c r="P32" s="24">
        <v>201</v>
      </c>
      <c r="Q32" s="25">
        <v>0</v>
      </c>
      <c r="R32" s="12">
        <f t="shared" si="5"/>
        <v>114570.00000000029</v>
      </c>
      <c r="S32" s="12">
        <f t="shared" si="3"/>
        <v>490070.00000000035</v>
      </c>
      <c r="T32" s="27">
        <f t="shared" si="4"/>
        <v>9801.4000000000069</v>
      </c>
      <c r="U32" s="22">
        <f t="shared" si="1"/>
        <v>-17.000000000000171</v>
      </c>
      <c r="V32" s="28">
        <f t="shared" si="2"/>
        <v>-5.7</v>
      </c>
    </row>
    <row r="33" spans="1:22" ht="13.2" x14ac:dyDescent="0.2">
      <c r="A33" s="1">
        <v>33</v>
      </c>
      <c r="B33" s="12" t="s">
        <v>53</v>
      </c>
      <c r="C33" s="33" t="s">
        <v>31</v>
      </c>
      <c r="D33" s="28">
        <f t="shared" si="6"/>
        <v>1.1000000000000001</v>
      </c>
      <c r="E33" s="12" t="s">
        <v>54</v>
      </c>
      <c r="F33" s="12" t="s">
        <v>33</v>
      </c>
      <c r="G33" s="12" t="s">
        <v>110</v>
      </c>
      <c r="H33" s="22">
        <v>104.59</v>
      </c>
      <c r="I33" s="12" t="s">
        <v>35</v>
      </c>
      <c r="J33" s="23">
        <v>103.52</v>
      </c>
      <c r="K33" s="12" t="s">
        <v>111</v>
      </c>
      <c r="L33" s="23">
        <v>104.59</v>
      </c>
      <c r="M33" s="12" t="s">
        <v>41</v>
      </c>
      <c r="N33" s="12" t="s">
        <v>42</v>
      </c>
      <c r="O33" s="23">
        <f t="shared" si="0"/>
        <v>0</v>
      </c>
      <c r="P33" s="24">
        <v>0</v>
      </c>
      <c r="Q33" s="25">
        <v>0</v>
      </c>
      <c r="R33" s="12">
        <f t="shared" si="5"/>
        <v>0</v>
      </c>
      <c r="S33" s="12">
        <f t="shared" si="3"/>
        <v>604640.0000000007</v>
      </c>
      <c r="T33" s="27">
        <f t="shared" si="4"/>
        <v>12092.800000000014</v>
      </c>
      <c r="U33" s="22">
        <f t="shared" si="1"/>
        <v>107.00000000000074</v>
      </c>
      <c r="V33" s="28">
        <f t="shared" si="2"/>
        <v>1.1000000000000001</v>
      </c>
    </row>
    <row r="34" spans="1:22" ht="13.2" x14ac:dyDescent="0.2">
      <c r="A34" s="1">
        <v>34</v>
      </c>
      <c r="B34" s="12" t="s">
        <v>53</v>
      </c>
      <c r="C34" s="33" t="s">
        <v>31</v>
      </c>
      <c r="D34" s="28">
        <f t="shared" si="6"/>
        <v>0.7</v>
      </c>
      <c r="E34" s="12" t="s">
        <v>54</v>
      </c>
      <c r="F34" s="12" t="s">
        <v>33</v>
      </c>
      <c r="G34" s="12" t="s">
        <v>112</v>
      </c>
      <c r="H34" s="22">
        <v>105.56</v>
      </c>
      <c r="I34" s="12" t="s">
        <v>35</v>
      </c>
      <c r="J34" s="23">
        <v>103.85</v>
      </c>
      <c r="K34" s="12" t="s">
        <v>113</v>
      </c>
      <c r="L34" s="23">
        <v>105.56</v>
      </c>
      <c r="M34" s="12" t="s">
        <v>41</v>
      </c>
      <c r="N34" s="12" t="s">
        <v>42</v>
      </c>
      <c r="O34" s="23">
        <f t="shared" si="0"/>
        <v>0</v>
      </c>
      <c r="P34" s="24">
        <v>0</v>
      </c>
      <c r="Q34" s="25">
        <v>0</v>
      </c>
      <c r="R34" s="12">
        <f t="shared" si="5"/>
        <v>0</v>
      </c>
      <c r="S34" s="12">
        <f t="shared" si="3"/>
        <v>604640.0000000007</v>
      </c>
      <c r="T34" s="27">
        <f t="shared" si="4"/>
        <v>12092.800000000014</v>
      </c>
      <c r="U34" s="22">
        <f t="shared" si="1"/>
        <v>171.0000000000008</v>
      </c>
      <c r="V34" s="28">
        <f t="shared" si="2"/>
        <v>0.7</v>
      </c>
    </row>
    <row r="35" spans="1:22" ht="13.2" x14ac:dyDescent="0.2">
      <c r="A35" s="1">
        <v>35</v>
      </c>
      <c r="B35" s="12" t="s">
        <v>53</v>
      </c>
      <c r="C35" s="12" t="s">
        <v>44</v>
      </c>
      <c r="D35" s="28">
        <f t="shared" si="6"/>
        <v>-0.7</v>
      </c>
      <c r="E35" s="12" t="s">
        <v>54</v>
      </c>
      <c r="F35" s="12" t="s">
        <v>33</v>
      </c>
      <c r="G35" s="12" t="s">
        <v>114</v>
      </c>
      <c r="H35" s="22">
        <v>105.63</v>
      </c>
      <c r="I35" s="12" t="s">
        <v>35</v>
      </c>
      <c r="J35" s="23">
        <v>107.29</v>
      </c>
      <c r="K35" s="12" t="s">
        <v>115</v>
      </c>
      <c r="L35" s="23">
        <v>105.63</v>
      </c>
      <c r="M35" s="12" t="s">
        <v>41</v>
      </c>
      <c r="N35" s="12" t="s">
        <v>42</v>
      </c>
      <c r="O35" s="23">
        <f t="shared" si="0"/>
        <v>0</v>
      </c>
      <c r="P35" s="24">
        <v>0</v>
      </c>
      <c r="Q35" s="25">
        <v>0</v>
      </c>
      <c r="R35" s="12">
        <f t="shared" si="5"/>
        <v>0</v>
      </c>
      <c r="S35" s="12">
        <f t="shared" si="3"/>
        <v>604640.0000000007</v>
      </c>
      <c r="T35" s="27">
        <f t="shared" si="4"/>
        <v>12092.800000000014</v>
      </c>
      <c r="U35" s="22">
        <f t="shared" si="1"/>
        <v>-166.00000000000108</v>
      </c>
      <c r="V35" s="28">
        <f t="shared" si="2"/>
        <v>-0.7</v>
      </c>
    </row>
    <row r="36" spans="1:22" ht="13.2" x14ac:dyDescent="0.2">
      <c r="A36" s="1">
        <v>36</v>
      </c>
      <c r="B36" s="12" t="s">
        <v>53</v>
      </c>
      <c r="C36" s="33" t="s">
        <v>31</v>
      </c>
      <c r="D36" s="28">
        <f t="shared" si="6"/>
        <v>1.5</v>
      </c>
      <c r="E36" s="12" t="s">
        <v>54</v>
      </c>
      <c r="F36" s="12" t="s">
        <v>33</v>
      </c>
      <c r="G36" s="12" t="s">
        <v>116</v>
      </c>
      <c r="H36" s="22">
        <v>107.44</v>
      </c>
      <c r="I36" s="12" t="s">
        <v>35</v>
      </c>
      <c r="J36" s="23">
        <v>106.64</v>
      </c>
      <c r="K36" s="12" t="s">
        <v>117</v>
      </c>
      <c r="L36" s="23">
        <v>107.44</v>
      </c>
      <c r="M36" s="12" t="s">
        <v>41</v>
      </c>
      <c r="N36" s="12" t="s">
        <v>42</v>
      </c>
      <c r="O36" s="23">
        <f t="shared" si="0"/>
        <v>0</v>
      </c>
      <c r="P36" s="24">
        <v>0</v>
      </c>
      <c r="Q36" s="25">
        <v>0</v>
      </c>
      <c r="R36" s="12">
        <f t="shared" si="5"/>
        <v>0</v>
      </c>
      <c r="S36" s="12">
        <f t="shared" si="3"/>
        <v>604640.0000000007</v>
      </c>
      <c r="T36" s="27">
        <f t="shared" si="4"/>
        <v>12092.800000000014</v>
      </c>
      <c r="U36" s="22">
        <f t="shared" si="1"/>
        <v>79.999999999999716</v>
      </c>
      <c r="V36" s="28">
        <f t="shared" si="2"/>
        <v>1.5</v>
      </c>
    </row>
    <row r="37" spans="1:22" ht="13.2" x14ac:dyDescent="0.2">
      <c r="A37" s="1">
        <v>37</v>
      </c>
      <c r="B37" s="12" t="s">
        <v>30</v>
      </c>
      <c r="C37" s="33" t="s">
        <v>31</v>
      </c>
      <c r="D37" s="28">
        <f t="shared" si="6"/>
        <v>1.4</v>
      </c>
      <c r="E37" s="12" t="s">
        <v>54</v>
      </c>
      <c r="F37" s="12" t="s">
        <v>33</v>
      </c>
      <c r="G37" s="12" t="s">
        <v>118</v>
      </c>
      <c r="H37" s="22">
        <v>108.29</v>
      </c>
      <c r="I37" s="12" t="s">
        <v>35</v>
      </c>
      <c r="J37" s="23">
        <v>107.44</v>
      </c>
      <c r="K37" s="12" t="s">
        <v>119</v>
      </c>
      <c r="L37" s="23">
        <v>109.12</v>
      </c>
      <c r="M37" s="12" t="s">
        <v>37</v>
      </c>
      <c r="N37" s="12" t="s">
        <v>64</v>
      </c>
      <c r="O37" s="23">
        <f t="shared" si="0"/>
        <v>0.82999999999999829</v>
      </c>
      <c r="P37" s="24">
        <v>83</v>
      </c>
      <c r="Q37" s="25">
        <v>0</v>
      </c>
      <c r="R37" s="12">
        <f t="shared" si="5"/>
        <v>11619.999999999976</v>
      </c>
      <c r="S37" s="12">
        <f t="shared" si="3"/>
        <v>604640.0000000007</v>
      </c>
      <c r="T37" s="27">
        <f t="shared" si="4"/>
        <v>12092.800000000014</v>
      </c>
      <c r="U37" s="22">
        <f t="shared" si="1"/>
        <v>85.000000000000853</v>
      </c>
      <c r="V37" s="28">
        <f t="shared" si="2"/>
        <v>1.4</v>
      </c>
    </row>
    <row r="38" spans="1:22" ht="13.2" x14ac:dyDescent="0.2">
      <c r="A38" s="1">
        <v>38</v>
      </c>
      <c r="B38" s="12" t="s">
        <v>30</v>
      </c>
      <c r="C38" s="12" t="s">
        <v>31</v>
      </c>
      <c r="D38" s="28">
        <f t="shared" si="6"/>
        <v>0.6</v>
      </c>
      <c r="E38" s="12" t="s">
        <v>54</v>
      </c>
      <c r="F38" s="12" t="s">
        <v>33</v>
      </c>
      <c r="G38" s="12" t="s">
        <v>120</v>
      </c>
      <c r="H38" s="22">
        <v>110.14</v>
      </c>
      <c r="I38" s="12" t="s">
        <v>35</v>
      </c>
      <c r="J38" s="23">
        <v>108.31</v>
      </c>
      <c r="K38" s="12" t="s">
        <v>121</v>
      </c>
      <c r="L38" s="23">
        <v>108.31</v>
      </c>
      <c r="M38" s="12" t="s">
        <v>61</v>
      </c>
      <c r="N38" s="12" t="s">
        <v>58</v>
      </c>
      <c r="O38" s="23">
        <f t="shared" si="0"/>
        <v>-1.8299999999999983</v>
      </c>
      <c r="P38" s="24">
        <v>0</v>
      </c>
      <c r="Q38" s="25">
        <v>183</v>
      </c>
      <c r="R38" s="12">
        <f t="shared" si="5"/>
        <v>-10979.999999999989</v>
      </c>
      <c r="S38" s="12">
        <f t="shared" si="3"/>
        <v>616260.0000000007</v>
      </c>
      <c r="T38" s="27">
        <f t="shared" si="4"/>
        <v>12325.200000000013</v>
      </c>
      <c r="U38" s="22">
        <f t="shared" si="1"/>
        <v>182.99999999999983</v>
      </c>
      <c r="V38" s="28">
        <f t="shared" si="2"/>
        <v>0.6</v>
      </c>
    </row>
    <row r="39" spans="1:22" ht="13.2" x14ac:dyDescent="0.2">
      <c r="A39" s="1">
        <v>39</v>
      </c>
      <c r="B39" s="12" t="s">
        <v>53</v>
      </c>
      <c r="C39" s="34" t="s">
        <v>44</v>
      </c>
      <c r="D39" s="28">
        <f t="shared" si="6"/>
        <v>6.3</v>
      </c>
      <c r="E39" s="12" t="s">
        <v>32</v>
      </c>
      <c r="F39" s="12" t="s">
        <v>33</v>
      </c>
      <c r="G39" s="12" t="s">
        <v>122</v>
      </c>
      <c r="H39" s="22">
        <v>108.27</v>
      </c>
      <c r="I39" s="12" t="s">
        <v>35</v>
      </c>
      <c r="J39" s="23">
        <v>108.08</v>
      </c>
      <c r="K39" s="12" t="s">
        <v>123</v>
      </c>
      <c r="L39" s="23">
        <v>108.27</v>
      </c>
      <c r="M39" s="12" t="s">
        <v>41</v>
      </c>
      <c r="N39" s="12" t="s">
        <v>42</v>
      </c>
      <c r="O39" s="23">
        <f t="shared" si="0"/>
        <v>0</v>
      </c>
      <c r="P39" s="24">
        <v>0</v>
      </c>
      <c r="Q39" s="25">
        <v>0</v>
      </c>
      <c r="R39" s="12">
        <f t="shared" si="5"/>
        <v>0</v>
      </c>
      <c r="S39" s="12">
        <f t="shared" si="3"/>
        <v>605280.0000000007</v>
      </c>
      <c r="T39" s="27">
        <f t="shared" si="4"/>
        <v>12105.600000000015</v>
      </c>
      <c r="U39" s="22">
        <f t="shared" si="1"/>
        <v>18.999999999999773</v>
      </c>
      <c r="V39" s="28">
        <f t="shared" si="2"/>
        <v>6.3</v>
      </c>
    </row>
    <row r="40" spans="1:22" s="34" customFormat="1" ht="13.2" x14ac:dyDescent="0.2">
      <c r="A40" s="35">
        <v>40</v>
      </c>
      <c r="B40" s="34" t="s">
        <v>53</v>
      </c>
      <c r="C40" s="34" t="s">
        <v>44</v>
      </c>
      <c r="D40" s="28">
        <f t="shared" si="6"/>
        <v>-0.6</v>
      </c>
      <c r="E40" s="12" t="s">
        <v>54</v>
      </c>
      <c r="F40" s="12" t="s">
        <v>33</v>
      </c>
      <c r="G40" s="34" t="s">
        <v>124</v>
      </c>
      <c r="H40" s="36">
        <v>106.05</v>
      </c>
      <c r="I40" s="12" t="s">
        <v>35</v>
      </c>
      <c r="J40" s="37">
        <v>107.87</v>
      </c>
      <c r="K40" s="34" t="s">
        <v>125</v>
      </c>
      <c r="L40" s="37">
        <v>106.05</v>
      </c>
      <c r="M40" s="12" t="s">
        <v>41</v>
      </c>
      <c r="N40" s="12" t="s">
        <v>42</v>
      </c>
      <c r="O40" s="23">
        <f t="shared" si="0"/>
        <v>0</v>
      </c>
      <c r="P40" s="38">
        <v>0</v>
      </c>
      <c r="Q40" s="39">
        <v>0</v>
      </c>
      <c r="R40" s="12">
        <f t="shared" si="5"/>
        <v>0</v>
      </c>
      <c r="S40" s="12">
        <f t="shared" si="3"/>
        <v>605280.0000000007</v>
      </c>
      <c r="T40" s="27">
        <f t="shared" si="4"/>
        <v>12105.600000000015</v>
      </c>
      <c r="U40" s="22">
        <f t="shared" si="1"/>
        <v>-182.00000000000074</v>
      </c>
      <c r="V40" s="28">
        <f t="shared" si="2"/>
        <v>-0.6</v>
      </c>
    </row>
    <row r="41" spans="1:22" ht="13.2" x14ac:dyDescent="0.2">
      <c r="A41" s="1">
        <v>41</v>
      </c>
      <c r="B41" s="34" t="s">
        <v>53</v>
      </c>
      <c r="C41" s="40" t="s">
        <v>44</v>
      </c>
      <c r="D41" s="28">
        <f t="shared" si="6"/>
        <v>-0.5</v>
      </c>
      <c r="E41" s="12" t="s">
        <v>54</v>
      </c>
      <c r="F41" s="12" t="s">
        <v>33</v>
      </c>
      <c r="G41" s="40" t="s">
        <v>126</v>
      </c>
      <c r="H41" s="22">
        <v>104.36</v>
      </c>
      <c r="I41" s="12" t="s">
        <v>35</v>
      </c>
      <c r="J41" s="23">
        <v>106.7</v>
      </c>
      <c r="K41" s="40" t="s">
        <v>126</v>
      </c>
      <c r="L41" s="23">
        <v>106.7</v>
      </c>
      <c r="M41" s="12" t="s">
        <v>61</v>
      </c>
      <c r="N41" s="12" t="s">
        <v>58</v>
      </c>
      <c r="O41" s="23">
        <f t="shared" si="0"/>
        <v>2.3400000000000034</v>
      </c>
      <c r="P41" s="24">
        <v>0</v>
      </c>
      <c r="Q41" s="25">
        <v>234</v>
      </c>
      <c r="R41" s="12">
        <f t="shared" si="5"/>
        <v>-11700.000000000016</v>
      </c>
      <c r="S41" s="12">
        <f t="shared" si="3"/>
        <v>605280.0000000007</v>
      </c>
      <c r="T41" s="27">
        <f t="shared" si="4"/>
        <v>12105.600000000015</v>
      </c>
      <c r="U41" s="22">
        <f t="shared" si="1"/>
        <v>-234.00000000000034</v>
      </c>
      <c r="V41" s="28">
        <f t="shared" si="2"/>
        <v>-0.5</v>
      </c>
    </row>
    <row r="42" spans="1:22" ht="13.2" x14ac:dyDescent="0.2">
      <c r="A42" s="1">
        <v>42</v>
      </c>
      <c r="B42" s="34" t="s">
        <v>53</v>
      </c>
      <c r="C42" s="40" t="s">
        <v>44</v>
      </c>
      <c r="D42" s="28">
        <f t="shared" si="6"/>
        <v>-0.4</v>
      </c>
      <c r="E42" s="12" t="s">
        <v>54</v>
      </c>
      <c r="F42" s="12" t="s">
        <v>33</v>
      </c>
      <c r="G42" s="40" t="s">
        <v>127</v>
      </c>
      <c r="H42" s="22">
        <v>99.85</v>
      </c>
      <c r="I42" s="12" t="s">
        <v>35</v>
      </c>
      <c r="J42" s="23">
        <v>102.25</v>
      </c>
      <c r="K42" s="40" t="s">
        <v>128</v>
      </c>
      <c r="L42" s="23">
        <v>102.25</v>
      </c>
      <c r="M42" s="12" t="s">
        <v>61</v>
      </c>
      <c r="N42" s="12" t="s">
        <v>58</v>
      </c>
      <c r="O42" s="23">
        <f t="shared" si="0"/>
        <v>2.4000000000000057</v>
      </c>
      <c r="P42" s="24">
        <v>0</v>
      </c>
      <c r="Q42" s="25">
        <v>240</v>
      </c>
      <c r="R42" s="12">
        <f t="shared" si="5"/>
        <v>-9600.0000000000236</v>
      </c>
      <c r="S42" s="12">
        <f t="shared" si="3"/>
        <v>593580.0000000007</v>
      </c>
      <c r="T42" s="27">
        <f t="shared" si="4"/>
        <v>11871.600000000015</v>
      </c>
      <c r="U42" s="22">
        <f t="shared" si="1"/>
        <v>-240.00000000000057</v>
      </c>
      <c r="V42" s="28">
        <f t="shared" si="2"/>
        <v>-0.4</v>
      </c>
    </row>
    <row r="43" spans="1:22" ht="13.2" x14ac:dyDescent="0.2">
      <c r="A43" s="1">
        <v>43</v>
      </c>
      <c r="B43" s="34" t="s">
        <v>53</v>
      </c>
      <c r="C43" s="40" t="s">
        <v>44</v>
      </c>
      <c r="D43" s="28">
        <f t="shared" si="6"/>
        <v>-0.4</v>
      </c>
      <c r="E43" s="12" t="s">
        <v>54</v>
      </c>
      <c r="F43" s="12" t="s">
        <v>33</v>
      </c>
      <c r="G43" s="40" t="s">
        <v>129</v>
      </c>
      <c r="H43" s="22">
        <v>100.07</v>
      </c>
      <c r="I43" s="12" t="s">
        <v>35</v>
      </c>
      <c r="J43" s="23">
        <v>102.57</v>
      </c>
      <c r="K43" s="40" t="s">
        <v>130</v>
      </c>
      <c r="L43" s="23">
        <v>100.07</v>
      </c>
      <c r="M43" s="12" t="s">
        <v>41</v>
      </c>
      <c r="N43" s="12" t="s">
        <v>42</v>
      </c>
      <c r="O43" s="23">
        <f t="shared" si="0"/>
        <v>0</v>
      </c>
      <c r="P43" s="24">
        <v>0</v>
      </c>
      <c r="Q43" s="25">
        <v>0</v>
      </c>
      <c r="R43" s="12">
        <f t="shared" si="5"/>
        <v>0</v>
      </c>
      <c r="S43" s="12">
        <f t="shared" si="3"/>
        <v>583980.0000000007</v>
      </c>
      <c r="T43" s="27">
        <f t="shared" si="4"/>
        <v>11679.600000000015</v>
      </c>
      <c r="U43" s="22">
        <f t="shared" si="1"/>
        <v>-250</v>
      </c>
      <c r="V43" s="28">
        <f t="shared" si="2"/>
        <v>-0.4</v>
      </c>
    </row>
    <row r="44" spans="1:22" ht="13.2" x14ac:dyDescent="0.2">
      <c r="A44" s="1">
        <v>44</v>
      </c>
      <c r="B44" s="34" t="s">
        <v>53</v>
      </c>
      <c r="C44" s="40" t="s">
        <v>44</v>
      </c>
      <c r="D44" s="28">
        <f t="shared" si="6"/>
        <v>-0.7</v>
      </c>
      <c r="E44" s="12" t="s">
        <v>54</v>
      </c>
      <c r="F44" s="12" t="s">
        <v>33</v>
      </c>
      <c r="G44" s="40" t="s">
        <v>131</v>
      </c>
      <c r="H44" s="22">
        <v>95.65</v>
      </c>
      <c r="I44" s="12" t="s">
        <v>35</v>
      </c>
      <c r="J44" s="23">
        <v>97.16</v>
      </c>
      <c r="K44" s="40" t="s">
        <v>131</v>
      </c>
      <c r="L44" s="23">
        <v>95.65</v>
      </c>
      <c r="M44" s="12" t="s">
        <v>41</v>
      </c>
      <c r="N44" s="12" t="s">
        <v>42</v>
      </c>
      <c r="O44" s="23">
        <f t="shared" si="0"/>
        <v>0</v>
      </c>
      <c r="P44" s="24">
        <v>0</v>
      </c>
      <c r="Q44" s="25">
        <v>0</v>
      </c>
      <c r="R44" s="12">
        <f t="shared" si="5"/>
        <v>0</v>
      </c>
      <c r="S44" s="12">
        <f t="shared" si="3"/>
        <v>583980.0000000007</v>
      </c>
      <c r="T44" s="27">
        <f t="shared" si="4"/>
        <v>11679.600000000015</v>
      </c>
      <c r="U44" s="22">
        <f t="shared" si="1"/>
        <v>-150.99999999999909</v>
      </c>
      <c r="V44" s="28">
        <f t="shared" si="2"/>
        <v>-0.7</v>
      </c>
    </row>
    <row r="45" spans="1:22" ht="13.2" x14ac:dyDescent="0.2">
      <c r="A45" s="1">
        <v>45</v>
      </c>
      <c r="B45" s="34" t="s">
        <v>53</v>
      </c>
      <c r="C45" s="40" t="s">
        <v>44</v>
      </c>
      <c r="D45" s="28">
        <f t="shared" si="6"/>
        <v>0.4</v>
      </c>
      <c r="E45" s="12" t="s">
        <v>54</v>
      </c>
      <c r="F45" s="12" t="s">
        <v>33</v>
      </c>
      <c r="G45" s="40" t="s">
        <v>132</v>
      </c>
      <c r="H45" s="22">
        <v>97.43</v>
      </c>
      <c r="I45" s="12" t="s">
        <v>35</v>
      </c>
      <c r="J45" s="23">
        <v>94.93</v>
      </c>
      <c r="K45" s="40" t="s">
        <v>133</v>
      </c>
      <c r="L45" s="23">
        <v>94</v>
      </c>
      <c r="M45" s="12" t="s">
        <v>69</v>
      </c>
      <c r="N45" s="12" t="s">
        <v>70</v>
      </c>
      <c r="O45" s="23">
        <f t="shared" si="0"/>
        <v>-3.4300000000000068</v>
      </c>
      <c r="P45" s="24">
        <v>343</v>
      </c>
      <c r="Q45" s="25">
        <v>0</v>
      </c>
      <c r="R45" s="12">
        <f t="shared" si="5"/>
        <v>-13720.000000000027</v>
      </c>
      <c r="S45" s="12">
        <f t="shared" si="3"/>
        <v>583980.0000000007</v>
      </c>
      <c r="T45" s="27">
        <f t="shared" si="4"/>
        <v>11679.600000000015</v>
      </c>
      <c r="U45" s="22">
        <f t="shared" si="1"/>
        <v>250</v>
      </c>
      <c r="V45" s="28">
        <f t="shared" si="2"/>
        <v>0.4</v>
      </c>
    </row>
    <row r="46" spans="1:22" ht="13.2" x14ac:dyDescent="0.2">
      <c r="A46" s="1">
        <v>46</v>
      </c>
      <c r="B46" s="34" t="s">
        <v>30</v>
      </c>
      <c r="C46" s="40" t="s">
        <v>31</v>
      </c>
      <c r="D46" s="28">
        <f t="shared" si="6"/>
        <v>0.3</v>
      </c>
      <c r="E46" s="12" t="s">
        <v>54</v>
      </c>
      <c r="F46" s="12" t="s">
        <v>33</v>
      </c>
      <c r="G46" s="40" t="s">
        <v>134</v>
      </c>
      <c r="H46" s="22">
        <v>92.25</v>
      </c>
      <c r="I46" s="12" t="s">
        <v>35</v>
      </c>
      <c r="J46" s="23">
        <v>89.19</v>
      </c>
      <c r="K46" s="40" t="s">
        <v>135</v>
      </c>
      <c r="L46" s="23">
        <v>96.83</v>
      </c>
      <c r="M46" s="12" t="s">
        <v>37</v>
      </c>
      <c r="N46" s="12" t="s">
        <v>64</v>
      </c>
      <c r="O46" s="23">
        <f t="shared" si="0"/>
        <v>4.5799999999999983</v>
      </c>
      <c r="P46" s="24">
        <v>458</v>
      </c>
      <c r="Q46" s="25">
        <v>0</v>
      </c>
      <c r="R46" s="12">
        <f t="shared" si="5"/>
        <v>13739.999999999995</v>
      </c>
      <c r="S46" s="12">
        <f t="shared" si="3"/>
        <v>570260.0000000007</v>
      </c>
      <c r="T46" s="27">
        <f t="shared" si="4"/>
        <v>11405.200000000013</v>
      </c>
      <c r="U46" s="22">
        <f t="shared" si="1"/>
        <v>306.00000000000023</v>
      </c>
      <c r="V46" s="28">
        <f t="shared" si="2"/>
        <v>0.3</v>
      </c>
    </row>
    <row r="47" spans="1:22" ht="13.2" x14ac:dyDescent="0.2">
      <c r="A47" s="1">
        <v>47</v>
      </c>
      <c r="B47" s="34" t="s">
        <v>53</v>
      </c>
      <c r="C47" s="40" t="s">
        <v>44</v>
      </c>
      <c r="D47" s="28">
        <f t="shared" si="6"/>
        <v>-0.3</v>
      </c>
      <c r="E47" s="12" t="s">
        <v>54</v>
      </c>
      <c r="F47" s="12" t="s">
        <v>33</v>
      </c>
      <c r="G47" s="40" t="s">
        <v>136</v>
      </c>
      <c r="H47" s="22">
        <v>95.67</v>
      </c>
      <c r="I47" s="12" t="s">
        <v>35</v>
      </c>
      <c r="J47" s="23">
        <v>98.84</v>
      </c>
      <c r="K47" s="40" t="s">
        <v>137</v>
      </c>
      <c r="L47" s="23">
        <v>95.67</v>
      </c>
      <c r="M47" s="12" t="s">
        <v>41</v>
      </c>
      <c r="N47" s="12" t="s">
        <v>42</v>
      </c>
      <c r="O47" s="23">
        <f t="shared" si="0"/>
        <v>0</v>
      </c>
      <c r="P47" s="24">
        <v>0</v>
      </c>
      <c r="Q47" s="25">
        <v>0</v>
      </c>
      <c r="R47" s="12">
        <f t="shared" si="5"/>
        <v>0</v>
      </c>
      <c r="S47" s="12">
        <f t="shared" si="3"/>
        <v>584000.0000000007</v>
      </c>
      <c r="T47" s="27">
        <f t="shared" si="4"/>
        <v>11680.000000000015</v>
      </c>
      <c r="U47" s="22">
        <f t="shared" si="1"/>
        <v>-317.00000000000017</v>
      </c>
      <c r="V47" s="28">
        <f t="shared" si="2"/>
        <v>-0.3</v>
      </c>
    </row>
    <row r="48" spans="1:22" ht="13.2" x14ac:dyDescent="0.2">
      <c r="A48" s="1">
        <v>48</v>
      </c>
      <c r="B48" s="34" t="s">
        <v>53</v>
      </c>
      <c r="C48" s="40" t="s">
        <v>31</v>
      </c>
      <c r="D48" s="28">
        <f t="shared" si="6"/>
        <v>0.8</v>
      </c>
      <c r="E48" s="12" t="s">
        <v>54</v>
      </c>
      <c r="F48" s="12" t="s">
        <v>33</v>
      </c>
      <c r="G48" s="40" t="s">
        <v>138</v>
      </c>
      <c r="H48" s="22">
        <v>98.87</v>
      </c>
      <c r="I48" s="12" t="s">
        <v>35</v>
      </c>
      <c r="J48" s="23">
        <v>97.42</v>
      </c>
      <c r="K48" s="40" t="s">
        <v>138</v>
      </c>
      <c r="L48" s="23">
        <v>97.42</v>
      </c>
      <c r="M48" s="12" t="s">
        <v>61</v>
      </c>
      <c r="N48" s="12" t="s">
        <v>58</v>
      </c>
      <c r="O48" s="23">
        <f t="shared" si="0"/>
        <v>-1.4500000000000028</v>
      </c>
      <c r="P48" s="24">
        <v>0</v>
      </c>
      <c r="Q48" s="25">
        <v>145</v>
      </c>
      <c r="R48" s="12">
        <f t="shared" si="5"/>
        <v>-11600.000000000024</v>
      </c>
      <c r="S48" s="12">
        <f t="shared" si="3"/>
        <v>584000.0000000007</v>
      </c>
      <c r="T48" s="27">
        <f t="shared" si="4"/>
        <v>11680.000000000015</v>
      </c>
      <c r="U48" s="22">
        <f t="shared" si="1"/>
        <v>145.00000000000028</v>
      </c>
      <c r="V48" s="28">
        <f t="shared" si="2"/>
        <v>0.8</v>
      </c>
    </row>
    <row r="49" spans="1:22" ht="13.2" x14ac:dyDescent="0.2">
      <c r="A49" s="1">
        <v>49</v>
      </c>
      <c r="B49" s="34" t="s">
        <v>53</v>
      </c>
      <c r="C49" s="40" t="s">
        <v>31</v>
      </c>
      <c r="D49" s="28">
        <f t="shared" si="6"/>
        <v>0.5</v>
      </c>
      <c r="E49" s="12" t="s">
        <v>54</v>
      </c>
      <c r="F49" s="12" t="s">
        <v>33</v>
      </c>
      <c r="G49" s="40" t="s">
        <v>139</v>
      </c>
      <c r="H49" s="22">
        <v>99.36</v>
      </c>
      <c r="I49" s="12" t="s">
        <v>35</v>
      </c>
      <c r="J49" s="23">
        <v>97.2</v>
      </c>
      <c r="K49" s="40" t="s">
        <v>140</v>
      </c>
      <c r="L49" s="23">
        <v>99.36</v>
      </c>
      <c r="M49" s="12" t="s">
        <v>41</v>
      </c>
      <c r="N49" s="12" t="s">
        <v>42</v>
      </c>
      <c r="O49" s="23">
        <f t="shared" si="0"/>
        <v>0</v>
      </c>
      <c r="P49" s="24">
        <v>0</v>
      </c>
      <c r="Q49" s="25">
        <v>0</v>
      </c>
      <c r="R49" s="12">
        <f t="shared" si="5"/>
        <v>0</v>
      </c>
      <c r="S49" s="12">
        <f t="shared" si="3"/>
        <v>572400.0000000007</v>
      </c>
      <c r="T49" s="27">
        <f t="shared" si="4"/>
        <v>11448.000000000015</v>
      </c>
      <c r="U49" s="22">
        <f t="shared" si="1"/>
        <v>215.99999999999966</v>
      </c>
      <c r="V49" s="28">
        <f t="shared" si="2"/>
        <v>0.5</v>
      </c>
    </row>
    <row r="50" spans="1:22" ht="13.2" x14ac:dyDescent="0.2">
      <c r="A50" s="1">
        <v>50</v>
      </c>
      <c r="B50" s="34" t="s">
        <v>53</v>
      </c>
      <c r="C50" s="40" t="s">
        <v>31</v>
      </c>
      <c r="D50" s="28">
        <f t="shared" si="6"/>
        <v>-0.5</v>
      </c>
      <c r="E50" s="12" t="s">
        <v>54</v>
      </c>
      <c r="F50" s="12" t="s">
        <v>33</v>
      </c>
      <c r="G50" s="40" t="s">
        <v>141</v>
      </c>
      <c r="H50" s="22">
        <v>95</v>
      </c>
      <c r="I50" s="12" t="s">
        <v>35</v>
      </c>
      <c r="J50" s="23">
        <v>97.01</v>
      </c>
      <c r="K50" s="40" t="s">
        <v>141</v>
      </c>
      <c r="L50" s="23">
        <v>95</v>
      </c>
      <c r="M50" s="12" t="s">
        <v>41</v>
      </c>
      <c r="N50" s="12" t="s">
        <v>42</v>
      </c>
      <c r="O50" s="23">
        <f t="shared" si="0"/>
        <v>0</v>
      </c>
      <c r="P50" s="24">
        <v>0</v>
      </c>
      <c r="Q50" s="25">
        <v>0</v>
      </c>
      <c r="R50" s="12">
        <f t="shared" si="5"/>
        <v>0</v>
      </c>
      <c r="S50" s="12">
        <f t="shared" si="3"/>
        <v>572400.0000000007</v>
      </c>
      <c r="T50" s="27">
        <f t="shared" si="4"/>
        <v>11448.000000000015</v>
      </c>
      <c r="U50" s="22">
        <f t="shared" si="1"/>
        <v>-201.00000000000051</v>
      </c>
      <c r="V50" s="28">
        <f t="shared" si="2"/>
        <v>-0.5</v>
      </c>
    </row>
    <row r="51" spans="1:22" s="34" customFormat="1" ht="13.2" x14ac:dyDescent="0.2">
      <c r="A51" s="35">
        <v>51</v>
      </c>
      <c r="B51" s="34" t="s">
        <v>53</v>
      </c>
      <c r="C51" s="40" t="s">
        <v>44</v>
      </c>
      <c r="D51" s="28">
        <f t="shared" si="6"/>
        <v>-0.9</v>
      </c>
      <c r="E51" s="12" t="s">
        <v>54</v>
      </c>
      <c r="F51" s="12" t="s">
        <v>33</v>
      </c>
      <c r="G51" s="34" t="s">
        <v>142</v>
      </c>
      <c r="H51" s="36">
        <v>95.68</v>
      </c>
      <c r="I51" s="12" t="s">
        <v>35</v>
      </c>
      <c r="J51" s="37">
        <v>96.88</v>
      </c>
      <c r="K51" s="34" t="s">
        <v>143</v>
      </c>
      <c r="L51" s="37">
        <v>93.6</v>
      </c>
      <c r="M51" s="12" t="s">
        <v>69</v>
      </c>
      <c r="N51" s="12" t="s">
        <v>70</v>
      </c>
      <c r="O51" s="23">
        <f t="shared" si="0"/>
        <v>-2.0800000000000125</v>
      </c>
      <c r="P51" s="38">
        <v>208</v>
      </c>
      <c r="Q51" s="39">
        <v>0</v>
      </c>
      <c r="R51" s="12">
        <f t="shared" si="5"/>
        <v>18720.000000000113</v>
      </c>
      <c r="S51" s="12">
        <f t="shared" si="3"/>
        <v>572400.0000000007</v>
      </c>
      <c r="T51" s="27">
        <f t="shared" si="4"/>
        <v>11448.000000000015</v>
      </c>
      <c r="U51" s="22">
        <f t="shared" si="1"/>
        <v>-119.99999999999886</v>
      </c>
      <c r="V51" s="28">
        <f t="shared" si="2"/>
        <v>-0.9</v>
      </c>
    </row>
    <row r="52" spans="1:22" ht="13.2" x14ac:dyDescent="0.2">
      <c r="A52" s="1">
        <v>52</v>
      </c>
      <c r="B52" s="34" t="s">
        <v>53</v>
      </c>
      <c r="C52" s="40" t="s">
        <v>31</v>
      </c>
      <c r="D52" s="28">
        <f t="shared" si="6"/>
        <v>1.1000000000000001</v>
      </c>
      <c r="E52" s="12" t="s">
        <v>54</v>
      </c>
      <c r="F52" s="12" t="s">
        <v>33</v>
      </c>
      <c r="G52" s="40" t="s">
        <v>144</v>
      </c>
      <c r="H52" s="22">
        <v>95.8</v>
      </c>
      <c r="I52" s="12" t="s">
        <v>35</v>
      </c>
      <c r="J52" s="23">
        <v>94.76</v>
      </c>
      <c r="K52" s="40" t="s">
        <v>145</v>
      </c>
      <c r="L52" s="23">
        <v>95.8</v>
      </c>
      <c r="M52" s="12" t="s">
        <v>146</v>
      </c>
      <c r="N52" s="40" t="s">
        <v>58</v>
      </c>
      <c r="O52" s="23">
        <f t="shared" si="0"/>
        <v>0</v>
      </c>
      <c r="P52" s="24">
        <v>0</v>
      </c>
      <c r="Q52" s="25">
        <v>0</v>
      </c>
      <c r="R52" s="12">
        <f t="shared" si="5"/>
        <v>0</v>
      </c>
      <c r="S52" s="12">
        <f t="shared" si="3"/>
        <v>591120.00000000081</v>
      </c>
      <c r="T52" s="27">
        <f t="shared" si="4"/>
        <v>11822.400000000016</v>
      </c>
      <c r="U52" s="22">
        <f t="shared" si="1"/>
        <v>103.9999999999992</v>
      </c>
      <c r="V52" s="28">
        <f t="shared" si="2"/>
        <v>1.1000000000000001</v>
      </c>
    </row>
    <row r="53" spans="1:22" ht="13.2" x14ac:dyDescent="0.2">
      <c r="A53" s="1">
        <v>53</v>
      </c>
      <c r="B53" s="34" t="s">
        <v>53</v>
      </c>
      <c r="C53" s="40" t="s">
        <v>44</v>
      </c>
      <c r="D53" s="28">
        <f t="shared" si="6"/>
        <v>-1.3</v>
      </c>
      <c r="E53" s="12" t="s">
        <v>54</v>
      </c>
      <c r="F53" s="12" t="s">
        <v>33</v>
      </c>
      <c r="G53" s="40" t="s">
        <v>147</v>
      </c>
      <c r="H53" s="22">
        <v>93.77</v>
      </c>
      <c r="I53" s="12" t="s">
        <v>35</v>
      </c>
      <c r="J53" s="23">
        <v>94.64</v>
      </c>
      <c r="K53" s="40" t="s">
        <v>148</v>
      </c>
      <c r="L53" s="23">
        <v>91.64</v>
      </c>
      <c r="M53" s="12" t="s">
        <v>69</v>
      </c>
      <c r="N53" s="12" t="s">
        <v>70</v>
      </c>
      <c r="O53" s="23">
        <f t="shared" si="0"/>
        <v>-2.1299999999999955</v>
      </c>
      <c r="P53" s="24">
        <v>213</v>
      </c>
      <c r="Q53" s="25">
        <v>0</v>
      </c>
      <c r="R53" s="12">
        <f t="shared" si="5"/>
        <v>27689.999999999945</v>
      </c>
      <c r="S53" s="12">
        <f t="shared" si="3"/>
        <v>591120.00000000081</v>
      </c>
      <c r="T53" s="27">
        <f t="shared" si="4"/>
        <v>11822.400000000016</v>
      </c>
      <c r="U53" s="22">
        <f t="shared" si="1"/>
        <v>-87.000000000000455</v>
      </c>
      <c r="V53" s="28">
        <f t="shared" si="2"/>
        <v>-1.3</v>
      </c>
    </row>
    <row r="54" spans="1:22" ht="13.2" x14ac:dyDescent="0.2">
      <c r="A54" s="1">
        <v>54</v>
      </c>
      <c r="B54" s="34" t="s">
        <v>53</v>
      </c>
      <c r="C54" s="40" t="s">
        <v>44</v>
      </c>
      <c r="D54" s="28">
        <f t="shared" si="6"/>
        <v>-1</v>
      </c>
      <c r="E54" s="12" t="s">
        <v>54</v>
      </c>
      <c r="F54" s="12" t="s">
        <v>33</v>
      </c>
      <c r="G54" s="40" t="s">
        <v>149</v>
      </c>
      <c r="H54" s="22">
        <v>90.91</v>
      </c>
      <c r="I54" s="12" t="s">
        <v>35</v>
      </c>
      <c r="J54" s="23">
        <v>92.09</v>
      </c>
      <c r="K54" s="40" t="s">
        <v>150</v>
      </c>
      <c r="L54" s="23">
        <v>90.41</v>
      </c>
      <c r="M54" s="12" t="s">
        <v>69</v>
      </c>
      <c r="N54" s="12" t="s">
        <v>70</v>
      </c>
      <c r="O54" s="23">
        <f t="shared" si="0"/>
        <v>-0.5</v>
      </c>
      <c r="P54" s="24">
        <v>50</v>
      </c>
      <c r="Q54" s="25">
        <v>0</v>
      </c>
      <c r="R54" s="12">
        <f t="shared" si="5"/>
        <v>5000</v>
      </c>
      <c r="S54" s="12">
        <f t="shared" si="3"/>
        <v>618810.00000000081</v>
      </c>
      <c r="T54" s="27">
        <f t="shared" si="4"/>
        <v>12376.200000000017</v>
      </c>
      <c r="U54" s="22">
        <f t="shared" si="1"/>
        <v>-118.00000000000068</v>
      </c>
      <c r="V54" s="28">
        <f t="shared" si="2"/>
        <v>-1</v>
      </c>
    </row>
    <row r="55" spans="1:22" ht="13.2" x14ac:dyDescent="0.2">
      <c r="A55" s="1">
        <v>55</v>
      </c>
      <c r="B55" s="34" t="s">
        <v>53</v>
      </c>
      <c r="C55" s="40" t="s">
        <v>44</v>
      </c>
      <c r="D55" s="28">
        <f t="shared" si="6"/>
        <v>-0.7</v>
      </c>
      <c r="E55" s="12" t="s">
        <v>54</v>
      </c>
      <c r="F55" s="12" t="s">
        <v>33</v>
      </c>
      <c r="G55" s="40" t="s">
        <v>151</v>
      </c>
      <c r="H55" s="22">
        <v>89.9</v>
      </c>
      <c r="I55" s="12" t="s">
        <v>35</v>
      </c>
      <c r="J55" s="23">
        <v>91.58</v>
      </c>
      <c r="K55" s="40" t="s">
        <v>151</v>
      </c>
      <c r="L55" s="23">
        <v>89.9</v>
      </c>
      <c r="M55" s="12" t="s">
        <v>41</v>
      </c>
      <c r="N55" s="12" t="s">
        <v>42</v>
      </c>
      <c r="O55" s="23">
        <f t="shared" si="0"/>
        <v>0</v>
      </c>
      <c r="P55" s="24">
        <v>0</v>
      </c>
      <c r="Q55" s="25">
        <v>0</v>
      </c>
      <c r="R55" s="12">
        <f t="shared" si="5"/>
        <v>0</v>
      </c>
      <c r="S55" s="12">
        <f t="shared" si="3"/>
        <v>623810.00000000081</v>
      </c>
      <c r="T55" s="27">
        <f t="shared" si="4"/>
        <v>12476.200000000017</v>
      </c>
      <c r="U55" s="22">
        <f t="shared" si="1"/>
        <v>-167.99999999999926</v>
      </c>
      <c r="V55" s="28">
        <f t="shared" si="2"/>
        <v>-0.7</v>
      </c>
    </row>
    <row r="56" spans="1:22" ht="13.2" x14ac:dyDescent="0.2">
      <c r="A56" s="1">
        <v>56</v>
      </c>
      <c r="B56" s="34" t="s">
        <v>53</v>
      </c>
      <c r="C56" s="40" t="s">
        <v>31</v>
      </c>
      <c r="D56" s="28">
        <f t="shared" si="6"/>
        <v>-0.9</v>
      </c>
      <c r="E56" s="12" t="s">
        <v>54</v>
      </c>
      <c r="F56" s="12" t="s">
        <v>33</v>
      </c>
      <c r="G56" s="40" t="s">
        <v>152</v>
      </c>
      <c r="H56" s="22">
        <v>89.6</v>
      </c>
      <c r="I56" s="12" t="s">
        <v>35</v>
      </c>
      <c r="J56" s="23">
        <v>90.86</v>
      </c>
      <c r="K56" s="40" t="s">
        <v>152</v>
      </c>
      <c r="L56" s="23">
        <v>89.6</v>
      </c>
      <c r="M56" s="12" t="s">
        <v>41</v>
      </c>
      <c r="N56" s="12" t="s">
        <v>42</v>
      </c>
      <c r="O56" s="23">
        <f t="shared" si="0"/>
        <v>0</v>
      </c>
      <c r="P56" s="24">
        <v>0</v>
      </c>
      <c r="Q56" s="25">
        <v>0</v>
      </c>
      <c r="R56" s="12">
        <f t="shared" si="5"/>
        <v>0</v>
      </c>
      <c r="S56" s="12">
        <f t="shared" si="3"/>
        <v>623810.00000000081</v>
      </c>
      <c r="T56" s="27">
        <f t="shared" si="4"/>
        <v>12476.200000000017</v>
      </c>
      <c r="U56" s="22">
        <f t="shared" si="1"/>
        <v>-126.00000000000051</v>
      </c>
      <c r="V56" s="28">
        <f t="shared" si="2"/>
        <v>-0.9</v>
      </c>
    </row>
    <row r="57" spans="1:22" ht="13.2" x14ac:dyDescent="0.2">
      <c r="A57" s="1">
        <v>57</v>
      </c>
      <c r="B57" s="34" t="s">
        <v>53</v>
      </c>
      <c r="C57" s="40" t="s">
        <v>31</v>
      </c>
      <c r="D57" s="28">
        <f t="shared" si="6"/>
        <v>-1.2</v>
      </c>
      <c r="E57" s="12" t="s">
        <v>54</v>
      </c>
      <c r="F57" s="12" t="s">
        <v>33</v>
      </c>
      <c r="G57" s="40" t="s">
        <v>153</v>
      </c>
      <c r="H57" s="22">
        <v>89.44</v>
      </c>
      <c r="I57" s="12" t="s">
        <v>35</v>
      </c>
      <c r="J57" s="23">
        <v>90.41</v>
      </c>
      <c r="K57" s="40" t="s">
        <v>154</v>
      </c>
      <c r="L57" s="23">
        <v>89.06</v>
      </c>
      <c r="M57" s="12" t="s">
        <v>69</v>
      </c>
      <c r="N57" s="12" t="s">
        <v>70</v>
      </c>
      <c r="O57" s="23">
        <f t="shared" si="0"/>
        <v>-0.37999999999999545</v>
      </c>
      <c r="P57" s="24">
        <v>38</v>
      </c>
      <c r="Q57" s="25">
        <v>0</v>
      </c>
      <c r="R57" s="12">
        <f t="shared" si="5"/>
        <v>4559.9999999999454</v>
      </c>
      <c r="S57" s="12">
        <f t="shared" si="3"/>
        <v>623810.00000000081</v>
      </c>
      <c r="T57" s="27">
        <f t="shared" si="4"/>
        <v>12476.200000000017</v>
      </c>
      <c r="U57" s="22">
        <f t="shared" si="1"/>
        <v>-96.999999999999886</v>
      </c>
      <c r="V57" s="28">
        <f t="shared" si="2"/>
        <v>-1.2</v>
      </c>
    </row>
    <row r="58" spans="1:22" ht="13.2" x14ac:dyDescent="0.2">
      <c r="A58" s="1">
        <v>58</v>
      </c>
      <c r="B58" s="34" t="s">
        <v>53</v>
      </c>
      <c r="C58" s="40" t="s">
        <v>31</v>
      </c>
      <c r="D58" s="28">
        <f t="shared" si="6"/>
        <v>0.9</v>
      </c>
      <c r="E58" s="12" t="s">
        <v>54</v>
      </c>
      <c r="F58" s="12" t="s">
        <v>33</v>
      </c>
      <c r="G58" s="40" t="s">
        <v>155</v>
      </c>
      <c r="H58" s="22">
        <v>89.95</v>
      </c>
      <c r="I58" s="12" t="s">
        <v>35</v>
      </c>
      <c r="J58" s="23">
        <v>88.56</v>
      </c>
      <c r="K58" s="40" t="s">
        <v>156</v>
      </c>
      <c r="L58" s="23">
        <v>91.23</v>
      </c>
      <c r="M58" s="12" t="s">
        <v>37</v>
      </c>
      <c r="N58" s="12" t="s">
        <v>64</v>
      </c>
      <c r="O58" s="23">
        <f t="shared" si="0"/>
        <v>1.2800000000000011</v>
      </c>
      <c r="P58" s="24">
        <v>128</v>
      </c>
      <c r="Q58" s="25">
        <v>0</v>
      </c>
      <c r="R58" s="12">
        <f t="shared" si="5"/>
        <v>11520.000000000011</v>
      </c>
      <c r="S58" s="12">
        <f t="shared" si="3"/>
        <v>628370.00000000081</v>
      </c>
      <c r="T58" s="27">
        <f t="shared" si="4"/>
        <v>12567.400000000016</v>
      </c>
      <c r="U58" s="22">
        <f t="shared" si="1"/>
        <v>139.00000000000006</v>
      </c>
      <c r="V58" s="28">
        <f t="shared" si="2"/>
        <v>0.9</v>
      </c>
    </row>
    <row r="59" spans="1:22" ht="13.2" x14ac:dyDescent="0.2">
      <c r="A59" s="1">
        <v>59</v>
      </c>
      <c r="B59" s="34" t="s">
        <v>53</v>
      </c>
      <c r="C59" s="40" t="s">
        <v>44</v>
      </c>
      <c r="D59" s="28">
        <f t="shared" si="6"/>
        <v>-0.7</v>
      </c>
      <c r="E59" s="12" t="s">
        <v>54</v>
      </c>
      <c r="F59" s="12" t="s">
        <v>33</v>
      </c>
      <c r="G59" s="40" t="s">
        <v>157</v>
      </c>
      <c r="H59" s="22">
        <v>90.09</v>
      </c>
      <c r="I59" s="12" t="s">
        <v>35</v>
      </c>
      <c r="J59" s="23">
        <v>91.86</v>
      </c>
      <c r="K59" s="40" t="s">
        <v>158</v>
      </c>
      <c r="L59" s="23">
        <v>90.09</v>
      </c>
      <c r="M59" s="12" t="s">
        <v>41</v>
      </c>
      <c r="N59" s="12" t="s">
        <v>42</v>
      </c>
      <c r="O59" s="23">
        <f t="shared" si="0"/>
        <v>0</v>
      </c>
      <c r="P59" s="24">
        <v>0</v>
      </c>
      <c r="Q59" s="25">
        <v>0</v>
      </c>
      <c r="R59" s="12">
        <f t="shared" si="5"/>
        <v>0</v>
      </c>
      <c r="S59" s="12">
        <f t="shared" si="3"/>
        <v>639890.00000000081</v>
      </c>
      <c r="T59" s="27">
        <f t="shared" si="4"/>
        <v>12797.800000000017</v>
      </c>
      <c r="U59" s="22">
        <f t="shared" si="1"/>
        <v>-176.9999999999996</v>
      </c>
      <c r="V59" s="28">
        <f t="shared" si="2"/>
        <v>-0.7</v>
      </c>
    </row>
    <row r="60" spans="1:22" ht="13.2" x14ac:dyDescent="0.2">
      <c r="A60" s="1">
        <v>60</v>
      </c>
      <c r="B60" s="34" t="s">
        <v>53</v>
      </c>
      <c r="C60" s="40" t="s">
        <v>31</v>
      </c>
      <c r="D60" s="28">
        <f t="shared" si="6"/>
        <v>1.5</v>
      </c>
      <c r="E60" s="12" t="s">
        <v>54</v>
      </c>
      <c r="F60" s="12" t="s">
        <v>33</v>
      </c>
      <c r="G60" s="40" t="s">
        <v>159</v>
      </c>
      <c r="H60" s="22">
        <v>90.51</v>
      </c>
      <c r="I60" s="12" t="s">
        <v>35</v>
      </c>
      <c r="J60" s="23">
        <v>89.69</v>
      </c>
      <c r="K60" s="40" t="s">
        <v>160</v>
      </c>
      <c r="L60" s="23">
        <v>90.51</v>
      </c>
      <c r="M60" s="12" t="s">
        <v>41</v>
      </c>
      <c r="N60" s="12" t="s">
        <v>42</v>
      </c>
      <c r="O60" s="23">
        <f t="shared" si="0"/>
        <v>0</v>
      </c>
      <c r="P60" s="24">
        <v>0</v>
      </c>
      <c r="Q60" s="25">
        <v>0</v>
      </c>
      <c r="R60" s="12">
        <f t="shared" si="5"/>
        <v>0</v>
      </c>
      <c r="S60" s="12">
        <f t="shared" si="3"/>
        <v>639890.00000000081</v>
      </c>
      <c r="T60" s="27">
        <f t="shared" si="4"/>
        <v>12797.800000000017</v>
      </c>
      <c r="U60" s="22">
        <f t="shared" si="1"/>
        <v>82.000000000000739</v>
      </c>
      <c r="V60" s="28">
        <f t="shared" si="2"/>
        <v>1.5</v>
      </c>
    </row>
    <row r="61" spans="1:22" ht="13.2" x14ac:dyDescent="0.2">
      <c r="A61" s="1">
        <v>61</v>
      </c>
      <c r="B61" s="34" t="s">
        <v>53</v>
      </c>
      <c r="C61" s="40" t="s">
        <v>31</v>
      </c>
      <c r="D61" s="28">
        <f t="shared" si="6"/>
        <v>1.2</v>
      </c>
      <c r="E61" s="12" t="s">
        <v>54</v>
      </c>
      <c r="F61" s="12" t="s">
        <v>33</v>
      </c>
      <c r="G61" s="40" t="s">
        <v>161</v>
      </c>
      <c r="H61" s="22">
        <v>90.82</v>
      </c>
      <c r="I61" s="12" t="s">
        <v>35</v>
      </c>
      <c r="J61" s="23">
        <v>89.83</v>
      </c>
      <c r="K61" s="40" t="s">
        <v>162</v>
      </c>
      <c r="L61" s="23">
        <v>89.83</v>
      </c>
      <c r="M61" s="12" t="s">
        <v>61</v>
      </c>
      <c r="N61" s="12" t="s">
        <v>58</v>
      </c>
      <c r="O61" s="23">
        <f t="shared" si="0"/>
        <v>-0.98999999999999488</v>
      </c>
      <c r="P61" s="24">
        <v>0</v>
      </c>
      <c r="Q61" s="25">
        <v>99</v>
      </c>
      <c r="R61" s="12">
        <f t="shared" si="5"/>
        <v>-11879.999999999938</v>
      </c>
      <c r="S61" s="12">
        <f t="shared" si="3"/>
        <v>639890.00000000081</v>
      </c>
      <c r="T61" s="27">
        <f t="shared" si="4"/>
        <v>12797.800000000017</v>
      </c>
      <c r="U61" s="22">
        <f t="shared" si="1"/>
        <v>98.999999999999488</v>
      </c>
      <c r="V61" s="28">
        <f t="shared" si="2"/>
        <v>1.2</v>
      </c>
    </row>
    <row r="62" spans="1:22" ht="13.2" x14ac:dyDescent="0.2">
      <c r="A62" s="1">
        <v>62</v>
      </c>
      <c r="B62" s="34" t="s">
        <v>53</v>
      </c>
      <c r="C62" s="40" t="s">
        <v>31</v>
      </c>
      <c r="D62" s="28">
        <f t="shared" si="6"/>
        <v>1.1000000000000001</v>
      </c>
      <c r="E62" s="12" t="s">
        <v>54</v>
      </c>
      <c r="F62" s="12" t="s">
        <v>33</v>
      </c>
      <c r="G62" s="40" t="s">
        <v>163</v>
      </c>
      <c r="H62" s="22">
        <v>90.8</v>
      </c>
      <c r="I62" s="12" t="s">
        <v>35</v>
      </c>
      <c r="J62" s="23">
        <v>89.74</v>
      </c>
      <c r="K62" s="40" t="s">
        <v>164</v>
      </c>
      <c r="L62" s="23">
        <v>92.1</v>
      </c>
      <c r="M62" s="12" t="s">
        <v>37</v>
      </c>
      <c r="N62" s="12" t="s">
        <v>64</v>
      </c>
      <c r="O62" s="23">
        <f t="shared" si="0"/>
        <v>1.2999999999999972</v>
      </c>
      <c r="P62" s="24">
        <v>130</v>
      </c>
      <c r="Q62" s="25">
        <v>0</v>
      </c>
      <c r="R62" s="12">
        <f t="shared" si="5"/>
        <v>14299.999999999969</v>
      </c>
      <c r="S62" s="12">
        <f t="shared" si="3"/>
        <v>628010.00000000093</v>
      </c>
      <c r="T62" s="27">
        <f t="shared" si="4"/>
        <v>12560.200000000019</v>
      </c>
      <c r="U62" s="22">
        <f t="shared" si="1"/>
        <v>106.00000000000023</v>
      </c>
      <c r="V62" s="28">
        <f t="shared" si="2"/>
        <v>1.1000000000000001</v>
      </c>
    </row>
    <row r="63" spans="1:22" ht="13.2" x14ac:dyDescent="0.2">
      <c r="A63" s="1">
        <v>63</v>
      </c>
      <c r="B63" s="34" t="s">
        <v>53</v>
      </c>
      <c r="C63" s="40" t="s">
        <v>31</v>
      </c>
      <c r="D63" s="28">
        <f t="shared" si="6"/>
        <v>1.4</v>
      </c>
      <c r="E63" s="12" t="s">
        <v>54</v>
      </c>
      <c r="F63" s="12" t="s">
        <v>33</v>
      </c>
      <c r="G63" s="40" t="s">
        <v>165</v>
      </c>
      <c r="H63" s="22">
        <v>93.61</v>
      </c>
      <c r="I63" s="12" t="s">
        <v>35</v>
      </c>
      <c r="J63" s="23">
        <v>92.72</v>
      </c>
      <c r="K63" s="40" t="s">
        <v>166</v>
      </c>
      <c r="L63" s="23">
        <v>93.61</v>
      </c>
      <c r="M63" s="12" t="s">
        <v>41</v>
      </c>
      <c r="N63" s="12" t="s">
        <v>42</v>
      </c>
      <c r="O63" s="23">
        <f t="shared" si="0"/>
        <v>0</v>
      </c>
      <c r="P63" s="24">
        <v>0</v>
      </c>
      <c r="Q63" s="25">
        <v>0</v>
      </c>
      <c r="R63" s="12">
        <f t="shared" si="5"/>
        <v>0</v>
      </c>
      <c r="S63" s="12">
        <f t="shared" si="3"/>
        <v>642310.00000000093</v>
      </c>
      <c r="T63" s="27">
        <f t="shared" si="4"/>
        <v>12846.200000000019</v>
      </c>
      <c r="U63" s="22">
        <f t="shared" si="1"/>
        <v>89.000000000000057</v>
      </c>
      <c r="V63" s="28">
        <f t="shared" si="2"/>
        <v>1.4</v>
      </c>
    </row>
    <row r="64" spans="1:22" ht="13.2" x14ac:dyDescent="0.2">
      <c r="A64" s="1">
        <v>64</v>
      </c>
      <c r="B64" s="34" t="s">
        <v>53</v>
      </c>
      <c r="C64" s="40" t="s">
        <v>44</v>
      </c>
      <c r="D64" s="28">
        <f t="shared" si="6"/>
        <v>-1.2</v>
      </c>
      <c r="E64" s="12" t="s">
        <v>54</v>
      </c>
      <c r="F64" s="12" t="s">
        <v>33</v>
      </c>
      <c r="G64" s="40" t="s">
        <v>167</v>
      </c>
      <c r="H64" s="22">
        <v>92.57</v>
      </c>
      <c r="I64" s="12" t="s">
        <v>35</v>
      </c>
      <c r="J64" s="23">
        <v>93.64</v>
      </c>
      <c r="K64" s="40" t="s">
        <v>168</v>
      </c>
      <c r="L64" s="23">
        <v>92.57</v>
      </c>
      <c r="M64" s="12" t="s">
        <v>41</v>
      </c>
      <c r="N64" s="12" t="s">
        <v>42</v>
      </c>
      <c r="O64" s="23">
        <f t="shared" si="0"/>
        <v>0</v>
      </c>
      <c r="P64" s="24">
        <v>0</v>
      </c>
      <c r="Q64" s="25">
        <v>0</v>
      </c>
      <c r="R64" s="12">
        <f t="shared" si="5"/>
        <v>0</v>
      </c>
      <c r="S64" s="12">
        <f t="shared" si="3"/>
        <v>642310.00000000093</v>
      </c>
      <c r="T64" s="27">
        <f t="shared" si="4"/>
        <v>12846.200000000019</v>
      </c>
      <c r="U64" s="22">
        <f t="shared" si="1"/>
        <v>-107.00000000000074</v>
      </c>
      <c r="V64" s="28">
        <f t="shared" si="2"/>
        <v>-1.2</v>
      </c>
    </row>
    <row r="65" spans="1:22" ht="13.2" x14ac:dyDescent="0.2">
      <c r="A65" s="1">
        <v>65</v>
      </c>
      <c r="B65" s="34" t="s">
        <v>53</v>
      </c>
      <c r="C65" s="40" t="s">
        <v>44</v>
      </c>
      <c r="D65" s="28">
        <f t="shared" si="6"/>
        <v>-1.3</v>
      </c>
      <c r="E65" s="12" t="s">
        <v>54</v>
      </c>
      <c r="F65" s="12" t="s">
        <v>33</v>
      </c>
      <c r="G65" s="40" t="s">
        <v>169</v>
      </c>
      <c r="H65" s="22">
        <v>86.8</v>
      </c>
      <c r="I65" s="12" t="s">
        <v>35</v>
      </c>
      <c r="J65" s="23">
        <v>87.72</v>
      </c>
      <c r="K65" s="40" t="s">
        <v>170</v>
      </c>
      <c r="L65" s="23">
        <v>86.23</v>
      </c>
      <c r="M65" s="12" t="s">
        <v>69</v>
      </c>
      <c r="N65" s="12" t="s">
        <v>70</v>
      </c>
      <c r="O65" s="23">
        <f t="shared" si="0"/>
        <v>-0.56999999999999318</v>
      </c>
      <c r="P65" s="24">
        <v>57</v>
      </c>
      <c r="Q65" s="25">
        <v>0</v>
      </c>
      <c r="R65" s="12">
        <f t="shared" si="5"/>
        <v>7409.9999999999118</v>
      </c>
      <c r="S65" s="12">
        <f t="shared" si="3"/>
        <v>642310.00000000093</v>
      </c>
      <c r="T65" s="27">
        <f t="shared" si="4"/>
        <v>12846.200000000019</v>
      </c>
      <c r="U65" s="22">
        <f t="shared" si="1"/>
        <v>-92.000000000000171</v>
      </c>
      <c r="V65" s="28">
        <f t="shared" si="2"/>
        <v>-1.3</v>
      </c>
    </row>
    <row r="66" spans="1:22" ht="13.2" x14ac:dyDescent="0.2">
      <c r="A66" s="1">
        <v>66</v>
      </c>
      <c r="B66" s="34" t="s">
        <v>53</v>
      </c>
      <c r="C66" s="40" t="s">
        <v>44</v>
      </c>
      <c r="D66" s="28">
        <f t="shared" si="6"/>
        <v>-2</v>
      </c>
      <c r="E66" s="12" t="s">
        <v>54</v>
      </c>
      <c r="F66" s="12" t="s">
        <v>33</v>
      </c>
      <c r="G66" s="40" t="s">
        <v>171</v>
      </c>
      <c r="H66" s="22">
        <v>85.06</v>
      </c>
      <c r="I66" s="12" t="s">
        <v>35</v>
      </c>
      <c r="J66" s="23">
        <v>85.7</v>
      </c>
      <c r="K66" s="40" t="s">
        <v>172</v>
      </c>
      <c r="L66" s="23">
        <v>85.06</v>
      </c>
      <c r="M66" s="12" t="s">
        <v>41</v>
      </c>
      <c r="N66" s="12" t="s">
        <v>42</v>
      </c>
      <c r="O66" s="23">
        <f t="shared" si="0"/>
        <v>0</v>
      </c>
      <c r="P66" s="24">
        <v>0</v>
      </c>
      <c r="Q66" s="25">
        <v>0</v>
      </c>
      <c r="R66" s="12">
        <f t="shared" si="5"/>
        <v>0</v>
      </c>
      <c r="S66" s="12">
        <f t="shared" si="3"/>
        <v>649720.00000000081</v>
      </c>
      <c r="T66" s="27">
        <f t="shared" si="4"/>
        <v>12994.400000000016</v>
      </c>
      <c r="U66" s="22">
        <f t="shared" si="1"/>
        <v>-64.000000000000057</v>
      </c>
      <c r="V66" s="28">
        <f t="shared" si="2"/>
        <v>-2</v>
      </c>
    </row>
    <row r="67" spans="1:22" ht="13.2" x14ac:dyDescent="0.2">
      <c r="A67" s="1">
        <v>67</v>
      </c>
      <c r="B67" s="34" t="s">
        <v>53</v>
      </c>
      <c r="C67" s="40" t="s">
        <v>44</v>
      </c>
      <c r="D67" s="28">
        <f t="shared" si="6"/>
        <v>-1.6</v>
      </c>
      <c r="E67" s="12" t="s">
        <v>54</v>
      </c>
      <c r="F67" s="12" t="s">
        <v>33</v>
      </c>
      <c r="G67" s="40" t="s">
        <v>173</v>
      </c>
      <c r="H67" s="22">
        <v>83.48</v>
      </c>
      <c r="I67" s="12" t="s">
        <v>35</v>
      </c>
      <c r="J67" s="23">
        <v>84.25</v>
      </c>
      <c r="K67" s="40" t="s">
        <v>174</v>
      </c>
      <c r="L67" s="23">
        <v>84.25</v>
      </c>
      <c r="M67" s="12" t="s">
        <v>61</v>
      </c>
      <c r="N67" s="12" t="s">
        <v>58</v>
      </c>
      <c r="O67" s="23">
        <f t="shared" si="0"/>
        <v>0.76999999999999602</v>
      </c>
      <c r="P67" s="24">
        <v>0</v>
      </c>
      <c r="Q67" s="25">
        <v>77</v>
      </c>
      <c r="R67" s="12">
        <f t="shared" si="5"/>
        <v>-12319.999999999936</v>
      </c>
      <c r="S67" s="12">
        <f t="shared" si="3"/>
        <v>649720.00000000081</v>
      </c>
      <c r="T67" s="27">
        <f t="shared" si="4"/>
        <v>12994.400000000016</v>
      </c>
      <c r="U67" s="22">
        <f t="shared" si="1"/>
        <v>-76.999999999999602</v>
      </c>
      <c r="V67" s="28">
        <f t="shared" si="2"/>
        <v>-1.6</v>
      </c>
    </row>
    <row r="68" spans="1:22" ht="13.2" x14ac:dyDescent="0.2">
      <c r="A68" s="1">
        <v>68</v>
      </c>
      <c r="B68" s="34" t="s">
        <v>53</v>
      </c>
      <c r="C68" s="40" t="s">
        <v>44</v>
      </c>
      <c r="D68" s="28">
        <f t="shared" si="6"/>
        <v>-1.4</v>
      </c>
      <c r="E68" s="12" t="s">
        <v>54</v>
      </c>
      <c r="F68" s="12" t="s">
        <v>33</v>
      </c>
      <c r="G68" s="40" t="s">
        <v>175</v>
      </c>
      <c r="H68" s="22">
        <v>83.47</v>
      </c>
      <c r="I68" s="12" t="s">
        <v>35</v>
      </c>
      <c r="J68" s="23">
        <v>84.35</v>
      </c>
      <c r="K68" s="40" t="s">
        <v>176</v>
      </c>
      <c r="L68" s="23">
        <v>84.35</v>
      </c>
      <c r="M68" s="12" t="s">
        <v>61</v>
      </c>
      <c r="N68" s="12" t="s">
        <v>58</v>
      </c>
      <c r="O68" s="23">
        <f t="shared" ref="O68:O91" si="7">L68-H68</f>
        <v>0.87999999999999545</v>
      </c>
      <c r="P68" s="24">
        <v>0</v>
      </c>
      <c r="Q68" s="25">
        <v>88</v>
      </c>
      <c r="R68" s="12">
        <f t="shared" si="5"/>
        <v>-12319.999999999936</v>
      </c>
      <c r="S68" s="12">
        <f t="shared" si="3"/>
        <v>637400.00000000093</v>
      </c>
      <c r="T68" s="27">
        <f t="shared" si="4"/>
        <v>12748.000000000018</v>
      </c>
      <c r="U68" s="22">
        <f t="shared" ref="U68:U91" si="8">(H68-J68)*100</f>
        <v>-87.999999999999545</v>
      </c>
      <c r="V68" s="28">
        <f t="shared" ref="V68:V91" si="9">ROUNDDOWN(T68/U68/100,1)</f>
        <v>-1.4</v>
      </c>
    </row>
    <row r="69" spans="1:22" ht="13.2" x14ac:dyDescent="0.2">
      <c r="A69" s="1">
        <v>69</v>
      </c>
      <c r="B69" s="34" t="s">
        <v>53</v>
      </c>
      <c r="C69" s="40" t="s">
        <v>44</v>
      </c>
      <c r="D69" s="28">
        <f t="shared" si="6"/>
        <v>-1.8</v>
      </c>
      <c r="E69" s="12" t="s">
        <v>54</v>
      </c>
      <c r="F69" s="12" t="s">
        <v>33</v>
      </c>
      <c r="G69" s="40" t="s">
        <v>177</v>
      </c>
      <c r="H69" s="22">
        <v>83.67</v>
      </c>
      <c r="I69" s="12" t="s">
        <v>35</v>
      </c>
      <c r="J69" s="23">
        <v>84.34</v>
      </c>
      <c r="K69" s="40" t="s">
        <v>178</v>
      </c>
      <c r="L69" s="23">
        <v>83.67</v>
      </c>
      <c r="M69" s="12" t="s">
        <v>41</v>
      </c>
      <c r="N69" s="12" t="s">
        <v>42</v>
      </c>
      <c r="O69" s="23">
        <f t="shared" si="7"/>
        <v>0</v>
      </c>
      <c r="P69" s="24">
        <v>0</v>
      </c>
      <c r="Q69" s="25">
        <v>0</v>
      </c>
      <c r="R69" s="12">
        <f t="shared" si="5"/>
        <v>0</v>
      </c>
      <c r="S69" s="12">
        <f t="shared" ref="S69:S91" si="10">S68+R68</f>
        <v>625080.00000000105</v>
      </c>
      <c r="T69" s="27">
        <f t="shared" ref="T69:T91" si="11">S69*0.02</f>
        <v>12501.60000000002</v>
      </c>
      <c r="U69" s="22">
        <f t="shared" si="8"/>
        <v>-67.000000000000171</v>
      </c>
      <c r="V69" s="28">
        <f t="shared" si="9"/>
        <v>-1.8</v>
      </c>
    </row>
    <row r="70" spans="1:22" ht="13.2" x14ac:dyDescent="0.2">
      <c r="A70" s="1">
        <v>70</v>
      </c>
      <c r="B70" s="34" t="s">
        <v>53</v>
      </c>
      <c r="C70" s="40" t="s">
        <v>44</v>
      </c>
      <c r="D70" s="28">
        <f t="shared" si="6"/>
        <v>-1.1000000000000001</v>
      </c>
      <c r="E70" s="12" t="s">
        <v>54</v>
      </c>
      <c r="F70" s="12" t="s">
        <v>33</v>
      </c>
      <c r="G70" s="40" t="s">
        <v>179</v>
      </c>
      <c r="H70" s="22">
        <v>82.94</v>
      </c>
      <c r="I70" s="12" t="s">
        <v>35</v>
      </c>
      <c r="J70" s="23">
        <v>83.99</v>
      </c>
      <c r="K70" s="40" t="s">
        <v>180</v>
      </c>
      <c r="L70" s="23">
        <v>81.92</v>
      </c>
      <c r="M70" s="12" t="s">
        <v>69</v>
      </c>
      <c r="N70" s="12" t="s">
        <v>70</v>
      </c>
      <c r="O70" s="23">
        <f t="shared" si="7"/>
        <v>-1.019999999999996</v>
      </c>
      <c r="P70" s="24">
        <v>102</v>
      </c>
      <c r="Q70" s="25">
        <v>0</v>
      </c>
      <c r="R70" s="12">
        <f t="shared" ref="R70:R91" si="12">O70*10000*D70</f>
        <v>11219.999999999956</v>
      </c>
      <c r="S70" s="12">
        <f t="shared" si="10"/>
        <v>625080.00000000105</v>
      </c>
      <c r="T70" s="27">
        <f t="shared" si="11"/>
        <v>12501.60000000002</v>
      </c>
      <c r="U70" s="22">
        <f t="shared" si="8"/>
        <v>-104.99999999999972</v>
      </c>
      <c r="V70" s="28">
        <f t="shared" si="9"/>
        <v>-1.1000000000000001</v>
      </c>
    </row>
    <row r="71" spans="1:22" ht="13.2" x14ac:dyDescent="0.2">
      <c r="A71" s="1">
        <v>71</v>
      </c>
      <c r="B71" s="34" t="s">
        <v>53</v>
      </c>
      <c r="C71" s="40" t="s">
        <v>44</v>
      </c>
      <c r="D71" s="28">
        <f t="shared" si="6"/>
        <v>-1.3</v>
      </c>
      <c r="E71" s="12" t="s">
        <v>54</v>
      </c>
      <c r="F71" s="12" t="s">
        <v>33</v>
      </c>
      <c r="G71" s="40" t="s">
        <v>181</v>
      </c>
      <c r="H71" s="22">
        <v>80.849999999999994</v>
      </c>
      <c r="I71" s="12" t="s">
        <v>35</v>
      </c>
      <c r="J71" s="23">
        <v>81.790000000000006</v>
      </c>
      <c r="K71" s="40" t="s">
        <v>182</v>
      </c>
      <c r="L71" s="23">
        <v>80.849999999999994</v>
      </c>
      <c r="M71" s="12" t="s">
        <v>41</v>
      </c>
      <c r="N71" s="12" t="s">
        <v>42</v>
      </c>
      <c r="O71" s="23">
        <f t="shared" si="7"/>
        <v>0</v>
      </c>
      <c r="P71" s="24">
        <v>0</v>
      </c>
      <c r="Q71" s="25">
        <v>0</v>
      </c>
      <c r="R71" s="12">
        <f t="shared" si="12"/>
        <v>0</v>
      </c>
      <c r="S71" s="12">
        <f t="shared" si="10"/>
        <v>636300.00000000105</v>
      </c>
      <c r="T71" s="27">
        <f t="shared" si="11"/>
        <v>12726.000000000022</v>
      </c>
      <c r="U71" s="22">
        <f t="shared" si="8"/>
        <v>-94.000000000001194</v>
      </c>
      <c r="V71" s="28">
        <f t="shared" si="9"/>
        <v>-1.3</v>
      </c>
    </row>
    <row r="72" spans="1:22" s="34" customFormat="1" ht="13.2" x14ac:dyDescent="0.2">
      <c r="A72" s="35">
        <v>72</v>
      </c>
      <c r="B72" s="34" t="s">
        <v>53</v>
      </c>
      <c r="C72" s="41" t="s">
        <v>31</v>
      </c>
      <c r="D72" s="28">
        <f t="shared" ref="D72:D91" si="13">V72</f>
        <v>0.8</v>
      </c>
      <c r="E72" s="12" t="s">
        <v>54</v>
      </c>
      <c r="F72" s="12" t="s">
        <v>33</v>
      </c>
      <c r="G72" s="41" t="s">
        <v>183</v>
      </c>
      <c r="H72" s="36">
        <v>81.97</v>
      </c>
      <c r="I72" s="12" t="s">
        <v>35</v>
      </c>
      <c r="J72" s="37">
        <v>80.510000000000005</v>
      </c>
      <c r="K72" s="34" t="s">
        <v>184</v>
      </c>
      <c r="L72" s="37">
        <v>82.77</v>
      </c>
      <c r="M72" s="12" t="s">
        <v>37</v>
      </c>
      <c r="N72" s="12" t="s">
        <v>64</v>
      </c>
      <c r="O72" s="23">
        <f t="shared" si="7"/>
        <v>0.79999999999999716</v>
      </c>
      <c r="P72" s="38">
        <v>80</v>
      </c>
      <c r="Q72" s="39">
        <v>0</v>
      </c>
      <c r="R72" s="12">
        <f t="shared" si="12"/>
        <v>6399.9999999999782</v>
      </c>
      <c r="S72" s="12">
        <f t="shared" si="10"/>
        <v>636300.00000000105</v>
      </c>
      <c r="T72" s="27">
        <f t="shared" si="11"/>
        <v>12726.000000000022</v>
      </c>
      <c r="U72" s="22">
        <f t="shared" si="8"/>
        <v>145.99999999999937</v>
      </c>
      <c r="V72" s="28">
        <f t="shared" si="9"/>
        <v>0.8</v>
      </c>
    </row>
    <row r="73" spans="1:22" ht="13.2" x14ac:dyDescent="0.2">
      <c r="A73" s="1">
        <v>73</v>
      </c>
      <c r="B73" s="34" t="s">
        <v>53</v>
      </c>
      <c r="C73" s="40" t="s">
        <v>44</v>
      </c>
      <c r="D73" s="28">
        <f t="shared" si="13"/>
        <v>-1.3</v>
      </c>
      <c r="E73" s="12" t="s">
        <v>54</v>
      </c>
      <c r="F73" s="12" t="s">
        <v>33</v>
      </c>
      <c r="G73" s="40" t="s">
        <v>185</v>
      </c>
      <c r="H73" s="22">
        <v>81.96</v>
      </c>
      <c r="I73" s="12" t="s">
        <v>35</v>
      </c>
      <c r="J73" s="23">
        <v>82.92</v>
      </c>
      <c r="K73" s="40" t="s">
        <v>186</v>
      </c>
      <c r="L73" s="23">
        <v>81.96</v>
      </c>
      <c r="M73" s="12" t="s">
        <v>41</v>
      </c>
      <c r="N73" s="12" t="s">
        <v>42</v>
      </c>
      <c r="O73" s="23">
        <f t="shared" si="7"/>
        <v>0</v>
      </c>
      <c r="P73" s="24">
        <v>0</v>
      </c>
      <c r="Q73" s="25">
        <v>0</v>
      </c>
      <c r="R73" s="12">
        <f t="shared" si="12"/>
        <v>0</v>
      </c>
      <c r="S73" s="12">
        <f t="shared" si="10"/>
        <v>642700.00000000105</v>
      </c>
      <c r="T73" s="27">
        <f t="shared" si="11"/>
        <v>12854.000000000022</v>
      </c>
      <c r="U73" s="22">
        <f t="shared" si="8"/>
        <v>-96.000000000000796</v>
      </c>
      <c r="V73" s="28">
        <f t="shared" si="9"/>
        <v>-1.3</v>
      </c>
    </row>
    <row r="74" spans="1:22" ht="13.2" x14ac:dyDescent="0.2">
      <c r="A74" s="1">
        <v>74</v>
      </c>
      <c r="B74" s="34" t="s">
        <v>53</v>
      </c>
      <c r="C74" s="41" t="s">
        <v>31</v>
      </c>
      <c r="D74" s="28">
        <f t="shared" si="13"/>
        <v>1.2</v>
      </c>
      <c r="E74" s="12" t="s">
        <v>54</v>
      </c>
      <c r="F74" s="12" t="s">
        <v>33</v>
      </c>
      <c r="G74" s="40" t="s">
        <v>187</v>
      </c>
      <c r="H74" s="22">
        <v>83.36</v>
      </c>
      <c r="I74" s="12" t="s">
        <v>35</v>
      </c>
      <c r="J74" s="23">
        <v>82.3</v>
      </c>
      <c r="K74" s="40" t="s">
        <v>188</v>
      </c>
      <c r="L74" s="23">
        <v>83.07</v>
      </c>
      <c r="M74" s="12" t="s">
        <v>37</v>
      </c>
      <c r="N74" s="12" t="s">
        <v>64</v>
      </c>
      <c r="O74" s="23">
        <f t="shared" si="7"/>
        <v>-0.29000000000000625</v>
      </c>
      <c r="P74" s="24">
        <v>29</v>
      </c>
      <c r="Q74" s="25">
        <v>0</v>
      </c>
      <c r="R74" s="12">
        <f t="shared" si="12"/>
        <v>-3480.000000000075</v>
      </c>
      <c r="S74" s="12">
        <f t="shared" si="10"/>
        <v>642700.00000000105</v>
      </c>
      <c r="T74" s="27">
        <f t="shared" si="11"/>
        <v>12854.000000000022</v>
      </c>
      <c r="U74" s="22">
        <f t="shared" si="8"/>
        <v>106.00000000000023</v>
      </c>
      <c r="V74" s="28">
        <f t="shared" si="9"/>
        <v>1.2</v>
      </c>
    </row>
    <row r="75" spans="1:22" ht="13.2" x14ac:dyDescent="0.2">
      <c r="A75" s="1">
        <v>75</v>
      </c>
      <c r="B75" s="34" t="s">
        <v>53</v>
      </c>
      <c r="C75" s="40" t="s">
        <v>44</v>
      </c>
      <c r="D75" s="28">
        <f t="shared" si="13"/>
        <v>-1.4</v>
      </c>
      <c r="E75" s="12" t="s">
        <v>54</v>
      </c>
      <c r="F75" s="12" t="s">
        <v>33</v>
      </c>
      <c r="G75" s="40" t="s">
        <v>189</v>
      </c>
      <c r="H75" s="22">
        <v>81.38</v>
      </c>
      <c r="I75" s="12" t="s">
        <v>35</v>
      </c>
      <c r="J75" s="23">
        <v>82.27</v>
      </c>
      <c r="K75" s="40" t="s">
        <v>190</v>
      </c>
      <c r="L75" s="23">
        <v>81.33</v>
      </c>
      <c r="M75" s="12" t="s">
        <v>37</v>
      </c>
      <c r="N75" s="12" t="s">
        <v>64</v>
      </c>
      <c r="O75" s="23">
        <f t="shared" si="7"/>
        <v>-4.9999999999997158E-2</v>
      </c>
      <c r="P75" s="24">
        <v>5</v>
      </c>
      <c r="Q75" s="25">
        <v>0</v>
      </c>
      <c r="R75" s="12">
        <f t="shared" si="12"/>
        <v>699.99999999996021</v>
      </c>
      <c r="S75" s="12">
        <f t="shared" si="10"/>
        <v>639220.00000000093</v>
      </c>
      <c r="T75" s="27">
        <f t="shared" si="11"/>
        <v>12784.40000000002</v>
      </c>
      <c r="U75" s="22">
        <f t="shared" si="8"/>
        <v>-89.000000000000057</v>
      </c>
      <c r="V75" s="28">
        <f t="shared" si="9"/>
        <v>-1.4</v>
      </c>
    </row>
    <row r="76" spans="1:22" ht="13.2" x14ac:dyDescent="0.2">
      <c r="A76" s="1">
        <v>76</v>
      </c>
      <c r="B76" s="34" t="s">
        <v>53</v>
      </c>
      <c r="C76" s="40" t="s">
        <v>44</v>
      </c>
      <c r="D76" s="28">
        <f t="shared" si="13"/>
        <v>-1.1000000000000001</v>
      </c>
      <c r="E76" s="12" t="s">
        <v>54</v>
      </c>
      <c r="F76" s="12" t="s">
        <v>33</v>
      </c>
      <c r="G76" s="40" t="s">
        <v>191</v>
      </c>
      <c r="H76" s="22">
        <v>80.69</v>
      </c>
      <c r="I76" s="12" t="s">
        <v>35</v>
      </c>
      <c r="J76" s="23">
        <v>81.77</v>
      </c>
      <c r="K76" s="40" t="s">
        <v>191</v>
      </c>
      <c r="L76" s="23">
        <v>80.69</v>
      </c>
      <c r="M76" s="12" t="s">
        <v>41</v>
      </c>
      <c r="N76" s="12" t="s">
        <v>42</v>
      </c>
      <c r="O76" s="23">
        <f t="shared" si="7"/>
        <v>0</v>
      </c>
      <c r="P76" s="24">
        <v>0</v>
      </c>
      <c r="Q76" s="25">
        <v>0</v>
      </c>
      <c r="R76" s="12">
        <f t="shared" si="12"/>
        <v>0</v>
      </c>
      <c r="S76" s="12">
        <f t="shared" si="10"/>
        <v>639920.00000000093</v>
      </c>
      <c r="T76" s="27">
        <f t="shared" si="11"/>
        <v>12798.40000000002</v>
      </c>
      <c r="U76" s="22">
        <f t="shared" si="8"/>
        <v>-107.99999999999983</v>
      </c>
      <c r="V76" s="28">
        <f t="shared" si="9"/>
        <v>-1.1000000000000001</v>
      </c>
    </row>
    <row r="77" spans="1:22" ht="13.2" x14ac:dyDescent="0.2">
      <c r="A77" s="1">
        <v>77</v>
      </c>
      <c r="B77" s="34" t="s">
        <v>53</v>
      </c>
      <c r="C77" s="40" t="s">
        <v>31</v>
      </c>
      <c r="D77" s="28">
        <f t="shared" si="13"/>
        <v>4.5</v>
      </c>
      <c r="E77" s="12" t="s">
        <v>54</v>
      </c>
      <c r="F77" s="12" t="s">
        <v>33</v>
      </c>
      <c r="G77" s="40" t="s">
        <v>192</v>
      </c>
      <c r="H77" s="22">
        <v>81.260000000000005</v>
      </c>
      <c r="I77" s="12" t="s">
        <v>35</v>
      </c>
      <c r="J77" s="23">
        <v>80.98</v>
      </c>
      <c r="K77" s="40" t="s">
        <v>193</v>
      </c>
      <c r="L77" s="23">
        <v>81.260000000000005</v>
      </c>
      <c r="M77" s="12" t="s">
        <v>41</v>
      </c>
      <c r="N77" s="12" t="s">
        <v>42</v>
      </c>
      <c r="O77" s="23">
        <f t="shared" si="7"/>
        <v>0</v>
      </c>
      <c r="P77" s="24">
        <v>0</v>
      </c>
      <c r="Q77" s="25">
        <v>0</v>
      </c>
      <c r="R77" s="12">
        <f t="shared" si="12"/>
        <v>0</v>
      </c>
      <c r="S77" s="12">
        <f t="shared" si="10"/>
        <v>639920.00000000093</v>
      </c>
      <c r="T77" s="27">
        <f t="shared" si="11"/>
        <v>12798.40000000002</v>
      </c>
      <c r="U77" s="22">
        <f t="shared" si="8"/>
        <v>28.000000000000114</v>
      </c>
      <c r="V77" s="28">
        <f t="shared" si="9"/>
        <v>4.5</v>
      </c>
    </row>
    <row r="78" spans="1:22" ht="13.2" x14ac:dyDescent="0.2">
      <c r="A78" s="1">
        <v>78</v>
      </c>
      <c r="B78" s="34" t="s">
        <v>53</v>
      </c>
      <c r="C78" s="40" t="s">
        <v>31</v>
      </c>
      <c r="D78" s="28">
        <f t="shared" si="13"/>
        <v>1.9</v>
      </c>
      <c r="E78" s="12" t="s">
        <v>54</v>
      </c>
      <c r="F78" s="12" t="s">
        <v>33</v>
      </c>
      <c r="G78" s="40" t="s">
        <v>194</v>
      </c>
      <c r="H78" s="22">
        <v>81.14</v>
      </c>
      <c r="I78" s="12" t="s">
        <v>35</v>
      </c>
      <c r="J78" s="23">
        <v>80.47</v>
      </c>
      <c r="K78" s="40" t="s">
        <v>195</v>
      </c>
      <c r="L78" s="23">
        <v>81.14</v>
      </c>
      <c r="M78" s="12" t="s">
        <v>41</v>
      </c>
      <c r="N78" s="12" t="s">
        <v>42</v>
      </c>
      <c r="O78" s="23">
        <f t="shared" si="7"/>
        <v>0</v>
      </c>
      <c r="P78" s="24">
        <v>0</v>
      </c>
      <c r="Q78" s="25">
        <v>0</v>
      </c>
      <c r="R78" s="12">
        <f t="shared" si="12"/>
        <v>0</v>
      </c>
      <c r="S78" s="12">
        <f t="shared" si="10"/>
        <v>639920.00000000093</v>
      </c>
      <c r="T78" s="27">
        <f t="shared" si="11"/>
        <v>12798.40000000002</v>
      </c>
      <c r="U78" s="22">
        <f t="shared" si="8"/>
        <v>67.000000000000171</v>
      </c>
      <c r="V78" s="28">
        <f t="shared" si="9"/>
        <v>1.9</v>
      </c>
    </row>
    <row r="79" spans="1:22" ht="13.2" x14ac:dyDescent="0.2">
      <c r="A79" s="1">
        <v>79</v>
      </c>
      <c r="B79" s="34" t="s">
        <v>53</v>
      </c>
      <c r="C79" s="40" t="s">
        <v>44</v>
      </c>
      <c r="D79" s="28">
        <f t="shared" si="13"/>
        <v>-2</v>
      </c>
      <c r="E79" s="12" t="s">
        <v>54</v>
      </c>
      <c r="F79" s="12" t="s">
        <v>33</v>
      </c>
      <c r="G79" s="40" t="s">
        <v>196</v>
      </c>
      <c r="H79" s="22">
        <v>78.680000000000007</v>
      </c>
      <c r="I79" s="12" t="s">
        <v>35</v>
      </c>
      <c r="J79" s="23">
        <v>79.31</v>
      </c>
      <c r="K79" s="40" t="s">
        <v>197</v>
      </c>
      <c r="L79" s="23">
        <v>78.680000000000007</v>
      </c>
      <c r="M79" s="12" t="s">
        <v>41</v>
      </c>
      <c r="N79" s="12" t="s">
        <v>42</v>
      </c>
      <c r="O79" s="23">
        <f t="shared" si="7"/>
        <v>0</v>
      </c>
      <c r="P79" s="24">
        <v>0</v>
      </c>
      <c r="Q79" s="25">
        <v>0</v>
      </c>
      <c r="R79" s="12">
        <f t="shared" si="12"/>
        <v>0</v>
      </c>
      <c r="S79" s="12">
        <f t="shared" si="10"/>
        <v>639920.00000000093</v>
      </c>
      <c r="T79" s="27">
        <f t="shared" si="11"/>
        <v>12798.40000000002</v>
      </c>
      <c r="U79" s="22">
        <f t="shared" si="8"/>
        <v>-62.999999999999545</v>
      </c>
      <c r="V79" s="28">
        <f t="shared" si="9"/>
        <v>-2</v>
      </c>
    </row>
    <row r="80" spans="1:22" ht="13.2" x14ac:dyDescent="0.2">
      <c r="A80" s="1">
        <v>80</v>
      </c>
      <c r="B80" s="34" t="s">
        <v>53</v>
      </c>
      <c r="C80" s="40" t="s">
        <v>44</v>
      </c>
      <c r="D80" s="28">
        <f t="shared" si="13"/>
        <v>1.2</v>
      </c>
      <c r="E80" s="12" t="s">
        <v>54</v>
      </c>
      <c r="F80" s="12" t="s">
        <v>33</v>
      </c>
      <c r="G80" s="40" t="s">
        <v>198</v>
      </c>
      <c r="H80" s="22">
        <v>77.5</v>
      </c>
      <c r="I80" s="12" t="s">
        <v>35</v>
      </c>
      <c r="J80" s="23">
        <v>76.48</v>
      </c>
      <c r="K80" s="40" t="s">
        <v>199</v>
      </c>
      <c r="L80" s="23">
        <v>76.48</v>
      </c>
      <c r="M80" s="12" t="s">
        <v>61</v>
      </c>
      <c r="N80" s="12" t="s">
        <v>58</v>
      </c>
      <c r="O80" s="23">
        <f t="shared" si="7"/>
        <v>-1.019999999999996</v>
      </c>
      <c r="P80" s="24">
        <v>0</v>
      </c>
      <c r="Q80" s="25">
        <v>102</v>
      </c>
      <c r="R80" s="12">
        <f t="shared" si="12"/>
        <v>-12239.999999999951</v>
      </c>
      <c r="S80" s="12">
        <f t="shared" si="10"/>
        <v>639920.00000000093</v>
      </c>
      <c r="T80" s="27">
        <f t="shared" si="11"/>
        <v>12798.40000000002</v>
      </c>
      <c r="U80" s="22">
        <f t="shared" si="8"/>
        <v>101.9999999999996</v>
      </c>
      <c r="V80" s="28">
        <f t="shared" si="9"/>
        <v>1.2</v>
      </c>
    </row>
    <row r="81" spans="1:22" ht="13.2" x14ac:dyDescent="0.2">
      <c r="A81" s="1">
        <v>81</v>
      </c>
      <c r="B81" s="34" t="s">
        <v>53</v>
      </c>
      <c r="C81" s="40" t="s">
        <v>44</v>
      </c>
      <c r="D81" s="28">
        <f t="shared" si="13"/>
        <v>-1.8</v>
      </c>
      <c r="E81" s="12" t="s">
        <v>54</v>
      </c>
      <c r="F81" s="12" t="s">
        <v>33</v>
      </c>
      <c r="G81" s="40" t="s">
        <v>200</v>
      </c>
      <c r="H81" s="22">
        <v>76.3</v>
      </c>
      <c r="I81" s="12" t="s">
        <v>35</v>
      </c>
      <c r="J81" s="23">
        <v>76.98</v>
      </c>
      <c r="K81" s="40" t="s">
        <v>201</v>
      </c>
      <c r="L81" s="23">
        <v>76.3</v>
      </c>
      <c r="M81" s="12" t="s">
        <v>41</v>
      </c>
      <c r="N81" s="12" t="s">
        <v>42</v>
      </c>
      <c r="O81" s="23">
        <f t="shared" si="7"/>
        <v>0</v>
      </c>
      <c r="P81" s="24">
        <v>0</v>
      </c>
      <c r="Q81" s="25">
        <v>0</v>
      </c>
      <c r="R81" s="12">
        <f t="shared" si="12"/>
        <v>0</v>
      </c>
      <c r="S81" s="12">
        <f t="shared" si="10"/>
        <v>627680.00000000093</v>
      </c>
      <c r="T81" s="27">
        <f t="shared" si="11"/>
        <v>12553.600000000019</v>
      </c>
      <c r="U81" s="22">
        <f t="shared" si="8"/>
        <v>-68.000000000000682</v>
      </c>
      <c r="V81" s="28">
        <f t="shared" si="9"/>
        <v>-1.8</v>
      </c>
    </row>
    <row r="82" spans="1:22" ht="13.2" x14ac:dyDescent="0.2">
      <c r="A82" s="1">
        <v>82</v>
      </c>
      <c r="B82" s="34" t="s">
        <v>53</v>
      </c>
      <c r="C82" s="40" t="s">
        <v>44</v>
      </c>
      <c r="D82" s="28">
        <f t="shared" si="13"/>
        <v>-1.1000000000000001</v>
      </c>
      <c r="E82" s="12" t="s">
        <v>54</v>
      </c>
      <c r="F82" s="12" t="s">
        <v>33</v>
      </c>
      <c r="G82" s="40" t="s">
        <v>202</v>
      </c>
      <c r="H82" s="22">
        <v>75.790000000000006</v>
      </c>
      <c r="I82" s="12" t="s">
        <v>35</v>
      </c>
      <c r="J82" s="23">
        <v>76.91</v>
      </c>
      <c r="K82" s="40" t="s">
        <v>203</v>
      </c>
      <c r="L82" s="23">
        <v>76.91</v>
      </c>
      <c r="M82" s="12" t="s">
        <v>61</v>
      </c>
      <c r="N82" s="12" t="s">
        <v>58</v>
      </c>
      <c r="O82" s="23">
        <f t="shared" si="7"/>
        <v>1.1199999999999903</v>
      </c>
      <c r="P82" s="24">
        <v>0</v>
      </c>
      <c r="Q82" s="25">
        <v>112</v>
      </c>
      <c r="R82" s="12">
        <f t="shared" si="12"/>
        <v>-12319.999999999894</v>
      </c>
      <c r="S82" s="12">
        <f t="shared" si="10"/>
        <v>627680.00000000093</v>
      </c>
      <c r="T82" s="27">
        <f t="shared" si="11"/>
        <v>12553.600000000019</v>
      </c>
      <c r="U82" s="22">
        <f t="shared" si="8"/>
        <v>-111.99999999999903</v>
      </c>
      <c r="V82" s="28">
        <f t="shared" si="9"/>
        <v>-1.1000000000000001</v>
      </c>
    </row>
    <row r="83" spans="1:22" ht="13.2" x14ac:dyDescent="0.2">
      <c r="A83" s="1">
        <v>83</v>
      </c>
      <c r="B83" s="34" t="s">
        <v>53</v>
      </c>
      <c r="C83" s="40" t="s">
        <v>31</v>
      </c>
      <c r="D83" s="28">
        <f t="shared" si="13"/>
        <v>2.7</v>
      </c>
      <c r="E83" s="12" t="s">
        <v>54</v>
      </c>
      <c r="F83" s="12" t="s">
        <v>33</v>
      </c>
      <c r="G83" s="40" t="s">
        <v>204</v>
      </c>
      <c r="H83" s="22">
        <v>78.099999999999994</v>
      </c>
      <c r="I83" s="12" t="s">
        <v>35</v>
      </c>
      <c r="J83" s="23">
        <v>77.66</v>
      </c>
      <c r="K83" s="40" t="s">
        <v>205</v>
      </c>
      <c r="L83" s="23">
        <v>77.66</v>
      </c>
      <c r="M83" s="12" t="s">
        <v>61</v>
      </c>
      <c r="N83" s="12" t="s">
        <v>58</v>
      </c>
      <c r="O83" s="23">
        <f t="shared" si="7"/>
        <v>-0.43999999999999773</v>
      </c>
      <c r="P83" s="24">
        <v>0</v>
      </c>
      <c r="Q83" s="25">
        <v>44</v>
      </c>
      <c r="R83" s="12">
        <f t="shared" si="12"/>
        <v>-11879.99999999994</v>
      </c>
      <c r="S83" s="12">
        <f t="shared" si="10"/>
        <v>615360.00000000105</v>
      </c>
      <c r="T83" s="27">
        <f t="shared" si="11"/>
        <v>12307.200000000021</v>
      </c>
      <c r="U83" s="22">
        <f t="shared" si="8"/>
        <v>43.999999999999773</v>
      </c>
      <c r="V83" s="28">
        <f t="shared" si="9"/>
        <v>2.7</v>
      </c>
    </row>
    <row r="84" spans="1:22" ht="13.2" x14ac:dyDescent="0.2">
      <c r="A84" s="1">
        <v>84</v>
      </c>
      <c r="B84" s="34" t="s">
        <v>53</v>
      </c>
      <c r="C84" s="40" t="s">
        <v>31</v>
      </c>
      <c r="D84" s="28">
        <f t="shared" si="13"/>
        <v>1.1000000000000001</v>
      </c>
      <c r="E84" s="12" t="s">
        <v>54</v>
      </c>
      <c r="F84" s="12" t="s">
        <v>33</v>
      </c>
      <c r="G84" s="40" t="s">
        <v>206</v>
      </c>
      <c r="H84" s="22">
        <v>81.301000000000002</v>
      </c>
      <c r="I84" s="12" t="s">
        <v>35</v>
      </c>
      <c r="J84" s="23">
        <v>80.23</v>
      </c>
      <c r="K84" s="40" t="s">
        <v>207</v>
      </c>
      <c r="L84" s="23">
        <v>81.95</v>
      </c>
      <c r="M84" s="12" t="s">
        <v>37</v>
      </c>
      <c r="N84" s="12" t="s">
        <v>64</v>
      </c>
      <c r="O84" s="23">
        <f t="shared" si="7"/>
        <v>0.64900000000000091</v>
      </c>
      <c r="P84" s="24">
        <v>65</v>
      </c>
      <c r="Q84" s="25">
        <v>0</v>
      </c>
      <c r="R84" s="12">
        <f t="shared" si="12"/>
        <v>7139.0000000000109</v>
      </c>
      <c r="S84" s="12">
        <f t="shared" si="10"/>
        <v>603480.00000000116</v>
      </c>
      <c r="T84" s="27">
        <f t="shared" si="11"/>
        <v>12069.600000000024</v>
      </c>
      <c r="U84" s="22">
        <f t="shared" si="8"/>
        <v>107.0999999999998</v>
      </c>
      <c r="V84" s="28">
        <f t="shared" si="9"/>
        <v>1.1000000000000001</v>
      </c>
    </row>
    <row r="85" spans="1:22" ht="13.2" x14ac:dyDescent="0.2">
      <c r="A85" s="1">
        <v>85</v>
      </c>
      <c r="B85" s="34" t="s">
        <v>53</v>
      </c>
      <c r="C85" s="40" t="s">
        <v>44</v>
      </c>
      <c r="D85" s="28">
        <f t="shared" si="13"/>
        <v>-0.8</v>
      </c>
      <c r="E85" s="12" t="s">
        <v>54</v>
      </c>
      <c r="F85" s="12" t="s">
        <v>33</v>
      </c>
      <c r="G85" s="40" t="s">
        <v>208</v>
      </c>
      <c r="H85" s="22">
        <v>81.849999999999994</v>
      </c>
      <c r="I85" s="12" t="s">
        <v>35</v>
      </c>
      <c r="J85" s="23">
        <v>83.3</v>
      </c>
      <c r="K85" s="40" t="s">
        <v>209</v>
      </c>
      <c r="L85" s="23">
        <v>81.19</v>
      </c>
      <c r="M85" s="12" t="s">
        <v>69</v>
      </c>
      <c r="N85" s="12" t="s">
        <v>70</v>
      </c>
      <c r="O85" s="23">
        <f t="shared" si="7"/>
        <v>-0.65999999999999659</v>
      </c>
      <c r="P85" s="24">
        <v>66</v>
      </c>
      <c r="Q85" s="25">
        <v>0</v>
      </c>
      <c r="R85" s="12">
        <f t="shared" si="12"/>
        <v>5279.9999999999727</v>
      </c>
      <c r="S85" s="12">
        <f t="shared" si="10"/>
        <v>610619.00000000116</v>
      </c>
      <c r="T85" s="27">
        <f t="shared" si="11"/>
        <v>12212.380000000023</v>
      </c>
      <c r="U85" s="22">
        <f t="shared" si="8"/>
        <v>-145.00000000000028</v>
      </c>
      <c r="V85" s="28">
        <f t="shared" si="9"/>
        <v>-0.8</v>
      </c>
    </row>
    <row r="86" spans="1:22" ht="13.2" x14ac:dyDescent="0.2">
      <c r="A86" s="1">
        <v>86</v>
      </c>
      <c r="B86" s="34" t="s">
        <v>53</v>
      </c>
      <c r="C86" s="40" t="s">
        <v>44</v>
      </c>
      <c r="D86" s="28">
        <f t="shared" si="13"/>
        <v>-0.9</v>
      </c>
      <c r="E86" s="12" t="s">
        <v>54</v>
      </c>
      <c r="F86" s="12" t="s">
        <v>33</v>
      </c>
      <c r="G86" s="40" t="s">
        <v>210</v>
      </c>
      <c r="H86" s="22">
        <v>79.12</v>
      </c>
      <c r="I86" s="12" t="s">
        <v>35</v>
      </c>
      <c r="J86" s="23">
        <v>80.39</v>
      </c>
      <c r="K86" s="40" t="s">
        <v>211</v>
      </c>
      <c r="L86" s="23">
        <v>79.12</v>
      </c>
      <c r="M86" s="12" t="s">
        <v>41</v>
      </c>
      <c r="N86" s="12" t="s">
        <v>42</v>
      </c>
      <c r="O86" s="23">
        <f t="shared" si="7"/>
        <v>0</v>
      </c>
      <c r="P86" s="24">
        <v>0</v>
      </c>
      <c r="Q86" s="25">
        <v>0</v>
      </c>
      <c r="R86" s="12">
        <f t="shared" si="12"/>
        <v>0</v>
      </c>
      <c r="S86" s="12">
        <f t="shared" si="10"/>
        <v>615899.00000000116</v>
      </c>
      <c r="T86" s="27">
        <f t="shared" si="11"/>
        <v>12317.980000000023</v>
      </c>
      <c r="U86" s="22">
        <f t="shared" si="8"/>
        <v>-126.9999999999996</v>
      </c>
      <c r="V86" s="28">
        <f t="shared" si="9"/>
        <v>-0.9</v>
      </c>
    </row>
    <row r="87" spans="1:22" ht="13.2" x14ac:dyDescent="0.2">
      <c r="A87" s="1">
        <v>87</v>
      </c>
      <c r="B87" s="34" t="s">
        <v>53</v>
      </c>
      <c r="C87" s="40" t="s">
        <v>44</v>
      </c>
      <c r="D87" s="28">
        <f t="shared" si="13"/>
        <v>-5.3</v>
      </c>
      <c r="E87" s="12" t="s">
        <v>54</v>
      </c>
      <c r="F87" s="12" t="s">
        <v>33</v>
      </c>
      <c r="G87" s="40" t="s">
        <v>212</v>
      </c>
      <c r="H87" s="22">
        <v>79.16</v>
      </c>
      <c r="I87" s="12" t="s">
        <v>35</v>
      </c>
      <c r="J87" s="23">
        <v>79.39</v>
      </c>
      <c r="K87" s="40" t="s">
        <v>213</v>
      </c>
      <c r="L87" s="23">
        <v>78.67</v>
      </c>
      <c r="M87" s="12" t="s">
        <v>69</v>
      </c>
      <c r="N87" s="12" t="s">
        <v>70</v>
      </c>
      <c r="O87" s="23">
        <f t="shared" si="7"/>
        <v>-0.48999999999999488</v>
      </c>
      <c r="P87" s="24">
        <v>49</v>
      </c>
      <c r="Q87" s="25">
        <v>0</v>
      </c>
      <c r="R87" s="12">
        <f t="shared" si="12"/>
        <v>25969.999999999731</v>
      </c>
      <c r="S87" s="12">
        <f t="shared" si="10"/>
        <v>615899.00000000116</v>
      </c>
      <c r="T87" s="27">
        <f t="shared" si="11"/>
        <v>12317.980000000023</v>
      </c>
      <c r="U87" s="22">
        <f t="shared" si="8"/>
        <v>-23.000000000000398</v>
      </c>
      <c r="V87" s="28">
        <f t="shared" si="9"/>
        <v>-5.3</v>
      </c>
    </row>
    <row r="88" spans="1:22" ht="13.2" x14ac:dyDescent="0.2">
      <c r="A88" s="1">
        <v>88</v>
      </c>
      <c r="B88" s="34" t="s">
        <v>53</v>
      </c>
      <c r="C88" s="40" t="s">
        <v>44</v>
      </c>
      <c r="D88" s="28">
        <f t="shared" si="13"/>
        <v>-3.7</v>
      </c>
      <c r="E88" s="12" t="s">
        <v>54</v>
      </c>
      <c r="F88" s="12" t="s">
        <v>33</v>
      </c>
      <c r="G88" s="40" t="s">
        <v>214</v>
      </c>
      <c r="H88" s="22">
        <v>77.989999999999995</v>
      </c>
      <c r="I88" s="12" t="s">
        <v>35</v>
      </c>
      <c r="J88" s="23">
        <v>78.33</v>
      </c>
      <c r="K88" s="40" t="s">
        <v>215</v>
      </c>
      <c r="L88" s="23">
        <v>77.989999999999995</v>
      </c>
      <c r="M88" s="12" t="s">
        <v>41</v>
      </c>
      <c r="N88" s="12" t="s">
        <v>42</v>
      </c>
      <c r="O88" s="23">
        <f t="shared" si="7"/>
        <v>0</v>
      </c>
      <c r="P88" s="24">
        <v>0</v>
      </c>
      <c r="Q88" s="25">
        <v>0</v>
      </c>
      <c r="R88" s="12">
        <f t="shared" si="12"/>
        <v>0</v>
      </c>
      <c r="S88" s="12">
        <f t="shared" si="10"/>
        <v>641869.00000000093</v>
      </c>
      <c r="T88" s="27">
        <f t="shared" si="11"/>
        <v>12837.380000000019</v>
      </c>
      <c r="U88" s="22">
        <f t="shared" si="8"/>
        <v>-34.000000000000341</v>
      </c>
      <c r="V88" s="28">
        <f t="shared" si="9"/>
        <v>-3.7</v>
      </c>
    </row>
    <row r="89" spans="1:22" ht="13.2" x14ac:dyDescent="0.2">
      <c r="A89" s="1">
        <v>89</v>
      </c>
      <c r="B89" s="34" t="s">
        <v>53</v>
      </c>
      <c r="C89" s="40" t="s">
        <v>31</v>
      </c>
      <c r="D89" s="28">
        <f t="shared" si="13"/>
        <v>4.7</v>
      </c>
      <c r="E89" s="12" t="s">
        <v>54</v>
      </c>
      <c r="F89" s="12" t="s">
        <v>33</v>
      </c>
      <c r="G89" s="40" t="s">
        <v>216</v>
      </c>
      <c r="H89" s="22">
        <v>78.37</v>
      </c>
      <c r="I89" s="12" t="s">
        <v>35</v>
      </c>
      <c r="J89" s="23">
        <v>78.099999999999994</v>
      </c>
      <c r="K89" s="40" t="s">
        <v>217</v>
      </c>
      <c r="L89" s="23">
        <v>79.66</v>
      </c>
      <c r="M89" s="12" t="s">
        <v>37</v>
      </c>
      <c r="N89" s="12" t="s">
        <v>64</v>
      </c>
      <c r="O89" s="23">
        <f t="shared" si="7"/>
        <v>1.289999999999992</v>
      </c>
      <c r="P89" s="24">
        <v>129</v>
      </c>
      <c r="Q89" s="25">
        <v>0</v>
      </c>
      <c r="R89" s="12">
        <f t="shared" si="12"/>
        <v>60629.999999999629</v>
      </c>
      <c r="S89" s="12">
        <f t="shared" si="10"/>
        <v>641869.00000000093</v>
      </c>
      <c r="T89" s="27">
        <f t="shared" si="11"/>
        <v>12837.380000000019</v>
      </c>
      <c r="U89" s="22">
        <f t="shared" si="8"/>
        <v>27.000000000001023</v>
      </c>
      <c r="V89" s="28">
        <f t="shared" si="9"/>
        <v>4.7</v>
      </c>
    </row>
    <row r="90" spans="1:22" ht="13.2" x14ac:dyDescent="0.2">
      <c r="A90" s="1">
        <v>90</v>
      </c>
      <c r="B90" s="34" t="s">
        <v>53</v>
      </c>
      <c r="C90" s="40" t="s">
        <v>31</v>
      </c>
      <c r="D90" s="28">
        <f t="shared" si="13"/>
        <v>3.1</v>
      </c>
      <c r="E90" s="12" t="s">
        <v>54</v>
      </c>
      <c r="F90" s="12" t="s">
        <v>33</v>
      </c>
      <c r="G90" s="40" t="s">
        <v>218</v>
      </c>
      <c r="H90" s="22">
        <v>79.95</v>
      </c>
      <c r="I90" s="12" t="s">
        <v>35</v>
      </c>
      <c r="J90" s="23">
        <v>79.5</v>
      </c>
      <c r="K90" s="40" t="s">
        <v>219</v>
      </c>
      <c r="L90" s="23">
        <v>79.95</v>
      </c>
      <c r="M90" s="12" t="s">
        <v>41</v>
      </c>
      <c r="N90" s="12" t="s">
        <v>42</v>
      </c>
      <c r="O90" s="23">
        <f t="shared" si="7"/>
        <v>0</v>
      </c>
      <c r="P90" s="24">
        <v>0</v>
      </c>
      <c r="Q90" s="25">
        <v>0</v>
      </c>
      <c r="R90" s="12">
        <f t="shared" si="12"/>
        <v>0</v>
      </c>
      <c r="S90" s="12">
        <f t="shared" si="10"/>
        <v>702499.00000000058</v>
      </c>
      <c r="T90" s="27">
        <f t="shared" si="11"/>
        <v>14049.980000000012</v>
      </c>
      <c r="U90" s="22">
        <f t="shared" si="8"/>
        <v>45.000000000000284</v>
      </c>
      <c r="V90" s="28">
        <f t="shared" si="9"/>
        <v>3.1</v>
      </c>
    </row>
    <row r="91" spans="1:22" ht="13.2" x14ac:dyDescent="0.2">
      <c r="A91" s="1">
        <v>91</v>
      </c>
      <c r="B91" s="34" t="s">
        <v>53</v>
      </c>
      <c r="C91" s="40" t="s">
        <v>31</v>
      </c>
      <c r="D91" s="28">
        <f t="shared" si="13"/>
        <v>4.3</v>
      </c>
      <c r="E91" s="12" t="s">
        <v>54</v>
      </c>
      <c r="F91" s="12" t="s">
        <v>33</v>
      </c>
      <c r="G91" s="40" t="s">
        <v>220</v>
      </c>
      <c r="H91" s="22">
        <v>82.21</v>
      </c>
      <c r="I91" s="12" t="s">
        <v>35</v>
      </c>
      <c r="J91" s="23">
        <v>81.89</v>
      </c>
      <c r="K91" s="40" t="s">
        <v>221</v>
      </c>
      <c r="L91" s="23">
        <v>82.21</v>
      </c>
      <c r="M91" s="12" t="s">
        <v>41</v>
      </c>
      <c r="N91" s="12" t="s">
        <v>42</v>
      </c>
      <c r="O91" s="23">
        <f t="shared" si="7"/>
        <v>0</v>
      </c>
      <c r="P91" s="24">
        <v>0</v>
      </c>
      <c r="Q91" s="25">
        <v>0</v>
      </c>
      <c r="R91" s="12">
        <f t="shared" si="12"/>
        <v>0</v>
      </c>
      <c r="S91" s="26">
        <f t="shared" si="10"/>
        <v>702499.00000000058</v>
      </c>
      <c r="T91" s="27">
        <f t="shared" si="11"/>
        <v>14049.980000000012</v>
      </c>
      <c r="U91" s="22">
        <f t="shared" si="8"/>
        <v>31.999999999999318</v>
      </c>
      <c r="V91" s="28">
        <f t="shared" si="9"/>
        <v>4.3</v>
      </c>
    </row>
    <row r="92" spans="1:22" ht="13.8" thickBot="1" x14ac:dyDescent="0.25">
      <c r="A92" s="42"/>
      <c r="B92" s="43"/>
      <c r="C92" s="43"/>
      <c r="D92" s="43"/>
      <c r="E92" s="43"/>
      <c r="F92" s="43"/>
      <c r="G92" s="43"/>
      <c r="H92" s="44"/>
      <c r="I92" s="43"/>
      <c r="J92" s="45"/>
      <c r="K92" s="43"/>
      <c r="L92" s="45"/>
      <c r="M92" s="43"/>
      <c r="N92" s="43"/>
      <c r="O92" s="46"/>
      <c r="P92" s="43"/>
      <c r="Q92" s="47"/>
    </row>
    <row r="93" spans="1:22" ht="13.8" thickTop="1" x14ac:dyDescent="0.2">
      <c r="A93" s="1" t="s">
        <v>222</v>
      </c>
      <c r="M93" s="12" t="s">
        <v>223</v>
      </c>
      <c r="N93" s="48" t="s">
        <v>224</v>
      </c>
      <c r="O93" s="23"/>
      <c r="P93" s="24">
        <f>SUM(P3:P92)</f>
        <v>5022</v>
      </c>
      <c r="Q93" s="25">
        <f>SUM(Q3:Q92)</f>
        <v>1809</v>
      </c>
      <c r="R93" s="12">
        <f>SUM(R3:R92)</f>
        <v>402499.00000000012</v>
      </c>
    </row>
    <row r="94" spans="1:22" ht="13.2" x14ac:dyDescent="0.2">
      <c r="O94" s="23"/>
      <c r="P94" s="24"/>
      <c r="Q94" s="25"/>
    </row>
    <row r="95" spans="1:22" ht="13.2" x14ac:dyDescent="0.2">
      <c r="A95" s="1" t="s">
        <v>225</v>
      </c>
      <c r="B95" s="12" t="s">
        <v>226</v>
      </c>
      <c r="P95" s="24"/>
      <c r="Q95" s="25"/>
    </row>
    <row r="97" spans="1:22" ht="13.2" x14ac:dyDescent="0.2">
      <c r="A97" s="1" t="s">
        <v>227</v>
      </c>
      <c r="B97" s="12" t="s">
        <v>228</v>
      </c>
      <c r="N97" s="50"/>
      <c r="O97" s="51"/>
      <c r="P97" s="50"/>
      <c r="Q97" s="52"/>
    </row>
    <row r="98" spans="1:22" ht="13.5" customHeight="1" x14ac:dyDescent="0.2">
      <c r="B98" s="12" t="s">
        <v>229</v>
      </c>
    </row>
    <row r="99" spans="1:22" ht="13.5" customHeight="1" x14ac:dyDescent="0.2">
      <c r="B99" s="12" t="s">
        <v>230</v>
      </c>
    </row>
    <row r="100" spans="1:22" ht="13.5" customHeight="1" x14ac:dyDescent="0.2">
      <c r="B100" s="12" t="s">
        <v>231</v>
      </c>
    </row>
    <row r="102" spans="1:22" ht="13.5" customHeight="1" x14ac:dyDescent="0.2">
      <c r="A102" s="1" t="s">
        <v>232</v>
      </c>
      <c r="B102" s="12" t="s">
        <v>233</v>
      </c>
    </row>
    <row r="103" spans="1:22" ht="13.5" customHeight="1" x14ac:dyDescent="0.2">
      <c r="B103" s="12" t="s">
        <v>234</v>
      </c>
    </row>
    <row r="105" spans="1:22" ht="13.5" customHeight="1" x14ac:dyDescent="0.2">
      <c r="A105" s="1" t="s">
        <v>235</v>
      </c>
      <c r="B105" s="12" t="s">
        <v>236</v>
      </c>
    </row>
    <row r="106" spans="1:22" ht="13.5" customHeight="1" x14ac:dyDescent="0.2">
      <c r="B106" s="12" t="s">
        <v>237</v>
      </c>
    </row>
    <row r="107" spans="1:22" ht="13.5" customHeight="1" x14ac:dyDescent="0.2">
      <c r="B107" s="12" t="s">
        <v>238</v>
      </c>
    </row>
    <row r="108" spans="1:22" ht="13.5" customHeight="1" thickBot="1" x14ac:dyDescent="0.25"/>
    <row r="109" spans="1:22" ht="13.8" thickBot="1" x14ac:dyDescent="0.25">
      <c r="D109" s="102" t="s">
        <v>239</v>
      </c>
      <c r="E109" s="103"/>
      <c r="G109" s="104" t="s">
        <v>240</v>
      </c>
      <c r="H109" s="105"/>
      <c r="I109" s="54" t="s">
        <v>241</v>
      </c>
      <c r="J109" s="55"/>
      <c r="K109" s="56" t="s">
        <v>242</v>
      </c>
    </row>
    <row r="110" spans="1:22" ht="13.2" x14ac:dyDescent="0.2">
      <c r="D110" s="57" t="s">
        <v>243</v>
      </c>
      <c r="E110" s="58"/>
      <c r="G110" s="57"/>
      <c r="H110" s="59"/>
      <c r="I110" s="60"/>
      <c r="J110" s="61"/>
      <c r="K110" s="62"/>
    </row>
    <row r="111" spans="1:22" s="23" customFormat="1" ht="13.2" x14ac:dyDescent="0.2">
      <c r="A111" s="1"/>
      <c r="B111" s="12"/>
      <c r="C111" s="12"/>
      <c r="D111" s="63" t="s">
        <v>244</v>
      </c>
      <c r="E111" s="64">
        <v>38</v>
      </c>
      <c r="F111" s="12"/>
      <c r="G111" s="63"/>
      <c r="H111" s="65"/>
      <c r="I111" s="66"/>
      <c r="J111" s="67"/>
      <c r="K111" s="68"/>
      <c r="M111" s="12"/>
      <c r="N111" s="12"/>
      <c r="O111" s="49"/>
      <c r="P111" s="53"/>
      <c r="Q111" s="32"/>
      <c r="R111" s="12"/>
      <c r="S111" s="12"/>
      <c r="T111" s="27"/>
      <c r="U111" s="12"/>
      <c r="V111" s="28"/>
    </row>
    <row r="112" spans="1:22" s="23" customFormat="1" ht="13.2" x14ac:dyDescent="0.2">
      <c r="A112" s="1"/>
      <c r="B112" s="12"/>
      <c r="C112" s="12"/>
      <c r="D112" s="63" t="s">
        <v>245</v>
      </c>
      <c r="E112" s="64">
        <v>51</v>
      </c>
      <c r="F112" s="12"/>
      <c r="G112" s="63"/>
      <c r="H112" s="65"/>
      <c r="I112" s="66"/>
      <c r="J112" s="67"/>
      <c r="K112" s="68"/>
      <c r="M112" s="12"/>
      <c r="N112" s="12"/>
      <c r="O112" s="49"/>
      <c r="P112" s="53"/>
      <c r="Q112" s="32"/>
      <c r="R112" s="12"/>
      <c r="S112" s="12"/>
      <c r="T112" s="27"/>
      <c r="U112" s="12"/>
      <c r="V112" s="28"/>
    </row>
    <row r="113" spans="1:22" s="23" customFormat="1" ht="13.2" x14ac:dyDescent="0.2">
      <c r="A113" s="1"/>
      <c r="B113" s="12"/>
      <c r="C113" s="12"/>
      <c r="D113" s="63" t="s">
        <v>246</v>
      </c>
      <c r="E113" s="64">
        <v>89</v>
      </c>
      <c r="F113" s="12"/>
      <c r="G113" s="63"/>
      <c r="H113" s="65"/>
      <c r="I113" s="66"/>
      <c r="J113" s="67"/>
      <c r="K113" s="68"/>
      <c r="M113" s="12"/>
      <c r="N113" s="12"/>
      <c r="O113" s="49"/>
      <c r="P113" s="53"/>
      <c r="Q113" s="32"/>
      <c r="R113" s="12"/>
      <c r="S113" s="12"/>
      <c r="T113" s="27"/>
      <c r="U113" s="12"/>
      <c r="V113" s="28"/>
    </row>
    <row r="114" spans="1:22" s="23" customFormat="1" ht="13.2" x14ac:dyDescent="0.2">
      <c r="A114" s="1"/>
      <c r="B114" s="12"/>
      <c r="C114" s="12"/>
      <c r="D114" s="63" t="s">
        <v>247</v>
      </c>
      <c r="E114" s="64">
        <v>31</v>
      </c>
      <c r="F114" s="12"/>
      <c r="G114" s="63"/>
      <c r="H114" s="65"/>
      <c r="I114" s="66"/>
      <c r="J114" s="67"/>
      <c r="K114" s="68"/>
      <c r="M114" s="12"/>
      <c r="N114" s="12"/>
      <c r="O114" s="49"/>
      <c r="P114" s="53"/>
      <c r="Q114" s="32"/>
      <c r="R114" s="12"/>
      <c r="S114" s="12"/>
      <c r="T114" s="27"/>
      <c r="U114" s="12"/>
      <c r="V114" s="28"/>
    </row>
    <row r="115" spans="1:22" s="23" customFormat="1" ht="13.2" x14ac:dyDescent="0.2">
      <c r="A115" s="1"/>
      <c r="B115" s="12"/>
      <c r="C115" s="12"/>
      <c r="D115" s="63" t="s">
        <v>248</v>
      </c>
      <c r="E115" s="69">
        <v>16</v>
      </c>
      <c r="F115" s="12"/>
      <c r="G115" s="63"/>
      <c r="H115" s="65"/>
      <c r="I115" s="66"/>
      <c r="J115" s="67"/>
      <c r="K115" s="68"/>
      <c r="M115" s="12"/>
      <c r="N115" s="12"/>
      <c r="O115" s="49"/>
      <c r="P115" s="53"/>
      <c r="Q115" s="32"/>
      <c r="R115" s="12"/>
      <c r="S115" s="12"/>
      <c r="T115" s="27"/>
      <c r="U115" s="12"/>
      <c r="V115" s="28"/>
    </row>
    <row r="116" spans="1:22" s="23" customFormat="1" ht="13.2" x14ac:dyDescent="0.2">
      <c r="A116" s="1"/>
      <c r="B116" s="12"/>
      <c r="C116" s="12"/>
      <c r="D116" s="63" t="s">
        <v>249</v>
      </c>
      <c r="E116" s="64">
        <v>42</v>
      </c>
      <c r="F116" s="12"/>
      <c r="G116" s="63"/>
      <c r="H116" s="65"/>
      <c r="I116" s="66"/>
      <c r="J116" s="67"/>
      <c r="K116" s="68"/>
      <c r="M116" s="12"/>
      <c r="N116" s="12"/>
      <c r="O116" s="49"/>
      <c r="P116" s="53"/>
      <c r="Q116" s="32"/>
      <c r="R116" s="12"/>
      <c r="S116" s="12"/>
      <c r="T116" s="27"/>
      <c r="U116" s="12"/>
      <c r="V116" s="28"/>
    </row>
    <row r="117" spans="1:22" s="23" customFormat="1" ht="13.2" x14ac:dyDescent="0.2">
      <c r="A117" s="1"/>
      <c r="B117" s="12"/>
      <c r="C117" s="12"/>
      <c r="D117" s="70" t="s">
        <v>250</v>
      </c>
      <c r="E117" s="71"/>
      <c r="F117" s="12"/>
      <c r="G117" s="63"/>
      <c r="H117" s="65"/>
      <c r="I117" s="66"/>
      <c r="J117" s="67"/>
      <c r="K117" s="68"/>
      <c r="M117" s="12"/>
      <c r="N117" s="12"/>
      <c r="O117" s="49"/>
      <c r="P117" s="53"/>
      <c r="Q117" s="32"/>
      <c r="R117" s="12"/>
      <c r="S117" s="12"/>
      <c r="T117" s="27"/>
      <c r="U117" s="12"/>
      <c r="V117" s="28"/>
    </row>
    <row r="118" spans="1:22" s="23" customFormat="1" ht="13.2" x14ac:dyDescent="0.2">
      <c r="A118" s="1"/>
      <c r="B118" s="12"/>
      <c r="C118" s="12"/>
      <c r="D118" s="63" t="s">
        <v>251</v>
      </c>
      <c r="E118" s="64">
        <v>554959</v>
      </c>
      <c r="F118" s="12"/>
      <c r="G118" s="63"/>
      <c r="H118" s="65"/>
      <c r="I118" s="66"/>
      <c r="J118" s="67"/>
      <c r="K118" s="68"/>
      <c r="M118" s="12"/>
      <c r="N118" s="12"/>
      <c r="O118" s="49"/>
      <c r="P118" s="53"/>
      <c r="Q118" s="32"/>
      <c r="R118" s="12"/>
      <c r="S118" s="12"/>
      <c r="T118" s="27"/>
      <c r="U118" s="12"/>
      <c r="V118" s="28"/>
    </row>
    <row r="119" spans="1:22" s="23" customFormat="1" ht="13.2" x14ac:dyDescent="0.2">
      <c r="A119" s="1"/>
      <c r="B119" s="12"/>
      <c r="C119" s="12"/>
      <c r="D119" s="63" t="s">
        <v>252</v>
      </c>
      <c r="E119" s="69">
        <v>152460</v>
      </c>
      <c r="F119" s="12"/>
      <c r="G119" s="63"/>
      <c r="H119" s="65"/>
      <c r="I119" s="66"/>
      <c r="J119" s="67"/>
      <c r="K119" s="68"/>
      <c r="M119" s="12"/>
      <c r="N119" s="12"/>
      <c r="O119" s="49"/>
      <c r="P119" s="53"/>
      <c r="Q119" s="32"/>
      <c r="R119" s="12"/>
      <c r="S119" s="12"/>
      <c r="T119" s="27"/>
      <c r="U119" s="12"/>
      <c r="V119" s="28"/>
    </row>
    <row r="120" spans="1:22" s="23" customFormat="1" ht="13.2" x14ac:dyDescent="0.2">
      <c r="A120" s="1"/>
      <c r="B120" s="12"/>
      <c r="C120" s="12"/>
      <c r="D120" s="63" t="s">
        <v>253</v>
      </c>
      <c r="E120" s="64">
        <f>E118-E119</f>
        <v>402499</v>
      </c>
      <c r="F120" s="12"/>
      <c r="G120" s="57"/>
      <c r="H120" s="59"/>
      <c r="I120" s="60"/>
      <c r="J120" s="61"/>
      <c r="K120" s="72"/>
      <c r="M120" s="12"/>
      <c r="N120" s="12"/>
      <c r="O120" s="49"/>
      <c r="P120" s="53"/>
      <c r="Q120" s="32"/>
      <c r="R120" s="12"/>
      <c r="S120" s="12"/>
      <c r="T120" s="27"/>
      <c r="U120" s="12"/>
      <c r="V120" s="28"/>
    </row>
    <row r="121" spans="1:22" s="23" customFormat="1" ht="13.2" x14ac:dyDescent="0.2">
      <c r="A121" s="1"/>
      <c r="B121" s="12"/>
      <c r="C121" s="12"/>
      <c r="D121" s="63" t="s">
        <v>254</v>
      </c>
      <c r="E121" s="73">
        <f>E118/E114</f>
        <v>17901.903225806451</v>
      </c>
      <c r="F121" s="12"/>
      <c r="G121" s="63"/>
      <c r="H121" s="65"/>
      <c r="I121" s="66"/>
      <c r="J121" s="67"/>
      <c r="K121" s="68"/>
      <c r="M121" s="12"/>
      <c r="N121" s="12"/>
      <c r="O121" s="49"/>
      <c r="P121" s="53"/>
      <c r="Q121" s="32"/>
      <c r="R121" s="12"/>
      <c r="S121" s="12"/>
      <c r="T121" s="27"/>
      <c r="U121" s="12"/>
      <c r="V121" s="28"/>
    </row>
    <row r="122" spans="1:22" s="23" customFormat="1" ht="13.2" x14ac:dyDescent="0.2">
      <c r="A122" s="1"/>
      <c r="B122" s="12"/>
      <c r="C122" s="12"/>
      <c r="D122" s="63" t="s">
        <v>255</v>
      </c>
      <c r="E122" s="73">
        <f>E120/E115</f>
        <v>25156.1875</v>
      </c>
      <c r="F122" s="12"/>
      <c r="G122" s="63"/>
      <c r="H122" s="65"/>
      <c r="I122" s="66"/>
      <c r="J122" s="67"/>
      <c r="K122" s="68"/>
      <c r="M122" s="12"/>
      <c r="N122" s="12"/>
      <c r="O122" s="49"/>
      <c r="P122" s="53"/>
      <c r="Q122" s="32"/>
      <c r="R122" s="12"/>
      <c r="S122" s="12"/>
      <c r="T122" s="27"/>
      <c r="U122" s="12"/>
      <c r="V122" s="28"/>
    </row>
    <row r="123" spans="1:22" s="23" customFormat="1" ht="13.2" x14ac:dyDescent="0.2">
      <c r="A123" s="1"/>
      <c r="B123" s="12"/>
      <c r="C123" s="12"/>
      <c r="D123" s="63" t="s">
        <v>256</v>
      </c>
      <c r="E123" s="64">
        <v>3</v>
      </c>
      <c r="F123" s="12"/>
      <c r="G123" s="63"/>
      <c r="H123" s="65"/>
      <c r="I123" s="66"/>
      <c r="J123" s="67"/>
      <c r="K123" s="68"/>
      <c r="M123" s="12"/>
      <c r="N123" s="12"/>
      <c r="O123" s="49"/>
      <c r="P123" s="53"/>
      <c r="Q123" s="32"/>
      <c r="R123" s="12"/>
      <c r="S123" s="12"/>
      <c r="T123" s="27"/>
      <c r="U123" s="12"/>
      <c r="V123" s="28"/>
    </row>
    <row r="124" spans="1:22" s="23" customFormat="1" ht="13.2" x14ac:dyDescent="0.2">
      <c r="A124" s="1"/>
      <c r="B124" s="12"/>
      <c r="C124" s="12"/>
      <c r="D124" s="63" t="s">
        <v>257</v>
      </c>
      <c r="E124" s="64">
        <v>2</v>
      </c>
      <c r="F124" s="12"/>
      <c r="G124" s="63"/>
      <c r="H124" s="65"/>
      <c r="I124" s="66"/>
      <c r="J124" s="67"/>
      <c r="K124" s="68"/>
      <c r="M124" s="12"/>
      <c r="N124" s="12"/>
      <c r="O124" s="49"/>
      <c r="P124" s="53"/>
      <c r="Q124" s="32"/>
      <c r="R124" s="12"/>
      <c r="S124" s="12"/>
      <c r="T124" s="27"/>
      <c r="U124" s="12"/>
      <c r="V124" s="28"/>
    </row>
    <row r="125" spans="1:22" s="23" customFormat="1" ht="13.2" x14ac:dyDescent="0.2">
      <c r="A125" s="1"/>
      <c r="B125" s="12"/>
      <c r="C125" s="12"/>
      <c r="D125" s="63" t="s">
        <v>258</v>
      </c>
      <c r="E125" s="74">
        <v>562</v>
      </c>
      <c r="F125" s="12"/>
      <c r="G125" s="63"/>
      <c r="H125" s="65"/>
      <c r="I125" s="66"/>
      <c r="J125" s="67"/>
      <c r="K125" s="68"/>
      <c r="M125" s="12"/>
      <c r="N125" s="12"/>
      <c r="O125" s="49"/>
      <c r="P125" s="53"/>
      <c r="Q125" s="32"/>
      <c r="R125" s="12"/>
      <c r="S125" s="12"/>
      <c r="T125" s="27"/>
      <c r="U125" s="12"/>
      <c r="V125" s="28"/>
    </row>
    <row r="126" spans="1:22" s="23" customFormat="1" ht="13.8" thickBot="1" x14ac:dyDescent="0.25">
      <c r="A126" s="1"/>
      <c r="B126" s="12"/>
      <c r="C126" s="12"/>
      <c r="D126" s="75" t="s">
        <v>259</v>
      </c>
      <c r="E126" s="76">
        <f>E114/E113</f>
        <v>0.34831460674157305</v>
      </c>
      <c r="F126" s="12"/>
      <c r="G126" s="63"/>
      <c r="H126" s="65"/>
      <c r="I126" s="66"/>
      <c r="J126" s="67"/>
      <c r="K126" s="68"/>
      <c r="M126" s="12"/>
      <c r="N126" s="12"/>
      <c r="O126" s="49"/>
      <c r="P126" s="53"/>
      <c r="Q126" s="32"/>
      <c r="R126" s="12"/>
      <c r="S126" s="12"/>
      <c r="T126" s="27"/>
      <c r="U126" s="12"/>
      <c r="V126" s="28"/>
    </row>
    <row r="127" spans="1:22" ht="13.2" x14ac:dyDescent="0.2">
      <c r="G127" s="63"/>
      <c r="H127" s="65"/>
      <c r="I127" s="66"/>
      <c r="J127" s="67"/>
      <c r="K127" s="68"/>
    </row>
    <row r="128" spans="1:22" ht="13.8" thickBot="1" x14ac:dyDescent="0.25">
      <c r="G128" s="75"/>
      <c r="H128" s="77"/>
      <c r="I128" s="78"/>
      <c r="J128" s="79"/>
      <c r="K128" s="80"/>
    </row>
    <row r="129" spans="7:12" ht="13.8" thickBot="1" x14ac:dyDescent="0.25">
      <c r="G129" s="81" t="s">
        <v>224</v>
      </c>
      <c r="H129" s="82">
        <f>SUM(H110:H128)</f>
        <v>0</v>
      </c>
      <c r="I129" s="83">
        <f>SUM(I110:I128)</f>
        <v>0</v>
      </c>
      <c r="J129" s="84"/>
      <c r="K129" s="83">
        <f>SUM(K110:K128)</f>
        <v>0</v>
      </c>
    </row>
    <row r="132" spans="7:12" ht="13.8" thickBot="1" x14ac:dyDescent="0.25">
      <c r="G132" s="104" t="s">
        <v>260</v>
      </c>
      <c r="H132" s="105"/>
      <c r="I132" s="54" t="s">
        <v>241</v>
      </c>
      <c r="J132" s="55"/>
      <c r="K132" s="85" t="s">
        <v>242</v>
      </c>
      <c r="L132" s="86" t="s">
        <v>261</v>
      </c>
    </row>
    <row r="133" spans="7:12" ht="13.2" x14ac:dyDescent="0.2">
      <c r="G133" s="57" t="s">
        <v>262</v>
      </c>
      <c r="H133" s="59">
        <v>0</v>
      </c>
      <c r="I133" s="60">
        <v>0</v>
      </c>
      <c r="J133" s="61"/>
      <c r="K133" s="87">
        <v>0</v>
      </c>
      <c r="L133" s="88">
        <v>0</v>
      </c>
    </row>
    <row r="134" spans="7:12" ht="13.2" x14ac:dyDescent="0.2">
      <c r="G134" s="63" t="s">
        <v>263</v>
      </c>
      <c r="H134" s="65">
        <v>0</v>
      </c>
      <c r="I134" s="89">
        <v>0</v>
      </c>
      <c r="J134" s="67"/>
      <c r="K134" s="66">
        <v>0</v>
      </c>
      <c r="L134" s="90">
        <v>0</v>
      </c>
    </row>
    <row r="135" spans="7:12" ht="13.2" x14ac:dyDescent="0.2">
      <c r="G135" s="63" t="s">
        <v>264</v>
      </c>
      <c r="H135" s="65">
        <v>0</v>
      </c>
      <c r="I135" s="89">
        <v>0</v>
      </c>
      <c r="J135" s="67"/>
      <c r="K135" s="66">
        <v>0</v>
      </c>
      <c r="L135" s="90">
        <v>0</v>
      </c>
    </row>
    <row r="136" spans="7:12" ht="13.2" x14ac:dyDescent="0.2">
      <c r="G136" s="63" t="s">
        <v>265</v>
      </c>
      <c r="H136" s="65">
        <v>0</v>
      </c>
      <c r="I136" s="89">
        <v>0</v>
      </c>
      <c r="J136" s="67"/>
      <c r="K136" s="66">
        <v>0</v>
      </c>
      <c r="L136" s="90">
        <v>0</v>
      </c>
    </row>
    <row r="137" spans="7:12" ht="13.8" thickBot="1" x14ac:dyDescent="0.25">
      <c r="G137" s="91" t="s">
        <v>266</v>
      </c>
      <c r="H137" s="92">
        <v>0</v>
      </c>
      <c r="I137" s="93">
        <v>0</v>
      </c>
      <c r="J137" s="94"/>
      <c r="K137" s="95">
        <v>0</v>
      </c>
      <c r="L137" s="96">
        <v>0</v>
      </c>
    </row>
    <row r="138" spans="7:12" ht="13.8" thickBot="1" x14ac:dyDescent="0.25">
      <c r="G138" s="97" t="s">
        <v>224</v>
      </c>
      <c r="H138" s="98"/>
      <c r="I138" s="97"/>
      <c r="J138" s="99"/>
      <c r="K138" s="100"/>
      <c r="L138" s="101">
        <f>SUM(L133:L137)</f>
        <v>0</v>
      </c>
    </row>
  </sheetData>
  <autoFilter ref="A1:V91"/>
  <mergeCells count="3">
    <mergeCell ref="D109:E109"/>
    <mergeCell ref="G109:H109"/>
    <mergeCell ref="G132:H132"/>
  </mergeCells>
  <phoneticPr fontId="1"/>
  <pageMargins left="0.69861111111111107" right="0.69861111111111107" top="0.75" bottom="0.75" header="0.3" footer="0.3"/>
  <pageSetup paperSize="9" firstPageNumber="4294963191" orientation="portrait" horizont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zoomScale="60" zoomScaleNormal="60" workbookViewId="0">
      <selection activeCell="M679" sqref="M679"/>
    </sheetView>
  </sheetViews>
  <sheetFormatPr defaultRowHeight="13.2" x14ac:dyDescent="0.2"/>
  <cols>
    <col min="1" max="16384" width="8.88671875" style="12"/>
  </cols>
  <sheetData/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④仕掛け２検証データ（USDJPY) 日足</vt:lpstr>
      <vt:lpstr>④画像</vt:lpstr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塩澤佳子</dc:creator>
  <cp:lastModifiedBy>塩澤佳子</cp:lastModifiedBy>
  <dcterms:created xsi:type="dcterms:W3CDTF">2015-09-23T14:03:52Z</dcterms:created>
  <dcterms:modified xsi:type="dcterms:W3CDTF">2015-09-23T14:06:38Z</dcterms:modified>
</cp:coreProperties>
</file>