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25" activeTab="2"/>
  </bookViews>
  <sheets>
    <sheet name="ドル円・クロス円" sheetId="1" r:id="rId1"/>
    <sheet name="ポンド円・日足" sheetId="6" r:id="rId2"/>
    <sheet name="画像" sheetId="8" r:id="rId3"/>
    <sheet name="Sheet7" sheetId="7" r:id="rId4"/>
  </sheets>
  <definedNames>
    <definedName name="_xlnm._FilterDatabase" localSheetId="1" hidden="1">ポンド円・日足!$G$9:$G$49</definedName>
  </definedNames>
  <calcPr calcId="145621"/>
</workbook>
</file>

<file path=xl/calcChain.xml><?xml version="1.0" encoding="utf-8"?>
<calcChain xmlns="http://schemas.openxmlformats.org/spreadsheetml/2006/main">
  <c r="E19" i="6" l="1"/>
  <c r="E20" i="6" s="1"/>
  <c r="E21" i="6" s="1"/>
  <c r="E22" i="6" s="1"/>
  <c r="E25" i="6"/>
  <c r="E26" i="6" s="1"/>
  <c r="P27" i="6" l="1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T61" i="6"/>
  <c r="R61" i="6"/>
  <c r="M61" i="6"/>
  <c r="K61" i="6"/>
  <c r="T60" i="6"/>
  <c r="T59" i="6"/>
  <c r="T58" i="6"/>
  <c r="N58" i="6"/>
  <c r="N59" i="6" s="1"/>
  <c r="N60" i="6" s="1"/>
  <c r="N61" i="6" s="1"/>
  <c r="E58" i="6"/>
  <c r="E59" i="6" s="1"/>
  <c r="E60" i="6" s="1"/>
  <c r="E61" i="6" s="1"/>
  <c r="T57" i="6"/>
  <c r="T56" i="6"/>
  <c r="T55" i="6"/>
  <c r="T54" i="6"/>
  <c r="T53" i="6"/>
  <c r="T52" i="6"/>
  <c r="N52" i="6"/>
  <c r="N53" i="6" s="1"/>
  <c r="N54" i="6" s="1"/>
  <c r="N55" i="6" s="1"/>
  <c r="N56" i="6" s="1"/>
  <c r="E52" i="6"/>
  <c r="E53" i="6" s="1"/>
  <c r="E54" i="6" s="1"/>
  <c r="E55" i="6" s="1"/>
  <c r="E56" i="6" s="1"/>
  <c r="T51" i="6"/>
  <c r="T50" i="6"/>
  <c r="E49" i="6"/>
  <c r="E50" i="6" s="1"/>
  <c r="N48" i="6"/>
  <c r="N49" i="6" s="1"/>
  <c r="N50" i="6" s="1"/>
  <c r="T47" i="6"/>
  <c r="T46" i="6"/>
  <c r="T45" i="6"/>
  <c r="T44" i="6"/>
  <c r="T43" i="6"/>
  <c r="T42" i="6"/>
  <c r="N42" i="6"/>
  <c r="N43" i="6" s="1"/>
  <c r="N44" i="6" s="1"/>
  <c r="N45" i="6" s="1"/>
  <c r="N46" i="6" s="1"/>
  <c r="T41" i="6"/>
  <c r="N41" i="6"/>
  <c r="E41" i="6"/>
  <c r="E42" i="6" s="1"/>
  <c r="E43" i="6" s="1"/>
  <c r="E44" i="6" s="1"/>
  <c r="E45" i="6" s="1"/>
  <c r="E46" i="6" s="1"/>
  <c r="E47" i="6" s="1"/>
  <c r="T40" i="6"/>
  <c r="T39" i="6"/>
  <c r="T37" i="6"/>
  <c r="T36" i="6"/>
  <c r="T35" i="6"/>
  <c r="N35" i="6"/>
  <c r="N36" i="6" s="1"/>
  <c r="N37" i="6" s="1"/>
  <c r="N38" i="6" s="1"/>
  <c r="N39" i="6" s="1"/>
  <c r="E35" i="6"/>
  <c r="E36" i="6" s="1"/>
  <c r="E37" i="6" s="1"/>
  <c r="E38" i="6" s="1"/>
  <c r="E39" i="6" s="1"/>
  <c r="T34" i="6"/>
  <c r="N34" i="6"/>
  <c r="T33" i="6"/>
  <c r="T32" i="6"/>
  <c r="T31" i="6"/>
  <c r="T30" i="6"/>
  <c r="T29" i="6"/>
  <c r="E29" i="6"/>
  <c r="E30" i="6" s="1"/>
  <c r="E31" i="6" s="1"/>
  <c r="E32" i="6" s="1"/>
  <c r="E33" i="6" s="1"/>
  <c r="T28" i="6"/>
  <c r="N28" i="6"/>
  <c r="N29" i="6" s="1"/>
  <c r="N30" i="6" s="1"/>
  <c r="N31" i="6" s="1"/>
  <c r="N32" i="6" s="1"/>
  <c r="T27" i="6"/>
  <c r="T26" i="6"/>
  <c r="T25" i="6"/>
  <c r="E27" i="6"/>
  <c r="T24" i="6"/>
  <c r="N24" i="6"/>
  <c r="N25" i="6" s="1"/>
  <c r="N26" i="6" s="1"/>
  <c r="T23" i="6"/>
  <c r="T22" i="6"/>
  <c r="T21" i="6"/>
  <c r="T20" i="6"/>
  <c r="T19" i="6"/>
  <c r="T18" i="6"/>
  <c r="N18" i="6"/>
  <c r="N19" i="6" s="1"/>
  <c r="N20" i="6" s="1"/>
  <c r="N21" i="6" s="1"/>
  <c r="T17" i="6"/>
  <c r="N17" i="6"/>
  <c r="T16" i="6"/>
  <c r="T15" i="6"/>
  <c r="T14" i="6"/>
  <c r="T12" i="6"/>
  <c r="N12" i="6"/>
  <c r="E12" i="6"/>
  <c r="T11" i="6"/>
  <c r="N11" i="6"/>
  <c r="N13" i="6" s="1"/>
  <c r="N14" i="6" s="1"/>
  <c r="N15" i="6" s="1"/>
  <c r="E11" i="6"/>
  <c r="E13" i="6" s="1"/>
  <c r="E14" i="6" s="1"/>
  <c r="E15" i="6" s="1"/>
  <c r="E16" i="6" s="1"/>
  <c r="K10" i="6"/>
  <c r="M10" i="6" s="1"/>
  <c r="V109" i="1"/>
  <c r="T109" i="1"/>
  <c r="R109" i="1"/>
  <c r="M109" i="1"/>
  <c r="L109" i="1"/>
  <c r="O109" i="1" s="1"/>
  <c r="V108" i="1"/>
  <c r="T108" i="1"/>
  <c r="C109" i="1" s="1"/>
  <c r="R108" i="1"/>
  <c r="M108" i="1"/>
  <c r="L108" i="1"/>
  <c r="O108" i="1" s="1"/>
  <c r="V107" i="1"/>
  <c r="T107" i="1"/>
  <c r="C108" i="1" s="1"/>
  <c r="R107" i="1"/>
  <c r="M107" i="1"/>
  <c r="L107" i="1"/>
  <c r="O107" i="1" s="1"/>
  <c r="V106" i="1"/>
  <c r="T106" i="1"/>
  <c r="C107" i="1" s="1"/>
  <c r="R106" i="1"/>
  <c r="M106" i="1"/>
  <c r="L106" i="1"/>
  <c r="O106" i="1" s="1"/>
  <c r="V105" i="1"/>
  <c r="T105" i="1"/>
  <c r="C106" i="1" s="1"/>
  <c r="R105" i="1"/>
  <c r="M105" i="1"/>
  <c r="L105" i="1"/>
  <c r="O105" i="1" s="1"/>
  <c r="V104" i="1"/>
  <c r="T104" i="1"/>
  <c r="C105" i="1" s="1"/>
  <c r="R104" i="1"/>
  <c r="M104" i="1"/>
  <c r="L104" i="1"/>
  <c r="O104" i="1" s="1"/>
  <c r="V103" i="1"/>
  <c r="T103" i="1"/>
  <c r="C104" i="1" s="1"/>
  <c r="R103" i="1"/>
  <c r="M103" i="1"/>
  <c r="L103" i="1"/>
  <c r="O103" i="1" s="1"/>
  <c r="V102" i="1"/>
  <c r="T102" i="1"/>
  <c r="C103" i="1" s="1"/>
  <c r="R102" i="1"/>
  <c r="M102" i="1"/>
  <c r="L102" i="1"/>
  <c r="O102" i="1" s="1"/>
  <c r="V101" i="1"/>
  <c r="T101" i="1"/>
  <c r="C102" i="1" s="1"/>
  <c r="R101" i="1"/>
  <c r="M101" i="1"/>
  <c r="L101" i="1"/>
  <c r="O101" i="1" s="1"/>
  <c r="V100" i="1"/>
  <c r="T100" i="1"/>
  <c r="C101" i="1" s="1"/>
  <c r="R100" i="1"/>
  <c r="M100" i="1"/>
  <c r="L100" i="1"/>
  <c r="O100" i="1" s="1"/>
  <c r="V99" i="1"/>
  <c r="T99" i="1"/>
  <c r="C100" i="1" s="1"/>
  <c r="R99" i="1"/>
  <c r="M99" i="1"/>
  <c r="L99" i="1"/>
  <c r="O99" i="1" s="1"/>
  <c r="V98" i="1"/>
  <c r="T98" i="1"/>
  <c r="C99" i="1" s="1"/>
  <c r="R98" i="1"/>
  <c r="M98" i="1"/>
  <c r="L98" i="1"/>
  <c r="O98" i="1" s="1"/>
  <c r="V97" i="1"/>
  <c r="T97" i="1"/>
  <c r="C98" i="1" s="1"/>
  <c r="R97" i="1"/>
  <c r="M97" i="1"/>
  <c r="L97" i="1"/>
  <c r="O97" i="1" s="1"/>
  <c r="V96" i="1"/>
  <c r="T96" i="1"/>
  <c r="C97" i="1" s="1"/>
  <c r="R96" i="1"/>
  <c r="M96" i="1"/>
  <c r="L96" i="1"/>
  <c r="O96" i="1" s="1"/>
  <c r="V95" i="1"/>
  <c r="T95" i="1"/>
  <c r="C96" i="1" s="1"/>
  <c r="R95" i="1"/>
  <c r="M95" i="1"/>
  <c r="L95" i="1"/>
  <c r="O95" i="1" s="1"/>
  <c r="V94" i="1"/>
  <c r="T94" i="1"/>
  <c r="C95" i="1" s="1"/>
  <c r="R94" i="1"/>
  <c r="M94" i="1"/>
  <c r="L94" i="1"/>
  <c r="O94" i="1" s="1"/>
  <c r="V93" i="1"/>
  <c r="T93" i="1"/>
  <c r="C94" i="1" s="1"/>
  <c r="R93" i="1"/>
  <c r="M93" i="1"/>
  <c r="L93" i="1"/>
  <c r="O93" i="1" s="1"/>
  <c r="V92" i="1"/>
  <c r="T92" i="1"/>
  <c r="C93" i="1" s="1"/>
  <c r="R92" i="1"/>
  <c r="M92" i="1"/>
  <c r="L92" i="1"/>
  <c r="O92" i="1" s="1"/>
  <c r="V91" i="1"/>
  <c r="T91" i="1"/>
  <c r="C92" i="1" s="1"/>
  <c r="R91" i="1"/>
  <c r="M91" i="1"/>
  <c r="L91" i="1"/>
  <c r="O91" i="1" s="1"/>
  <c r="V90" i="1"/>
  <c r="T90" i="1"/>
  <c r="C91" i="1" s="1"/>
  <c r="R90" i="1"/>
  <c r="M90" i="1"/>
  <c r="L90" i="1"/>
  <c r="O90" i="1" s="1"/>
  <c r="V89" i="1"/>
  <c r="T89" i="1"/>
  <c r="C90" i="1" s="1"/>
  <c r="R89" i="1"/>
  <c r="M89" i="1"/>
  <c r="L89" i="1"/>
  <c r="O89" i="1" s="1"/>
  <c r="V88" i="1"/>
  <c r="T88" i="1"/>
  <c r="C89" i="1" s="1"/>
  <c r="R88" i="1"/>
  <c r="M88" i="1"/>
  <c r="L88" i="1"/>
  <c r="O88" i="1" s="1"/>
  <c r="V87" i="1"/>
  <c r="T87" i="1"/>
  <c r="C88" i="1" s="1"/>
  <c r="R87" i="1"/>
  <c r="M87" i="1"/>
  <c r="L87" i="1"/>
  <c r="O87" i="1" s="1"/>
  <c r="V86" i="1"/>
  <c r="T86" i="1"/>
  <c r="C87" i="1" s="1"/>
  <c r="R86" i="1"/>
  <c r="M86" i="1"/>
  <c r="L86" i="1"/>
  <c r="O86" i="1" s="1"/>
  <c r="V85" i="1"/>
  <c r="T85" i="1"/>
  <c r="C86" i="1" s="1"/>
  <c r="R85" i="1"/>
  <c r="M85" i="1"/>
  <c r="L85" i="1"/>
  <c r="O85" i="1" s="1"/>
  <c r="V84" i="1"/>
  <c r="T84" i="1"/>
  <c r="C85" i="1" s="1"/>
  <c r="R84" i="1"/>
  <c r="M84" i="1"/>
  <c r="L84" i="1"/>
  <c r="O84" i="1" s="1"/>
  <c r="V83" i="1"/>
  <c r="T83" i="1"/>
  <c r="C84" i="1" s="1"/>
  <c r="R83" i="1"/>
  <c r="M83" i="1"/>
  <c r="L83" i="1"/>
  <c r="O83" i="1" s="1"/>
  <c r="V82" i="1"/>
  <c r="T82" i="1"/>
  <c r="C83" i="1" s="1"/>
  <c r="R82" i="1"/>
  <c r="M82" i="1"/>
  <c r="L82" i="1"/>
  <c r="O82" i="1" s="1"/>
  <c r="V81" i="1"/>
  <c r="T81" i="1"/>
  <c r="C82" i="1" s="1"/>
  <c r="R81" i="1"/>
  <c r="M81" i="1"/>
  <c r="L81" i="1"/>
  <c r="O81" i="1" s="1"/>
  <c r="V80" i="1"/>
  <c r="T80" i="1"/>
  <c r="C81" i="1" s="1"/>
  <c r="R80" i="1"/>
  <c r="M80" i="1"/>
  <c r="L80" i="1"/>
  <c r="O80" i="1" s="1"/>
  <c r="V79" i="1"/>
  <c r="T79" i="1"/>
  <c r="C80" i="1" s="1"/>
  <c r="R79" i="1"/>
  <c r="M79" i="1"/>
  <c r="L79" i="1"/>
  <c r="O79" i="1" s="1"/>
  <c r="V78" i="1"/>
  <c r="T78" i="1"/>
  <c r="C79" i="1" s="1"/>
  <c r="R78" i="1"/>
  <c r="M78" i="1"/>
  <c r="L78" i="1"/>
  <c r="O78" i="1" s="1"/>
  <c r="V77" i="1"/>
  <c r="T77" i="1"/>
  <c r="C78" i="1" s="1"/>
  <c r="R77" i="1"/>
  <c r="M77" i="1"/>
  <c r="L77" i="1"/>
  <c r="O77" i="1" s="1"/>
  <c r="V76" i="1"/>
  <c r="T76" i="1"/>
  <c r="C77" i="1" s="1"/>
  <c r="R76" i="1"/>
  <c r="M76" i="1"/>
  <c r="L76" i="1"/>
  <c r="O76" i="1" s="1"/>
  <c r="V75" i="1"/>
  <c r="T75" i="1"/>
  <c r="C76" i="1" s="1"/>
  <c r="R75" i="1"/>
  <c r="M75" i="1"/>
  <c r="L75" i="1"/>
  <c r="O75" i="1" s="1"/>
  <c r="V74" i="1"/>
  <c r="T74" i="1"/>
  <c r="C75" i="1" s="1"/>
  <c r="R74" i="1"/>
  <c r="M74" i="1"/>
  <c r="L74" i="1"/>
  <c r="O74" i="1" s="1"/>
  <c r="V73" i="1"/>
  <c r="T73" i="1"/>
  <c r="C74" i="1" s="1"/>
  <c r="R73" i="1"/>
  <c r="M73" i="1"/>
  <c r="L73" i="1"/>
  <c r="O73" i="1" s="1"/>
  <c r="V72" i="1"/>
  <c r="T72" i="1"/>
  <c r="C73" i="1" s="1"/>
  <c r="R72" i="1"/>
  <c r="M72" i="1"/>
  <c r="L72" i="1"/>
  <c r="O72" i="1" s="1"/>
  <c r="V71" i="1"/>
  <c r="T71" i="1"/>
  <c r="C72" i="1" s="1"/>
  <c r="R71" i="1"/>
  <c r="M71" i="1"/>
  <c r="L71" i="1"/>
  <c r="O71" i="1" s="1"/>
  <c r="V70" i="1"/>
  <c r="T70" i="1"/>
  <c r="C71" i="1" s="1"/>
  <c r="R70" i="1"/>
  <c r="M70" i="1"/>
  <c r="L70" i="1"/>
  <c r="O70" i="1" s="1"/>
  <c r="V69" i="1"/>
  <c r="T69" i="1"/>
  <c r="C70" i="1" s="1"/>
  <c r="R69" i="1"/>
  <c r="M69" i="1"/>
  <c r="L69" i="1"/>
  <c r="O69" i="1" s="1"/>
  <c r="V68" i="1"/>
  <c r="T68" i="1"/>
  <c r="C69" i="1" s="1"/>
  <c r="R68" i="1"/>
  <c r="M68" i="1"/>
  <c r="L68" i="1"/>
  <c r="O68" i="1" s="1"/>
  <c r="V67" i="1"/>
  <c r="T67" i="1"/>
  <c r="C68" i="1" s="1"/>
  <c r="R67" i="1"/>
  <c r="M67" i="1"/>
  <c r="L67" i="1"/>
  <c r="O67" i="1" s="1"/>
  <c r="V66" i="1"/>
  <c r="T66" i="1"/>
  <c r="C67" i="1" s="1"/>
  <c r="R66" i="1"/>
  <c r="M66" i="1"/>
  <c r="L66" i="1"/>
  <c r="O66" i="1" s="1"/>
  <c r="V65" i="1"/>
  <c r="T65" i="1"/>
  <c r="C66" i="1" s="1"/>
  <c r="R65" i="1"/>
  <c r="M65" i="1"/>
  <c r="L65" i="1"/>
  <c r="O65" i="1" s="1"/>
  <c r="V64" i="1"/>
  <c r="T64" i="1"/>
  <c r="C65" i="1" s="1"/>
  <c r="R64" i="1"/>
  <c r="M64" i="1"/>
  <c r="L64" i="1"/>
  <c r="O64" i="1" s="1"/>
  <c r="V63" i="1"/>
  <c r="T63" i="1"/>
  <c r="C64" i="1" s="1"/>
  <c r="R63" i="1"/>
  <c r="M63" i="1"/>
  <c r="L63" i="1"/>
  <c r="O63" i="1" s="1"/>
  <c r="V62" i="1"/>
  <c r="T62" i="1"/>
  <c r="C63" i="1" s="1"/>
  <c r="R62" i="1"/>
  <c r="M62" i="1"/>
  <c r="L62" i="1"/>
  <c r="O62" i="1" s="1"/>
  <c r="V61" i="1"/>
  <c r="T61" i="1"/>
  <c r="C62" i="1" s="1"/>
  <c r="R61" i="1"/>
  <c r="M61" i="1"/>
  <c r="L61" i="1"/>
  <c r="O61" i="1" s="1"/>
  <c r="V60" i="1"/>
  <c r="T60" i="1"/>
  <c r="C61" i="1" s="1"/>
  <c r="R60" i="1"/>
  <c r="M60" i="1"/>
  <c r="L60" i="1"/>
  <c r="O60" i="1" s="1"/>
  <c r="V59" i="1"/>
  <c r="T59" i="1"/>
  <c r="C60" i="1" s="1"/>
  <c r="R59" i="1"/>
  <c r="M59" i="1"/>
  <c r="L59" i="1"/>
  <c r="O59" i="1" s="1"/>
  <c r="V58" i="1"/>
  <c r="T58" i="1"/>
  <c r="C59" i="1" s="1"/>
  <c r="R58" i="1"/>
  <c r="M58" i="1"/>
  <c r="L58" i="1"/>
  <c r="O58" i="1" s="1"/>
  <c r="V57" i="1"/>
  <c r="T57" i="1"/>
  <c r="C58" i="1" s="1"/>
  <c r="R57" i="1"/>
  <c r="M57" i="1"/>
  <c r="L57" i="1"/>
  <c r="O57" i="1" s="1"/>
  <c r="V56" i="1"/>
  <c r="T56" i="1"/>
  <c r="C57" i="1" s="1"/>
  <c r="R56" i="1"/>
  <c r="M56" i="1"/>
  <c r="L56" i="1"/>
  <c r="O56" i="1" s="1"/>
  <c r="V55" i="1"/>
  <c r="T55" i="1"/>
  <c r="C56" i="1" s="1"/>
  <c r="R55" i="1"/>
  <c r="M55" i="1"/>
  <c r="L55" i="1"/>
  <c r="O55" i="1" s="1"/>
  <c r="V54" i="1"/>
  <c r="T54" i="1"/>
  <c r="C55" i="1" s="1"/>
  <c r="R54" i="1"/>
  <c r="M54" i="1"/>
  <c r="L54" i="1"/>
  <c r="O54" i="1" s="1"/>
  <c r="V53" i="1"/>
  <c r="T53" i="1"/>
  <c r="C54" i="1" s="1"/>
  <c r="R53" i="1"/>
  <c r="M53" i="1"/>
  <c r="L53" i="1"/>
  <c r="O53" i="1" s="1"/>
  <c r="V52" i="1"/>
  <c r="T52" i="1"/>
  <c r="C53" i="1" s="1"/>
  <c r="R52" i="1"/>
  <c r="M52" i="1"/>
  <c r="L52" i="1"/>
  <c r="O52" i="1" s="1"/>
  <c r="V51" i="1"/>
  <c r="T51" i="1"/>
  <c r="C52" i="1" s="1"/>
  <c r="R51" i="1"/>
  <c r="M51" i="1"/>
  <c r="L51" i="1"/>
  <c r="O51" i="1" s="1"/>
  <c r="V50" i="1"/>
  <c r="T50" i="1"/>
  <c r="C51" i="1" s="1"/>
  <c r="R50" i="1"/>
  <c r="M50" i="1"/>
  <c r="L50" i="1"/>
  <c r="O50" i="1" s="1"/>
  <c r="V49" i="1"/>
  <c r="T49" i="1"/>
  <c r="C50" i="1" s="1"/>
  <c r="R49" i="1"/>
  <c r="M49" i="1"/>
  <c r="L49" i="1"/>
  <c r="O49" i="1" s="1"/>
  <c r="V48" i="1"/>
  <c r="T48" i="1"/>
  <c r="C49" i="1" s="1"/>
  <c r="R48" i="1"/>
  <c r="M48" i="1"/>
  <c r="L48" i="1"/>
  <c r="O48" i="1" s="1"/>
  <c r="V47" i="1"/>
  <c r="T47" i="1"/>
  <c r="C48" i="1" s="1"/>
  <c r="R47" i="1"/>
  <c r="M47" i="1"/>
  <c r="L47" i="1"/>
  <c r="O47" i="1" s="1"/>
  <c r="V46" i="1"/>
  <c r="T46" i="1"/>
  <c r="C47" i="1" s="1"/>
  <c r="R46" i="1"/>
  <c r="M46" i="1"/>
  <c r="L46" i="1"/>
  <c r="O46" i="1" s="1"/>
  <c r="V45" i="1"/>
  <c r="T45" i="1"/>
  <c r="C46" i="1" s="1"/>
  <c r="R45" i="1"/>
  <c r="M45" i="1"/>
  <c r="L45" i="1"/>
  <c r="O45" i="1" s="1"/>
  <c r="V44" i="1"/>
  <c r="T44" i="1"/>
  <c r="C45" i="1" s="1"/>
  <c r="R44" i="1"/>
  <c r="M44" i="1"/>
  <c r="L44" i="1"/>
  <c r="O44" i="1" s="1"/>
  <c r="V43" i="1"/>
  <c r="T43" i="1"/>
  <c r="C44" i="1" s="1"/>
  <c r="R43" i="1"/>
  <c r="M43" i="1"/>
  <c r="L43" i="1"/>
  <c r="O43" i="1" s="1"/>
  <c r="V42" i="1"/>
  <c r="T42" i="1"/>
  <c r="C43" i="1" s="1"/>
  <c r="R42" i="1"/>
  <c r="M42" i="1"/>
  <c r="L42" i="1"/>
  <c r="O42" i="1" s="1"/>
  <c r="V41" i="1"/>
  <c r="T41" i="1"/>
  <c r="C42" i="1" s="1"/>
  <c r="R41" i="1"/>
  <c r="M41" i="1"/>
  <c r="L41" i="1"/>
  <c r="O41" i="1" s="1"/>
  <c r="V40" i="1"/>
  <c r="T40" i="1"/>
  <c r="C41" i="1" s="1"/>
  <c r="R40" i="1"/>
  <c r="M40" i="1"/>
  <c r="L40" i="1"/>
  <c r="O40" i="1" s="1"/>
  <c r="V39" i="1"/>
  <c r="T39" i="1"/>
  <c r="C40" i="1" s="1"/>
  <c r="R39" i="1"/>
  <c r="M39" i="1"/>
  <c r="L39" i="1"/>
  <c r="O39" i="1" s="1"/>
  <c r="V38" i="1"/>
  <c r="T38" i="1"/>
  <c r="C39" i="1" s="1"/>
  <c r="R38" i="1"/>
  <c r="M38" i="1"/>
  <c r="L38" i="1"/>
  <c r="O38" i="1" s="1"/>
  <c r="V37" i="1"/>
  <c r="T37" i="1"/>
  <c r="C38" i="1" s="1"/>
  <c r="R37" i="1"/>
  <c r="M37" i="1"/>
  <c r="L37" i="1"/>
  <c r="O37" i="1" s="1"/>
  <c r="V36" i="1"/>
  <c r="T36" i="1"/>
  <c r="C37" i="1" s="1"/>
  <c r="R36" i="1"/>
  <c r="M36" i="1"/>
  <c r="L36" i="1"/>
  <c r="O36" i="1" s="1"/>
  <c r="V35" i="1"/>
  <c r="T35" i="1"/>
  <c r="C36" i="1" s="1"/>
  <c r="R35" i="1"/>
  <c r="M35" i="1"/>
  <c r="L35" i="1"/>
  <c r="O35" i="1" s="1"/>
  <c r="V34" i="1"/>
  <c r="T34" i="1"/>
  <c r="C35" i="1" s="1"/>
  <c r="R34" i="1"/>
  <c r="M34" i="1"/>
  <c r="L34" i="1"/>
  <c r="O34" i="1" s="1"/>
  <c r="V33" i="1"/>
  <c r="T33" i="1"/>
  <c r="C34" i="1" s="1"/>
  <c r="R33" i="1"/>
  <c r="M33" i="1"/>
  <c r="L33" i="1"/>
  <c r="O33" i="1" s="1"/>
  <c r="V32" i="1"/>
  <c r="T32" i="1"/>
  <c r="C33" i="1" s="1"/>
  <c r="R32" i="1"/>
  <c r="M32" i="1"/>
  <c r="L32" i="1"/>
  <c r="O32" i="1" s="1"/>
  <c r="V31" i="1"/>
  <c r="T31" i="1"/>
  <c r="C32" i="1" s="1"/>
  <c r="R31" i="1"/>
  <c r="M31" i="1"/>
  <c r="L31" i="1"/>
  <c r="O31" i="1" s="1"/>
  <c r="V30" i="1"/>
  <c r="T30" i="1"/>
  <c r="C31" i="1" s="1"/>
  <c r="R30" i="1"/>
  <c r="M30" i="1"/>
  <c r="L30" i="1"/>
  <c r="O30" i="1" s="1"/>
  <c r="V29" i="1"/>
  <c r="T29" i="1"/>
  <c r="C30" i="1" s="1"/>
  <c r="R29" i="1"/>
  <c r="M29" i="1"/>
  <c r="L29" i="1"/>
  <c r="O29" i="1" s="1"/>
  <c r="V28" i="1"/>
  <c r="T28" i="1"/>
  <c r="C29" i="1" s="1"/>
  <c r="R28" i="1"/>
  <c r="M28" i="1"/>
  <c r="L28" i="1"/>
  <c r="O28" i="1" s="1"/>
  <c r="V27" i="1"/>
  <c r="T27" i="1"/>
  <c r="C28" i="1" s="1"/>
  <c r="R27" i="1"/>
  <c r="M27" i="1"/>
  <c r="L27" i="1"/>
  <c r="O27" i="1" s="1"/>
  <c r="V26" i="1"/>
  <c r="T26" i="1"/>
  <c r="C27" i="1" s="1"/>
  <c r="R26" i="1"/>
  <c r="M26" i="1"/>
  <c r="L26" i="1"/>
  <c r="O26" i="1" s="1"/>
  <c r="V25" i="1"/>
  <c r="T25" i="1"/>
  <c r="C26" i="1" s="1"/>
  <c r="R25" i="1"/>
  <c r="M25" i="1"/>
  <c r="L25" i="1"/>
  <c r="O25" i="1" s="1"/>
  <c r="V24" i="1"/>
  <c r="T24" i="1"/>
  <c r="C25" i="1" s="1"/>
  <c r="R24" i="1"/>
  <c r="M24" i="1"/>
  <c r="L24" i="1"/>
  <c r="O24" i="1" s="1"/>
  <c r="V23" i="1"/>
  <c r="T23" i="1"/>
  <c r="C24" i="1" s="1"/>
  <c r="R23" i="1"/>
  <c r="M23" i="1"/>
  <c r="L23" i="1"/>
  <c r="O23" i="1" s="1"/>
  <c r="V22" i="1"/>
  <c r="T22" i="1"/>
  <c r="C23" i="1" s="1"/>
  <c r="R22" i="1"/>
  <c r="M22" i="1"/>
  <c r="L22" i="1"/>
  <c r="O22" i="1" s="1"/>
  <c r="V21" i="1"/>
  <c r="T21" i="1"/>
  <c r="C22" i="1" s="1"/>
  <c r="R21" i="1"/>
  <c r="M21" i="1"/>
  <c r="L21" i="1"/>
  <c r="O21" i="1" s="1"/>
  <c r="V20" i="1"/>
  <c r="T20" i="1"/>
  <c r="C21" i="1" s="1"/>
  <c r="R20" i="1"/>
  <c r="M20" i="1"/>
  <c r="L20" i="1"/>
  <c r="O20" i="1" s="1"/>
  <c r="V19" i="1"/>
  <c r="T19" i="1"/>
  <c r="C20" i="1" s="1"/>
  <c r="R19" i="1"/>
  <c r="M19" i="1"/>
  <c r="L19" i="1"/>
  <c r="O19" i="1" s="1"/>
  <c r="V18" i="1"/>
  <c r="T18" i="1"/>
  <c r="C19" i="1" s="1"/>
  <c r="R18" i="1"/>
  <c r="M18" i="1"/>
  <c r="L18" i="1"/>
  <c r="O18" i="1" s="1"/>
  <c r="V17" i="1"/>
  <c r="T17" i="1"/>
  <c r="C18" i="1" s="1"/>
  <c r="R17" i="1"/>
  <c r="M17" i="1"/>
  <c r="L17" i="1"/>
  <c r="O17" i="1" s="1"/>
  <c r="V16" i="1"/>
  <c r="T16" i="1"/>
  <c r="C17" i="1" s="1"/>
  <c r="R16" i="1"/>
  <c r="M16" i="1"/>
  <c r="L16" i="1"/>
  <c r="O16" i="1" s="1"/>
  <c r="V15" i="1"/>
  <c r="T15" i="1"/>
  <c r="C16" i="1" s="1"/>
  <c r="R15" i="1"/>
  <c r="M15" i="1"/>
  <c r="L15" i="1"/>
  <c r="O15" i="1" s="1"/>
  <c r="V14" i="1"/>
  <c r="T14" i="1"/>
  <c r="C15" i="1" s="1"/>
  <c r="R14" i="1"/>
  <c r="M14" i="1"/>
  <c r="L14" i="1"/>
  <c r="O14" i="1" s="1"/>
  <c r="V13" i="1"/>
  <c r="T13" i="1"/>
  <c r="C14" i="1" s="1"/>
  <c r="R13" i="1"/>
  <c r="M13" i="1"/>
  <c r="L13" i="1"/>
  <c r="O13" i="1" s="1"/>
  <c r="V12" i="1"/>
  <c r="T12" i="1"/>
  <c r="C13" i="1" s="1"/>
  <c r="R12" i="1"/>
  <c r="M12" i="1"/>
  <c r="L12" i="1"/>
  <c r="O12" i="1" s="1"/>
  <c r="V11" i="1"/>
  <c r="T11" i="1"/>
  <c r="C12" i="1" s="1"/>
  <c r="R11" i="1"/>
  <c r="M11" i="1"/>
  <c r="L11" i="1"/>
  <c r="O11" i="1" s="1"/>
  <c r="E11" i="1"/>
  <c r="E12" i="1" s="1"/>
  <c r="P10" i="1"/>
  <c r="L10" i="1"/>
  <c r="R10" i="1" s="1"/>
  <c r="V10" i="1" s="1"/>
  <c r="C10" i="1"/>
  <c r="M10" i="1" s="1"/>
  <c r="R10" i="6" l="1"/>
  <c r="T10" i="6"/>
  <c r="T13" i="6"/>
  <c r="T38" i="6"/>
  <c r="T48" i="6"/>
  <c r="T49" i="6"/>
  <c r="H4" i="1"/>
  <c r="P12" i="1"/>
  <c r="E13" i="1"/>
  <c r="O10" i="1"/>
  <c r="T10" i="1" s="1"/>
  <c r="P11" i="1"/>
  <c r="H4" i="6" l="1"/>
  <c r="C11" i="6"/>
  <c r="C11" i="1"/>
  <c r="E5" i="1"/>
  <c r="G5" i="1"/>
  <c r="C5" i="1"/>
  <c r="I5" i="1" s="1"/>
  <c r="D4" i="1"/>
  <c r="N6" i="1" s="1"/>
  <c r="E14" i="1"/>
  <c r="P13" i="1"/>
  <c r="K11" i="6" l="1"/>
  <c r="M11" i="6" s="1"/>
  <c r="R11" i="6" s="1"/>
  <c r="P14" i="1"/>
  <c r="E15" i="1"/>
  <c r="P4" i="1"/>
  <c r="L4" i="1"/>
  <c r="C12" i="6" l="1"/>
  <c r="E16" i="1"/>
  <c r="P15" i="1"/>
  <c r="K12" i="6" l="1"/>
  <c r="M12" i="6" s="1"/>
  <c r="R12" i="6" s="1"/>
  <c r="P16" i="1"/>
  <c r="E17" i="1"/>
  <c r="C13" i="6" l="1"/>
  <c r="E18" i="1"/>
  <c r="P17" i="1"/>
  <c r="K13" i="6" l="1"/>
  <c r="M13" i="6" s="1"/>
  <c r="R13" i="6" s="1"/>
  <c r="P18" i="1"/>
  <c r="E19" i="1"/>
  <c r="C14" i="6" l="1"/>
  <c r="E20" i="1"/>
  <c r="P19" i="1"/>
  <c r="K14" i="6" l="1"/>
  <c r="M14" i="6" s="1"/>
  <c r="R14" i="6" s="1"/>
  <c r="P20" i="1"/>
  <c r="E21" i="1"/>
  <c r="C15" i="6" l="1"/>
  <c r="E22" i="1"/>
  <c r="P21" i="1"/>
  <c r="K15" i="6" l="1"/>
  <c r="M15" i="6" s="1"/>
  <c r="R15" i="6" s="1"/>
  <c r="C16" i="6" s="1"/>
  <c r="K16" i="6" s="1"/>
  <c r="M16" i="6" s="1"/>
  <c r="R16" i="6" s="1"/>
  <c r="C17" i="6" s="1"/>
  <c r="K17" i="6" s="1"/>
  <c r="M17" i="6" s="1"/>
  <c r="R17" i="6" s="1"/>
  <c r="C18" i="6" s="1"/>
  <c r="K18" i="6" s="1"/>
  <c r="M18" i="6" s="1"/>
  <c r="R18" i="6" s="1"/>
  <c r="C19" i="6" s="1"/>
  <c r="K19" i="6" s="1"/>
  <c r="M19" i="6" s="1"/>
  <c r="R19" i="6" s="1"/>
  <c r="C20" i="6" s="1"/>
  <c r="K20" i="6" s="1"/>
  <c r="M20" i="6" s="1"/>
  <c r="R20" i="6" s="1"/>
  <c r="C21" i="6" s="1"/>
  <c r="K21" i="6" s="1"/>
  <c r="M21" i="6" s="1"/>
  <c r="R21" i="6" s="1"/>
  <c r="C22" i="6" s="1"/>
  <c r="K22" i="6" s="1"/>
  <c r="M22" i="6" s="1"/>
  <c r="R22" i="6" s="1"/>
  <c r="C23" i="6" s="1"/>
  <c r="K23" i="6" s="1"/>
  <c r="M23" i="6" s="1"/>
  <c r="R23" i="6" s="1"/>
  <c r="C24" i="6" s="1"/>
  <c r="K24" i="6" s="1"/>
  <c r="M24" i="6" s="1"/>
  <c r="R24" i="6" s="1"/>
  <c r="C25" i="6" s="1"/>
  <c r="K25" i="6" s="1"/>
  <c r="M25" i="6" s="1"/>
  <c r="R25" i="6" s="1"/>
  <c r="C26" i="6" s="1"/>
  <c r="K26" i="6" s="1"/>
  <c r="M26" i="6" s="1"/>
  <c r="R26" i="6" s="1"/>
  <c r="C27" i="6" s="1"/>
  <c r="K27" i="6" s="1"/>
  <c r="M27" i="6" s="1"/>
  <c r="R27" i="6" s="1"/>
  <c r="C28" i="6" s="1"/>
  <c r="K28" i="6" s="1"/>
  <c r="M28" i="6" s="1"/>
  <c r="R28" i="6" s="1"/>
  <c r="C29" i="6" s="1"/>
  <c r="K29" i="6" s="1"/>
  <c r="M29" i="6" s="1"/>
  <c r="R29" i="6" s="1"/>
  <c r="C30" i="6" s="1"/>
  <c r="K30" i="6" s="1"/>
  <c r="M30" i="6" s="1"/>
  <c r="R30" i="6" s="1"/>
  <c r="C31" i="6" s="1"/>
  <c r="K31" i="6" s="1"/>
  <c r="M31" i="6" s="1"/>
  <c r="R31" i="6" s="1"/>
  <c r="C32" i="6" s="1"/>
  <c r="K32" i="6" s="1"/>
  <c r="M32" i="6" s="1"/>
  <c r="R32" i="6" s="1"/>
  <c r="C33" i="6" s="1"/>
  <c r="K33" i="6" s="1"/>
  <c r="M33" i="6" s="1"/>
  <c r="R33" i="6" s="1"/>
  <c r="C34" i="6" s="1"/>
  <c r="K34" i="6" s="1"/>
  <c r="M34" i="6" s="1"/>
  <c r="R34" i="6" s="1"/>
  <c r="C35" i="6" s="1"/>
  <c r="K35" i="6" s="1"/>
  <c r="M35" i="6" s="1"/>
  <c r="R35" i="6" s="1"/>
  <c r="C36" i="6" s="1"/>
  <c r="K36" i="6" s="1"/>
  <c r="M36" i="6" s="1"/>
  <c r="R36" i="6" s="1"/>
  <c r="C37" i="6" s="1"/>
  <c r="K37" i="6" s="1"/>
  <c r="M37" i="6" s="1"/>
  <c r="R37" i="6" s="1"/>
  <c r="C38" i="6" s="1"/>
  <c r="K38" i="6" s="1"/>
  <c r="M38" i="6" s="1"/>
  <c r="R38" i="6" s="1"/>
  <c r="C39" i="6" s="1"/>
  <c r="K39" i="6" s="1"/>
  <c r="M39" i="6" s="1"/>
  <c r="R39" i="6" s="1"/>
  <c r="C40" i="6" s="1"/>
  <c r="K40" i="6" s="1"/>
  <c r="M40" i="6" s="1"/>
  <c r="R40" i="6" s="1"/>
  <c r="C41" i="6" s="1"/>
  <c r="K41" i="6" s="1"/>
  <c r="M41" i="6" s="1"/>
  <c r="R41" i="6" s="1"/>
  <c r="C42" i="6" s="1"/>
  <c r="K42" i="6" s="1"/>
  <c r="M42" i="6" s="1"/>
  <c r="R42" i="6" s="1"/>
  <c r="C43" i="6" s="1"/>
  <c r="K43" i="6" s="1"/>
  <c r="M43" i="6" s="1"/>
  <c r="R43" i="6" s="1"/>
  <c r="C44" i="6" s="1"/>
  <c r="K44" i="6" s="1"/>
  <c r="M44" i="6" s="1"/>
  <c r="R44" i="6" s="1"/>
  <c r="C45" i="6" s="1"/>
  <c r="K45" i="6" s="1"/>
  <c r="M45" i="6" s="1"/>
  <c r="R45" i="6" s="1"/>
  <c r="C46" i="6" s="1"/>
  <c r="K46" i="6" s="1"/>
  <c r="M46" i="6" s="1"/>
  <c r="R46" i="6" s="1"/>
  <c r="C47" i="6" s="1"/>
  <c r="K47" i="6" s="1"/>
  <c r="M47" i="6" s="1"/>
  <c r="R47" i="6" s="1"/>
  <c r="C48" i="6" s="1"/>
  <c r="K48" i="6" s="1"/>
  <c r="M48" i="6" s="1"/>
  <c r="R48" i="6" s="1"/>
  <c r="C49" i="6" s="1"/>
  <c r="K49" i="6" s="1"/>
  <c r="M49" i="6" s="1"/>
  <c r="R49" i="6" s="1"/>
  <c r="C50" i="6" s="1"/>
  <c r="K50" i="6" s="1"/>
  <c r="M50" i="6" s="1"/>
  <c r="R50" i="6" s="1"/>
  <c r="C51" i="6" s="1"/>
  <c r="K51" i="6" s="1"/>
  <c r="M51" i="6" s="1"/>
  <c r="R51" i="6" s="1"/>
  <c r="C52" i="6" s="1"/>
  <c r="K52" i="6" s="1"/>
  <c r="M52" i="6" s="1"/>
  <c r="R52" i="6" s="1"/>
  <c r="C53" i="6" s="1"/>
  <c r="K53" i="6" s="1"/>
  <c r="M53" i="6" s="1"/>
  <c r="R53" i="6" s="1"/>
  <c r="C54" i="6" s="1"/>
  <c r="K54" i="6" s="1"/>
  <c r="M54" i="6" s="1"/>
  <c r="R54" i="6" s="1"/>
  <c r="C55" i="6" s="1"/>
  <c r="K55" i="6" s="1"/>
  <c r="M55" i="6" s="1"/>
  <c r="R55" i="6" s="1"/>
  <c r="C56" i="6" s="1"/>
  <c r="K56" i="6" s="1"/>
  <c r="M56" i="6" s="1"/>
  <c r="R56" i="6" s="1"/>
  <c r="C57" i="6" s="1"/>
  <c r="K57" i="6" s="1"/>
  <c r="M57" i="6" s="1"/>
  <c r="R57" i="6" s="1"/>
  <c r="C58" i="6" s="1"/>
  <c r="K58" i="6" s="1"/>
  <c r="M58" i="6" s="1"/>
  <c r="R58" i="6" s="1"/>
  <c r="C59" i="6" s="1"/>
  <c r="K59" i="6" s="1"/>
  <c r="M59" i="6" s="1"/>
  <c r="R59" i="6" s="1"/>
  <c r="C60" i="6" s="1"/>
  <c r="K60" i="6" s="1"/>
  <c r="M60" i="6" s="1"/>
  <c r="R60" i="6" s="1"/>
  <c r="P22" i="1"/>
  <c r="E23" i="1"/>
  <c r="C61" i="6" l="1"/>
  <c r="E5" i="6"/>
  <c r="C5" i="6"/>
  <c r="G5" i="6"/>
  <c r="D4" i="6"/>
  <c r="N6" i="6" s="1"/>
  <c r="E24" i="1"/>
  <c r="P23" i="1"/>
  <c r="I5" i="6" l="1"/>
  <c r="L4" i="6"/>
  <c r="P4" i="6"/>
  <c r="P24" i="1"/>
  <c r="E25" i="1"/>
  <c r="E26" i="1" l="1"/>
  <c r="P25" i="1"/>
  <c r="E27" i="1" l="1"/>
  <c r="P26" i="1"/>
  <c r="P27" i="1" l="1"/>
  <c r="E28" i="1"/>
  <c r="E29" i="1" l="1"/>
  <c r="P28" i="1"/>
  <c r="P29" i="1" l="1"/>
  <c r="E30" i="1"/>
  <c r="E31" i="1" l="1"/>
  <c r="P30" i="1"/>
  <c r="P31" i="1" l="1"/>
  <c r="E32" i="1"/>
  <c r="E33" i="1" l="1"/>
  <c r="P32" i="1"/>
  <c r="P33" i="1" l="1"/>
  <c r="E34" i="1"/>
  <c r="E35" i="1" l="1"/>
  <c r="P34" i="1"/>
  <c r="P35" i="1" l="1"/>
  <c r="E36" i="1"/>
  <c r="E37" i="1" l="1"/>
  <c r="P36" i="1"/>
  <c r="P37" i="1" l="1"/>
  <c r="E38" i="1"/>
  <c r="E39" i="1" l="1"/>
  <c r="P38" i="1"/>
  <c r="P39" i="1" l="1"/>
  <c r="E40" i="1"/>
  <c r="E41" i="1" l="1"/>
  <c r="P40" i="1"/>
  <c r="P41" i="1" l="1"/>
  <c r="E42" i="1"/>
  <c r="E43" i="1" l="1"/>
  <c r="P42" i="1"/>
  <c r="P43" i="1" l="1"/>
  <c r="E44" i="1"/>
  <c r="E45" i="1" l="1"/>
  <c r="P44" i="1"/>
  <c r="P45" i="1" l="1"/>
  <c r="E46" i="1"/>
  <c r="E47" i="1" l="1"/>
  <c r="P46" i="1"/>
  <c r="P47" i="1" l="1"/>
  <c r="E48" i="1"/>
  <c r="E49" i="1" l="1"/>
  <c r="P48" i="1"/>
  <c r="P49" i="1" l="1"/>
  <c r="E50" i="1"/>
  <c r="E51" i="1" l="1"/>
  <c r="P50" i="1"/>
  <c r="P51" i="1" l="1"/>
  <c r="E52" i="1"/>
  <c r="E53" i="1" l="1"/>
  <c r="P52" i="1"/>
  <c r="P53" i="1" l="1"/>
  <c r="E54" i="1"/>
  <c r="E55" i="1" l="1"/>
  <c r="P54" i="1"/>
  <c r="P55" i="1" l="1"/>
  <c r="E56" i="1"/>
  <c r="E57" i="1" l="1"/>
  <c r="P56" i="1"/>
  <c r="P57" i="1" l="1"/>
  <c r="E58" i="1"/>
  <c r="E59" i="1" l="1"/>
  <c r="P58" i="1"/>
  <c r="P59" i="1" l="1"/>
  <c r="E60" i="1"/>
  <c r="E61" i="1" l="1"/>
  <c r="P60" i="1"/>
  <c r="P61" i="1" l="1"/>
  <c r="E62" i="1"/>
  <c r="E63" i="1" l="1"/>
  <c r="P62" i="1"/>
  <c r="P63" i="1" l="1"/>
  <c r="E64" i="1"/>
  <c r="E65" i="1" l="1"/>
  <c r="P64" i="1"/>
  <c r="P65" i="1" l="1"/>
  <c r="E66" i="1"/>
  <c r="E67" i="1" l="1"/>
  <c r="P66" i="1"/>
  <c r="P67" i="1" l="1"/>
  <c r="E68" i="1"/>
  <c r="E69" i="1" l="1"/>
  <c r="P68" i="1"/>
  <c r="P69" i="1" l="1"/>
  <c r="E70" i="1"/>
  <c r="E71" i="1" l="1"/>
  <c r="P70" i="1"/>
  <c r="E72" i="1" l="1"/>
  <c r="P71" i="1"/>
  <c r="P72" i="1" l="1"/>
  <c r="E73" i="1"/>
  <c r="E74" i="1" l="1"/>
  <c r="P73" i="1"/>
  <c r="P74" i="1" l="1"/>
  <c r="E75" i="1"/>
  <c r="E76" i="1" l="1"/>
  <c r="P75" i="1"/>
  <c r="P76" i="1" l="1"/>
  <c r="E77" i="1"/>
  <c r="E78" i="1" l="1"/>
  <c r="P77" i="1"/>
  <c r="P78" i="1" l="1"/>
  <c r="E79" i="1"/>
  <c r="E80" i="1" l="1"/>
  <c r="P79" i="1"/>
  <c r="P80" i="1" l="1"/>
  <c r="E81" i="1"/>
  <c r="E82" i="1" l="1"/>
  <c r="P81" i="1"/>
  <c r="P82" i="1" l="1"/>
  <c r="E83" i="1"/>
  <c r="E84" i="1" l="1"/>
  <c r="P83" i="1"/>
  <c r="P84" i="1" l="1"/>
  <c r="E85" i="1"/>
  <c r="E86" i="1" l="1"/>
  <c r="P85" i="1"/>
  <c r="P86" i="1" l="1"/>
  <c r="E87" i="1"/>
  <c r="E88" i="1" l="1"/>
  <c r="P87" i="1"/>
  <c r="P88" i="1" l="1"/>
  <c r="E89" i="1"/>
  <c r="E90" i="1" l="1"/>
  <c r="P89" i="1"/>
  <c r="P90" i="1" l="1"/>
  <c r="E91" i="1"/>
  <c r="E92" i="1" l="1"/>
  <c r="P91" i="1"/>
  <c r="P92" i="1" l="1"/>
  <c r="E93" i="1"/>
  <c r="E94" i="1" l="1"/>
  <c r="P93" i="1"/>
  <c r="P94" i="1" l="1"/>
  <c r="E95" i="1"/>
  <c r="E96" i="1" l="1"/>
  <c r="P95" i="1"/>
  <c r="P96" i="1" l="1"/>
  <c r="E97" i="1"/>
  <c r="E98" i="1" l="1"/>
  <c r="P97" i="1"/>
  <c r="P98" i="1" l="1"/>
  <c r="E99" i="1"/>
  <c r="E100" i="1" l="1"/>
  <c r="P99" i="1"/>
  <c r="P100" i="1" l="1"/>
  <c r="E101" i="1"/>
  <c r="E102" i="1" l="1"/>
  <c r="P101" i="1"/>
  <c r="P102" i="1" l="1"/>
  <c r="E103" i="1"/>
  <c r="E104" i="1" l="1"/>
  <c r="P103" i="1"/>
  <c r="P104" i="1" l="1"/>
  <c r="E105" i="1"/>
  <c r="E106" i="1" l="1"/>
  <c r="P105" i="1"/>
  <c r="P106" i="1" l="1"/>
  <c r="E107" i="1"/>
  <c r="E108" i="1" l="1"/>
  <c r="P107" i="1"/>
  <c r="P108" i="1" l="1"/>
  <c r="E109" i="1"/>
  <c r="P109" i="1" s="1"/>
</calcChain>
</file>

<file path=xl/sharedStrings.xml><?xml version="1.0" encoding="utf-8"?>
<sst xmlns="http://schemas.openxmlformats.org/spreadsheetml/2006/main" count="119" uniqueCount="68">
  <si>
    <t>通貨ペア</t>
    <rPh sb="0" eb="2">
      <t>ツウカ</t>
    </rPh>
    <phoneticPr fontId="3"/>
  </si>
  <si>
    <t>USD/JPY</t>
    <phoneticPr fontId="3"/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</si>
  <si>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</si>
  <si>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</si>
  <si>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リスク</t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</si>
  <si>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</si>
  <si>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</si>
  <si>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</si>
  <si>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</si>
  <si>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</si>
  <si>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</si>
  <si>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は自動計算の為いじらない</t>
    <rPh sb="1" eb="3">
      <t>ジドウ</t>
    </rPh>
    <rPh sb="3" eb="5">
      <t>ケイサン</t>
    </rPh>
    <rPh sb="6" eb="7">
      <t>タメ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</si>
  <si>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</si>
  <si>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</si>
  <si>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</si>
  <si>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</si>
  <si>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</si>
  <si>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</si>
  <si>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3"/>
  </si>
  <si>
    <t>当初資金</t>
    <rPh sb="0" eb="2">
      <t>トウショ</t>
    </rPh>
    <rPh sb="2" eb="4">
      <t>シキン</t>
    </rPh>
    <phoneticPr fontId="3"/>
  </si>
  <si>
    <t>⇒⇒⇒</t>
    <phoneticPr fontId="3"/>
  </si>
  <si>
    <t>最終資金</t>
    <rPh sb="0" eb="2">
      <t>サイシュウ</t>
    </rPh>
    <rPh sb="2" eb="4">
      <t>シキン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</si>
  <si>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</si>
  <si>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</si>
  <si>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</si>
  <si>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</si>
  <si>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</si>
  <si>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</si>
  <si>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</si>
  <si>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</si>
  <si>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</si>
  <si>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エントリーレート</t>
    <phoneticPr fontId="3"/>
  </si>
  <si>
    <t>損切レート</t>
    <rPh sb="0" eb="2">
      <t>ソンギリ</t>
    </rPh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</si>
  <si>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</si>
  <si>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</si>
  <si>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レート</t>
    <phoneticPr fontId="3"/>
  </si>
  <si>
    <t>買</t>
  </si>
  <si>
    <t>GBP/JPY</t>
    <phoneticPr fontId="3"/>
  </si>
  <si>
    <t>⇒⇒⇒</t>
    <phoneticPr fontId="3"/>
  </si>
  <si>
    <t>No.</t>
    <phoneticPr fontId="3"/>
  </si>
  <si>
    <t>エントリー</t>
    <phoneticPr fontId="3"/>
  </si>
  <si>
    <t>リスク（3%）</t>
    <phoneticPr fontId="3"/>
  </si>
  <si>
    <t>ロット</t>
    <phoneticPr fontId="3"/>
  </si>
  <si>
    <t>損益</t>
    <rPh sb="0" eb="2">
      <t>ソンエキ</t>
    </rPh>
    <phoneticPr fontId="3"/>
  </si>
  <si>
    <t>金額</t>
    <rPh sb="0" eb="2">
      <t>キンガク</t>
    </rPh>
    <phoneticPr fontId="3"/>
  </si>
  <si>
    <t>10MA・20MAの両方の上側にキャンドルがあれば買い方向、下側なら売り方向。MAに触れてPB・ＥＢ出現でエントリー待ち、PB・ＥＢ高値or安値ブレイクでエントリー。</t>
    <phoneticPr fontId="3"/>
  </si>
  <si>
    <t>・トレーリングストップ（ダウ理論による）
・リスクに対し1以上の含み益が出た段階でストップを建値まで移動
・PB・ＥＢ出現でPB・ＥＢの高値・安値までストップを移動</t>
    <rPh sb="14" eb="16">
      <t>リロン</t>
    </rPh>
    <rPh sb="26" eb="27">
      <t>タイ</t>
    </rPh>
    <rPh sb="29" eb="31">
      <t>イジョウ</t>
    </rPh>
    <rPh sb="32" eb="33">
      <t>フク</t>
    </rPh>
    <rPh sb="34" eb="35">
      <t>エキ</t>
    </rPh>
    <rPh sb="36" eb="37">
      <t>デ</t>
    </rPh>
    <rPh sb="38" eb="40">
      <t>ダンカイ</t>
    </rPh>
    <rPh sb="46" eb="48">
      <t>タテネ</t>
    </rPh>
    <rPh sb="50" eb="52">
      <t>イドウ</t>
    </rPh>
    <rPh sb="59" eb="61">
      <t>シュツゲン</t>
    </rPh>
    <rPh sb="68" eb="70">
      <t>タカネ</t>
    </rPh>
    <rPh sb="71" eb="73">
      <t>ヤスネ</t>
    </rPh>
    <rPh sb="80" eb="82">
      <t>イドウ</t>
    </rPh>
    <phoneticPr fontId="3"/>
  </si>
  <si>
    <t>8・9</t>
    <phoneticPr fontId="3"/>
  </si>
  <si>
    <t>15～16</t>
    <phoneticPr fontId="3"/>
  </si>
  <si>
    <t>線の引き方</t>
    <rPh sb="0" eb="1">
      <t>セン</t>
    </rPh>
    <rPh sb="2" eb="3">
      <t>ヒ</t>
    </rPh>
    <rPh sb="4" eb="5">
      <t>カタ</t>
    </rPh>
    <phoneticPr fontId="3"/>
  </si>
  <si>
    <t>損切</t>
    <rPh sb="0" eb="1">
      <t>ソン</t>
    </rPh>
    <rPh sb="1" eb="2">
      <t>キリ</t>
    </rPh>
    <phoneticPr fontId="3"/>
  </si>
  <si>
    <t>　　９はもう少し後に決済するべきかなと思いました。</t>
    <rPh sb="6" eb="7">
      <t>スコ</t>
    </rPh>
    <rPh sb="8" eb="9">
      <t>アト</t>
    </rPh>
    <rPh sb="10" eb="12">
      <t>ケッサイ</t>
    </rPh>
    <rPh sb="19" eb="20">
      <t>オモ</t>
    </rPh>
    <phoneticPr fontId="3"/>
  </si>
  <si>
    <t>　　</t>
    <phoneticPr fontId="3"/>
  </si>
  <si>
    <t>売</t>
  </si>
  <si>
    <t>13～15</t>
    <phoneticPr fontId="3"/>
  </si>
  <si>
    <t>今見返すと、14と15は全然ルール通りにやっていませんでした。反省です。</t>
    <rPh sb="0" eb="1">
      <t>イマ</t>
    </rPh>
    <rPh sb="1" eb="3">
      <t>ミカエ</t>
    </rPh>
    <rPh sb="12" eb="14">
      <t>ゼンゼン</t>
    </rPh>
    <rPh sb="17" eb="18">
      <t>ドオ</t>
    </rPh>
    <rPh sb="31" eb="33">
      <t>ハンセイ</t>
    </rPh>
    <phoneticPr fontId="3"/>
  </si>
  <si>
    <t>14はＥＢ出てると思ってましたがつぎのローソクが切りあがっていません。</t>
    <rPh sb="5" eb="6">
      <t>デ</t>
    </rPh>
    <rPh sb="9" eb="10">
      <t>オモ</t>
    </rPh>
    <rPh sb="24" eb="25">
      <t>キ</t>
    </rPh>
    <phoneticPr fontId="3"/>
  </si>
  <si>
    <t>15はもっと前にＥＢ出でいるのに見落としています。（青い長い線）</t>
    <rPh sb="6" eb="7">
      <t>マエ</t>
    </rPh>
    <rPh sb="10" eb="11">
      <t>デ</t>
    </rPh>
    <rPh sb="16" eb="18">
      <t>ミオ</t>
    </rPh>
    <rPh sb="26" eb="27">
      <t>アオ</t>
    </rPh>
    <rPh sb="28" eb="29">
      <t>ナガ</t>
    </rPh>
    <rPh sb="30" eb="31">
      <t>セン</t>
    </rPh>
    <phoneticPr fontId="3"/>
  </si>
  <si>
    <t>ダイバージェンスが出ているように思いますが、この引き方であって</t>
    <rPh sb="9" eb="10">
      <t>デ</t>
    </rPh>
    <rPh sb="16" eb="17">
      <t>オモ</t>
    </rPh>
    <rPh sb="24" eb="25">
      <t>ヒ</t>
    </rPh>
    <rPh sb="26" eb="27">
      <t>カタ</t>
    </rPh>
    <phoneticPr fontId="3"/>
  </si>
  <si>
    <t>いるのでしょうか？</t>
    <phoneticPr fontId="3"/>
  </si>
  <si>
    <t>あと、ＦＥＢの線の引き方はこれでいいのでしょうか？</t>
    <rPh sb="7" eb="8">
      <t>セン</t>
    </rPh>
    <rPh sb="9" eb="10">
      <t>ヒ</t>
    </rPh>
    <rPh sb="11" eb="12">
      <t>カタ</t>
    </rPh>
    <phoneticPr fontId="3"/>
  </si>
  <si>
    <t>黄色が以前の高値安値で引いて、白が直近の高値安値で引きました。</t>
    <rPh sb="0" eb="2">
      <t>キイロ</t>
    </rPh>
    <rPh sb="3" eb="5">
      <t>イゼン</t>
    </rPh>
    <rPh sb="6" eb="8">
      <t>タカネ</t>
    </rPh>
    <rPh sb="8" eb="10">
      <t>ヤスネ</t>
    </rPh>
    <rPh sb="11" eb="12">
      <t>ヒ</t>
    </rPh>
    <rPh sb="15" eb="16">
      <t>シロ</t>
    </rPh>
    <rPh sb="17" eb="19">
      <t>チョッキン</t>
    </rPh>
    <rPh sb="20" eb="22">
      <t>タカネ</t>
    </rPh>
    <rPh sb="22" eb="24">
      <t>ヤスネ</t>
    </rPh>
    <rPh sb="25" eb="26">
      <t>ヒ</t>
    </rPh>
    <phoneticPr fontId="3"/>
  </si>
  <si>
    <t>もしかして、ダイバージェンスは赤の引き方があっているのでしょうか</t>
    <rPh sb="15" eb="16">
      <t>アカ</t>
    </rPh>
    <rPh sb="17" eb="18">
      <t>ヒ</t>
    </rPh>
    <rPh sb="19" eb="20">
      <t>カタ</t>
    </rPh>
    <phoneticPr fontId="3"/>
  </si>
  <si>
    <t>結局、アップトレンドに変わりませんでした。</t>
    <rPh sb="0" eb="2">
      <t>ケッキョク</t>
    </rPh>
    <rPh sb="11" eb="12">
      <t>カ</t>
    </rPh>
    <phoneticPr fontId="3"/>
  </si>
  <si>
    <t>紫の矢印近辺のようにＭＡがくっついて横になっているところでは</t>
    <rPh sb="0" eb="1">
      <t>ムラサキ</t>
    </rPh>
    <rPh sb="2" eb="4">
      <t>ヤジルシ</t>
    </rPh>
    <rPh sb="4" eb="6">
      <t>キンペン</t>
    </rPh>
    <rPh sb="18" eb="19">
      <t>ヨコ</t>
    </rPh>
    <phoneticPr fontId="3"/>
  </si>
  <si>
    <t>取引しない方がいいのでしょうか？</t>
    <rPh sb="0" eb="2">
      <t>トリヒキ</t>
    </rPh>
    <rPh sb="5" eb="6">
      <t>ホウ</t>
    </rPh>
    <phoneticPr fontId="3"/>
  </si>
  <si>
    <t>ＥＢが出現して、上がったのでエントリーしましたが、結局横ばい</t>
    <rPh sb="3" eb="5">
      <t>シュツゲン</t>
    </rPh>
    <rPh sb="8" eb="9">
      <t>ア</t>
    </rPh>
    <rPh sb="25" eb="27">
      <t>ケッキョク</t>
    </rPh>
    <rPh sb="27" eb="28">
      <t>ヨコ</t>
    </rPh>
    <phoneticPr fontId="3"/>
  </si>
  <si>
    <t>値下がりになり、そんぎりにあいました。</t>
    <rPh sb="0" eb="2">
      <t>ネサ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</si>
</sst>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;[Red]\-#,##0\ "/>
    <numFmt numFmtId="177" formatCode="0.0_ ;[Red]\-0.0\ "/>
    <numFmt numFmtId="178" formatCode="#,##0_ "/>
    <numFmt numFmtId="179" formatCode="0.0%"/>
    <numFmt numFmtId="180" formatCode="m/d;@"/>
    <numFmt numFmtId="181" formatCode="0.000_ "/>
    <numFmt numFmtId="182" formatCode="0.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3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9" fontId="0" fillId="3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82" fontId="12" fillId="3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82" fontId="12" fillId="1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shrinkToFit="1"/>
    </xf>
    <xf numFmtId="0" fontId="2" fillId="9" borderId="3" xfId="0" applyFont="1" applyFill="1" applyBorder="1" applyAlignment="1">
      <alignment horizontal="center" vertical="center" shrinkToFit="1"/>
    </xf>
    <xf numFmtId="0" fontId="2" fillId="9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center" vertical="center" shrinkToFit="1"/>
    </xf>
    <xf numFmtId="0" fontId="2" fillId="7" borderId="4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8" fontId="8" fillId="3" borderId="14" xfId="0" applyNumberFormat="1" applyFont="1" applyFill="1" applyBorder="1" applyAlignment="1">
      <alignment horizontal="center" vertical="center"/>
    </xf>
    <xf numFmtId="178" fontId="8" fillId="3" borderId="9" xfId="0" applyNumberFormat="1" applyFont="1" applyFill="1" applyBorder="1" applyAlignment="1">
      <alignment horizontal="center" vertical="center"/>
    </xf>
    <xf numFmtId="178" fontId="8" fillId="3" borderId="1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6" borderId="16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177" fontId="12" fillId="3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181" fontId="7" fillId="4" borderId="1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2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shrinkToFit="1"/>
    </xf>
    <xf numFmtId="178" fontId="7" fillId="11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12" borderId="1" xfId="0" applyNumberFormat="1" applyFont="1" applyFill="1" applyBorder="1" applyAlignment="1">
      <alignment horizontal="center" vertical="center"/>
    </xf>
    <xf numFmtId="176" fontId="12" fillId="11" borderId="1" xfId="0" applyNumberFormat="1" applyFont="1" applyFill="1" applyBorder="1" applyAlignment="1">
      <alignment horizontal="center" vertical="center"/>
    </xf>
    <xf numFmtId="177" fontId="12" fillId="11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2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438980</xdr:colOff>
      <xdr:row>10</xdr:row>
      <xdr:rowOff>99392</xdr:rowOff>
    </xdr:from>
    <xdr:to>
      <xdr:col>5</xdr:col>
      <xdr:colOff>265044</xdr:colOff>
      <xdr:row>13</xdr:row>
      <xdr:rowOff>157370</xdr:rowOff>
    </xdr:to>
    <xdr:cxnSp macro="">
      <xdr:nvCxnSpPr>
        <xdr:cNvPr id="2" name="直線矢印コネクタ 1"/>
        <xdr:cNvCxnSpPr/>
      </xdr:nvCxnSpPr>
      <xdr:spPr>
        <a:xfrm flipH="1" flipV="1">
          <a:off x="2172530" y="2842592"/>
          <a:ext cx="330889" cy="572328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66261</xdr:colOff>
      <xdr:row>14</xdr:row>
      <xdr:rowOff>57980</xdr:rowOff>
    </xdr:from>
    <xdr:to>
      <xdr:col>9</xdr:col>
      <xdr:colOff>331304</xdr:colOff>
      <xdr:row>18</xdr:row>
      <xdr:rowOff>82826</xdr:rowOff>
    </xdr:to>
    <xdr:sp macro="" textlink="">
      <xdr:nvSpPr>
        <xdr:cNvPr id="3" name="テキスト ボックス 2"/>
        <xdr:cNvSpPr txBox="1"/>
      </xdr:nvSpPr>
      <xdr:spPr>
        <a:xfrm>
          <a:off x="2304636" y="3486980"/>
          <a:ext cx="2284343" cy="71064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上のセルの年が入るようになっているので、年が変わったセルだけ手入力する</a:t>
          </a:r>
        </a:p>
      </xdr:txBody>
    </xdr:sp>
    <xdr:clientData/>
  </xdr:twoCellAnchor>
  <xdr:twoCellAnchor>
    <xdr:from>
      <xdr:col>15</xdr:col>
      <xdr:colOff>364434</xdr:colOff>
      <xdr:row>21</xdr:row>
      <xdr:rowOff>33131</xdr:rowOff>
    </xdr:from>
    <xdr:to>
      <xdr:col>20</xdr:col>
      <xdr:colOff>149088</xdr:colOff>
      <xdr:row>24</xdr:row>
      <xdr:rowOff>82826</xdr:rowOff>
    </xdr:to>
    <xdr:sp macro="" textlink="">
      <xdr:nvSpPr>
        <xdr:cNvPr id="4" name="テキスト ボックス 3"/>
        <xdr:cNvSpPr txBox="1"/>
      </xdr:nvSpPr>
      <xdr:spPr>
        <a:xfrm>
          <a:off x="7651059" y="4662281"/>
          <a:ext cx="2308779" cy="56404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エントリーから決済までの間に年をまたいだ時だけ手入力する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438978</xdr:colOff>
      <xdr:row>17</xdr:row>
      <xdr:rowOff>124239</xdr:rowOff>
    </xdr:from>
    <xdr:to>
      <xdr:col>16</xdr:col>
      <xdr:colOff>256761</xdr:colOff>
      <xdr:row>20</xdr:row>
      <xdr:rowOff>140803</xdr:rowOff>
    </xdr:to>
    <xdr:cxnSp macro="">
      <xdr:nvCxnSpPr>
        <xdr:cNvPr id="5" name="直線矢印コネクタ 4"/>
        <xdr:cNvCxnSpPr/>
      </xdr:nvCxnSpPr>
      <xdr:spPr>
        <a:xfrm flipH="1" flipV="1">
          <a:off x="7725603" y="4067589"/>
          <a:ext cx="322608" cy="530914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132520</xdr:colOff>
      <xdr:row>14</xdr:row>
      <xdr:rowOff>49698</xdr:rowOff>
    </xdr:from>
    <xdr:to>
      <xdr:col>22</xdr:col>
      <xdr:colOff>422412</xdr:colOff>
      <xdr:row>19</xdr:row>
      <xdr:rowOff>91110</xdr:rowOff>
    </xdr:to>
    <xdr:sp macro="" textlink="">
      <xdr:nvSpPr>
        <xdr:cNvPr id="6" name="テキスト ボックス 5"/>
        <xdr:cNvSpPr txBox="1"/>
      </xdr:nvSpPr>
      <xdr:spPr>
        <a:xfrm>
          <a:off x="8933620" y="3478698"/>
          <a:ext cx="2309192" cy="89866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左の損切レートを入れた段階で、その損切レート＋（－）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5pips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が自動的に入るようになっている。他の決済レートの場合だけ手入力する</a:t>
          </a:r>
          <a:endParaRPr lang="ja-JP" altLang="ja-JP">
            <a:effectLst/>
          </a:endParaRPr>
        </a:p>
      </xdr:txBody>
    </xdr:sp>
    <xdr:clientData/>
  </xdr:twoCellAnchor>
  <xdr:twoCellAnchor>
    <xdr:from>
      <xdr:col>18</xdr:col>
      <xdr:colOff>281608</xdr:colOff>
      <xdr:row>11</xdr:row>
      <xdr:rowOff>16567</xdr:rowOff>
    </xdr:from>
    <xdr:to>
      <xdr:col>19</xdr:col>
      <xdr:colOff>231912</xdr:colOff>
      <xdr:row>13</xdr:row>
      <xdr:rowOff>124240</xdr:rowOff>
    </xdr:to>
    <xdr:cxnSp macro="">
      <xdr:nvCxnSpPr>
        <xdr:cNvPr id="7" name="直線矢印コネクタ 6"/>
        <xdr:cNvCxnSpPr/>
      </xdr:nvCxnSpPr>
      <xdr:spPr>
        <a:xfrm flipH="1" flipV="1">
          <a:off x="9082708" y="2931217"/>
          <a:ext cx="455129" cy="450573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107673</xdr:colOff>
      <xdr:row>14</xdr:row>
      <xdr:rowOff>57977</xdr:rowOff>
    </xdr:from>
    <xdr:to>
      <xdr:col>14</xdr:col>
      <xdr:colOff>472107</xdr:colOff>
      <xdr:row>19</xdr:row>
      <xdr:rowOff>82826</xdr:rowOff>
    </xdr:to>
    <xdr:sp macro="" textlink="">
      <xdr:nvSpPr>
        <xdr:cNvPr id="8" name="テキスト ボックス 7"/>
        <xdr:cNvSpPr txBox="1"/>
      </xdr:nvSpPr>
      <xdr:spPr>
        <a:xfrm>
          <a:off x="4870173" y="3486977"/>
          <a:ext cx="2383734" cy="882099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デフォルトで損切ライン（</a:t>
          </a:r>
          <a:r>
            <a:rPr kumimoji="1" lang="en-US" altLang="ja-JP" sz="1100"/>
            <a:t>PB</a:t>
          </a:r>
          <a:r>
            <a:rPr kumimoji="1" lang="ja-JP" altLang="en-US" sz="1100"/>
            <a:t>の安値等）より</a:t>
          </a:r>
          <a:r>
            <a:rPr kumimoji="1" lang="en-US" altLang="ja-JP" sz="1100"/>
            <a:t>5pips</a:t>
          </a:r>
          <a:r>
            <a:rPr kumimoji="1" lang="ja-JP" altLang="en-US" sz="1100"/>
            <a:t>余裕を持たせた数値になる。変える場合は計算式最後の「</a:t>
          </a:r>
          <a:r>
            <a:rPr kumimoji="1" lang="en-US" altLang="ja-JP" sz="1100"/>
            <a:t>5</a:t>
          </a:r>
          <a:r>
            <a:rPr kumimoji="1" lang="ja-JP" altLang="en-US" sz="1100"/>
            <a:t>」を削除するか、他の数値に変更する</a:t>
          </a:r>
        </a:p>
      </xdr:txBody>
    </xdr:sp>
    <xdr:clientData/>
  </xdr:twoCellAnchor>
  <xdr:twoCellAnchor>
    <xdr:from>
      <xdr:col>11</xdr:col>
      <xdr:colOff>256761</xdr:colOff>
      <xdr:row>10</xdr:row>
      <xdr:rowOff>132521</xdr:rowOff>
    </xdr:from>
    <xdr:to>
      <xdr:col>12</xdr:col>
      <xdr:colOff>74544</xdr:colOff>
      <xdr:row>13</xdr:row>
      <xdr:rowOff>149086</xdr:rowOff>
    </xdr:to>
    <xdr:cxnSp macro="">
      <xdr:nvCxnSpPr>
        <xdr:cNvPr id="9" name="直線矢印コネクタ 8"/>
        <xdr:cNvCxnSpPr/>
      </xdr:nvCxnSpPr>
      <xdr:spPr>
        <a:xfrm flipH="1" flipV="1">
          <a:off x="5524086" y="2875721"/>
          <a:ext cx="322608" cy="530915"/>
        </a:xfrm>
        <a:prstGeom prst="straightConnector1">
          <a:avLst/>
        </a:prstGeom>
        <a:ln w="412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8</xdr:col>
      <xdr:colOff>608852</xdr:colOff>
      <xdr:row>27</xdr:row>
      <xdr:rowOff>85155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52400"/>
          <a:ext cx="5990477" cy="45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29</xdr:row>
      <xdr:rowOff>133350</xdr:rowOff>
    </xdr:from>
    <xdr:to>
      <xdr:col>8</xdr:col>
      <xdr:colOff>456860</xdr:colOff>
      <xdr:row>55</xdr:row>
      <xdr:rowOff>113746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9450" y="5105400"/>
          <a:ext cx="2723810" cy="4438096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58</xdr:row>
      <xdr:rowOff>152400</xdr:rowOff>
    </xdr:from>
    <xdr:to>
      <xdr:col>8</xdr:col>
      <xdr:colOff>371054</xdr:colOff>
      <xdr:row>85</xdr:row>
      <xdr:rowOff>47060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86025" y="10096500"/>
          <a:ext cx="3371429" cy="4523810"/>
        </a:xfrm>
        <a:prstGeom prst="rect">
          <a:avLst/>
        </a:prstGeom>
      </xdr:spPr>
    </xdr:pic>
    <xdr:clientData/>
  </xdr:twoCellAnchor>
  <xdr:twoCellAnchor editAs="oneCell">
    <xdr:from>
      <xdr:col>4</xdr:col>
      <xdr:colOff>628650</xdr:colOff>
      <xdr:row>86</xdr:row>
      <xdr:rowOff>142875</xdr:rowOff>
    </xdr:from>
    <xdr:to>
      <xdr:col>8</xdr:col>
      <xdr:colOff>247355</xdr:colOff>
      <xdr:row>113</xdr:row>
      <xdr:rowOff>28011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71850" y="14887575"/>
          <a:ext cx="2361905" cy="4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247649</xdr:colOff>
      <xdr:row>115</xdr:row>
      <xdr:rowOff>32522</xdr:rowOff>
    </xdr:from>
    <xdr:to>
      <xdr:col>14</xdr:col>
      <xdr:colOff>295274</xdr:colOff>
      <xdr:row>144</xdr:row>
      <xdr:rowOff>47004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49" y="19749272"/>
          <a:ext cx="9648825" cy="4986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8</xdr:col>
      <xdr:colOff>132648</xdr:colOff>
      <xdr:row>175</xdr:row>
      <xdr:rowOff>46998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5031700"/>
          <a:ext cx="5619048" cy="50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177</xdr:row>
      <xdr:rowOff>28575</xdr:rowOff>
    </xdr:from>
    <xdr:to>
      <xdr:col>9</xdr:col>
      <xdr:colOff>561148</xdr:colOff>
      <xdr:row>206</xdr:row>
      <xdr:rowOff>66049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" y="30375225"/>
          <a:ext cx="6619048" cy="50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6</xdr:col>
      <xdr:colOff>56629</xdr:colOff>
      <xdr:row>239</xdr:row>
      <xdr:rowOff>8903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6004500"/>
          <a:ext cx="4171429" cy="49809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9</xdr:col>
      <xdr:colOff>161134</xdr:colOff>
      <xdr:row>270</xdr:row>
      <xdr:rowOff>18427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1319450"/>
          <a:ext cx="6333334" cy="4990477"/>
        </a:xfrm>
        <a:prstGeom prst="rect">
          <a:avLst/>
        </a:prstGeom>
      </xdr:spPr>
    </xdr:pic>
    <xdr:clientData/>
  </xdr:twoCellAnchor>
  <xdr:twoCellAnchor>
    <xdr:from>
      <xdr:col>8</xdr:col>
      <xdr:colOff>247650</xdr:colOff>
      <xdr:row>124</xdr:row>
      <xdr:rowOff>85725</xdr:rowOff>
    </xdr:from>
    <xdr:to>
      <xdr:col>9</xdr:col>
      <xdr:colOff>123825</xdr:colOff>
      <xdr:row>129</xdr:row>
      <xdr:rowOff>95250</xdr:rowOff>
    </xdr:to>
    <xdr:cxnSp macro="">
      <xdr:nvCxnSpPr>
        <xdr:cNvPr id="16" name="直線矢印コネクタ 15"/>
        <xdr:cNvCxnSpPr/>
      </xdr:nvCxnSpPr>
      <xdr:spPr>
        <a:xfrm flipV="1">
          <a:off x="5734050" y="21345525"/>
          <a:ext cx="561975" cy="866775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171</xdr:row>
      <xdr:rowOff>76200</xdr:rowOff>
    </xdr:from>
    <xdr:to>
      <xdr:col>7</xdr:col>
      <xdr:colOff>190500</xdr:colOff>
      <xdr:row>174</xdr:row>
      <xdr:rowOff>9525</xdr:rowOff>
    </xdr:to>
    <xdr:cxnSp macro="">
      <xdr:nvCxnSpPr>
        <xdr:cNvPr id="18" name="直線コネクタ 17"/>
        <xdr:cNvCxnSpPr/>
      </xdr:nvCxnSpPr>
      <xdr:spPr>
        <a:xfrm>
          <a:off x="838200" y="29394150"/>
          <a:ext cx="4152900" cy="4476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9"/>
  <sheetViews>
    <sheetView zoomScale="110" zoomScaleNormal="110" workbookViewId="0">
      <pane ySplit="9" topLeftCell="A10" activePane="bottomLeft" state="frozen"/>
      <selection activeCell="B1" sqref="B1"/>
      <selection pane="bottomLeft" activeCell="L10" sqref="L10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3" x14ac:dyDescent="0.15">
      <c r="B2" s="25" t="s">
        <v>0</v>
      </c>
      <c r="C2" s="25"/>
      <c r="D2" s="25"/>
      <c r="E2" s="26" t="s">
        <v>1</v>
      </c>
      <c r="F2" s="26"/>
      <c r="G2" s="26"/>
      <c r="H2" s="25" t="s">
        <v>2</v>
      </c>
      <c r="I2" s="25"/>
      <c r="J2" s="25"/>
      <c r="K2" s="26" t="s">
        <v>3</v>
      </c>
      <c r="L2" s="26"/>
      <c r="M2" s="26"/>
      <c r="N2" s="25" t="s">
        <v>4</v>
      </c>
      <c r="O2" s="25"/>
      <c r="P2" s="27">
        <v>0.03</v>
      </c>
      <c r="Q2" s="26"/>
    </row>
    <row r="3" spans="2:23" ht="85.5" customHeight="1" x14ac:dyDescent="0.15">
      <c r="B3" s="25" t="s">
        <v>5</v>
      </c>
      <c r="C3" s="25"/>
      <c r="D3" s="34"/>
      <c r="E3" s="35"/>
      <c r="F3" s="35"/>
      <c r="G3" s="35"/>
      <c r="H3" s="35"/>
      <c r="I3" s="35"/>
      <c r="J3" s="25" t="s">
        <v>6</v>
      </c>
      <c r="K3" s="25"/>
      <c r="L3" s="36"/>
      <c r="M3" s="37"/>
      <c r="N3" s="37"/>
      <c r="O3" s="37"/>
      <c r="P3" s="37"/>
      <c r="Q3" s="38"/>
    </row>
    <row r="4" spans="2:23" x14ac:dyDescent="0.15">
      <c r="B4" s="25" t="s">
        <v>7</v>
      </c>
      <c r="C4" s="25"/>
      <c r="D4" s="29">
        <f>SUM($T$10:$U$947)</f>
        <v>-29699.999999999851</v>
      </c>
      <c r="E4" s="29"/>
      <c r="F4" s="25" t="s">
        <v>8</v>
      </c>
      <c r="G4" s="25"/>
      <c r="H4" s="39">
        <f>SUM($V$10:$W$71)</f>
        <v>-54.999999999999716</v>
      </c>
      <c r="I4" s="40"/>
      <c r="J4" s="28" t="s">
        <v>9</v>
      </c>
      <c r="K4" s="28"/>
      <c r="L4" s="41">
        <f>MAX($C$10:$D$944)-E6</f>
        <v>0</v>
      </c>
      <c r="M4" s="41"/>
      <c r="N4" s="28" t="s">
        <v>10</v>
      </c>
      <c r="O4" s="28"/>
      <c r="P4" s="29">
        <f>MIN($C$10:$D$944)-E6</f>
        <v>-29699.999999999884</v>
      </c>
      <c r="Q4" s="29"/>
      <c r="S4" s="2"/>
      <c r="T4" s="3" t="s">
        <v>11</v>
      </c>
    </row>
    <row r="5" spans="2:23" ht="14.25" thickBot="1" x14ac:dyDescent="0.2">
      <c r="B5" s="4" t="s">
        <v>12</v>
      </c>
      <c r="C5" s="5">
        <f>COUNTIF($T$10:$T$944,"&gt;0")</f>
        <v>0</v>
      </c>
      <c r="D5" s="4" t="s">
        <v>13</v>
      </c>
      <c r="E5" s="5">
        <f>COUNTIF($T$10:$T$944,"&lt;0")</f>
        <v>1</v>
      </c>
      <c r="F5" s="4" t="s">
        <v>14</v>
      </c>
      <c r="G5" s="5">
        <f>COUNTIF($T$10:$T$944,"=0")</f>
        <v>0</v>
      </c>
      <c r="H5" s="4" t="s">
        <v>15</v>
      </c>
      <c r="I5" s="6" t="str">
        <f>IF(C5=0,"0",C5/SUM(C5,E5))</f>
        <v>0</v>
      </c>
      <c r="J5" s="25" t="s">
        <v>16</v>
      </c>
      <c r="K5" s="30"/>
      <c r="L5" s="31"/>
      <c r="M5" s="31"/>
      <c r="N5" s="32" t="s">
        <v>17</v>
      </c>
      <c r="O5" s="33"/>
      <c r="P5" s="31"/>
      <c r="Q5" s="31"/>
      <c r="S5" s="7"/>
      <c r="T5" s="3" t="s">
        <v>18</v>
      </c>
    </row>
    <row r="6" spans="2:23" ht="21.75" thickBot="1" x14ac:dyDescent="0.2">
      <c r="B6" s="52" t="s">
        <v>19</v>
      </c>
      <c r="C6" s="53"/>
      <c r="D6" s="54"/>
      <c r="E6" s="55">
        <v>1000000</v>
      </c>
      <c r="F6" s="55"/>
      <c r="G6" s="55"/>
      <c r="H6" s="56"/>
      <c r="I6" s="57" t="s">
        <v>20</v>
      </c>
      <c r="J6" s="57"/>
      <c r="K6" s="52" t="s">
        <v>21</v>
      </c>
      <c r="L6" s="53"/>
      <c r="M6" s="54"/>
      <c r="N6" s="58">
        <f>E6+D4</f>
        <v>970300.00000000012</v>
      </c>
      <c r="O6" s="59"/>
      <c r="P6" s="59"/>
      <c r="Q6" s="60"/>
    </row>
    <row r="7" spans="2:23" x14ac:dyDescent="0.15">
      <c r="P7" s="8"/>
    </row>
    <row r="8" spans="2:23" x14ac:dyDescent="0.15">
      <c r="B8" s="61" t="s">
        <v>22</v>
      </c>
      <c r="C8" s="62" t="s">
        <v>23</v>
      </c>
      <c r="D8" s="63"/>
      <c r="E8" s="66" t="s">
        <v>24</v>
      </c>
      <c r="F8" s="67"/>
      <c r="G8" s="67"/>
      <c r="H8" s="67"/>
      <c r="I8" s="67"/>
      <c r="J8" s="67"/>
      <c r="K8" s="68"/>
      <c r="L8" s="49" t="s">
        <v>25</v>
      </c>
      <c r="M8" s="69"/>
      <c r="N8" s="50"/>
      <c r="O8" s="70" t="s">
        <v>26</v>
      </c>
      <c r="P8" s="42" t="s">
        <v>27</v>
      </c>
      <c r="Q8" s="43"/>
      <c r="R8" s="43"/>
      <c r="S8" s="43"/>
      <c r="T8" s="43"/>
      <c r="U8" s="43"/>
      <c r="V8" s="43"/>
      <c r="W8" s="44"/>
    </row>
    <row r="9" spans="2:23" x14ac:dyDescent="0.15">
      <c r="B9" s="61"/>
      <c r="C9" s="64"/>
      <c r="D9" s="65"/>
      <c r="E9" s="9" t="s">
        <v>28</v>
      </c>
      <c r="F9" s="9" t="s">
        <v>29</v>
      </c>
      <c r="G9" s="9" t="s">
        <v>30</v>
      </c>
      <c r="H9" s="45" t="s">
        <v>31</v>
      </c>
      <c r="I9" s="46"/>
      <c r="J9" s="47" t="s">
        <v>32</v>
      </c>
      <c r="K9" s="48"/>
      <c r="L9" s="10" t="s">
        <v>33</v>
      </c>
      <c r="M9" s="49" t="s">
        <v>34</v>
      </c>
      <c r="N9" s="50"/>
      <c r="O9" s="70"/>
      <c r="P9" s="11" t="s">
        <v>28</v>
      </c>
      <c r="Q9" s="11" t="s">
        <v>29</v>
      </c>
      <c r="R9" s="42" t="s">
        <v>35</v>
      </c>
      <c r="S9" s="44"/>
      <c r="T9" s="51" t="s">
        <v>7</v>
      </c>
      <c r="U9" s="51"/>
      <c r="V9" s="51" t="s">
        <v>8</v>
      </c>
      <c r="W9" s="51"/>
    </row>
    <row r="10" spans="2:23" x14ac:dyDescent="0.15">
      <c r="B10" s="12">
        <v>1</v>
      </c>
      <c r="C10" s="72">
        <f>E6</f>
        <v>1000000</v>
      </c>
      <c r="D10" s="72"/>
      <c r="E10" s="7">
        <v>2010</v>
      </c>
      <c r="F10" s="13">
        <v>42005</v>
      </c>
      <c r="G10" s="12" t="s">
        <v>36</v>
      </c>
      <c r="H10" s="73">
        <v>100</v>
      </c>
      <c r="I10" s="73"/>
      <c r="J10" s="73">
        <v>99.5</v>
      </c>
      <c r="K10" s="73"/>
      <c r="L10" s="14">
        <f>IF(J10="","",ROUNDUP(IF(G10="買",H10-J10,J10-H10)*100,0)+5)</f>
        <v>55</v>
      </c>
      <c r="M10" s="72">
        <f t="shared" ref="M10:M73" si="0">IF(F10="","",C10*$P$2)</f>
        <v>30000</v>
      </c>
      <c r="N10" s="72"/>
      <c r="O10" s="15">
        <f>IF(L10="","",ROUNDDOWN(M10/(L10/100)/100000,2))</f>
        <v>0.54</v>
      </c>
      <c r="P10" s="7">
        <f t="shared" ref="P10:P73" si="1">E10</f>
        <v>2010</v>
      </c>
      <c r="Q10" s="13">
        <v>42006</v>
      </c>
      <c r="R10" s="74">
        <f>IF(J10="","",IF(G10="買",H10-(L10*0.01),H10+(L10*0.01)))</f>
        <v>99.45</v>
      </c>
      <c r="S10" s="74"/>
      <c r="T10" s="75">
        <f>IF(Q10="","",V10*O10*100000/100)</f>
        <v>-29699.999999999851</v>
      </c>
      <c r="U10" s="76"/>
      <c r="V10" s="71">
        <f>IF(Q10="","",IF(G10="買",R10-H10,H10-R10)*100)</f>
        <v>-54.999999999999716</v>
      </c>
      <c r="W10" s="71"/>
    </row>
    <row r="11" spans="2:23" x14ac:dyDescent="0.15">
      <c r="B11" s="12">
        <v>2</v>
      </c>
      <c r="C11" s="72">
        <f t="shared" ref="C11:C74" si="2">IF(T10="","",C10+T10)</f>
        <v>970300.00000000012</v>
      </c>
      <c r="D11" s="72"/>
      <c r="E11" s="7">
        <f>E10</f>
        <v>2010</v>
      </c>
      <c r="F11" s="13"/>
      <c r="G11" s="12"/>
      <c r="H11" s="73"/>
      <c r="I11" s="73"/>
      <c r="J11" s="73"/>
      <c r="K11" s="73"/>
      <c r="L11" s="14" t="str">
        <f t="shared" ref="L11:L74" si="3">IF(J11="","",ROUNDUP(IF(G11="買",H11-J11,J11-H11)*10000,0)+5)</f>
        <v/>
      </c>
      <c r="M11" s="72" t="str">
        <f t="shared" si="0"/>
        <v/>
      </c>
      <c r="N11" s="72"/>
      <c r="O11" s="15" t="str">
        <f t="shared" ref="O11:O74" si="4">IF(L11="","",ROUNDDOWN(M11/(L11/81)/100000,2))</f>
        <v/>
      </c>
      <c r="P11" s="7">
        <f t="shared" si="1"/>
        <v>2010</v>
      </c>
      <c r="Q11" s="13"/>
      <c r="R11" s="74" t="str">
        <f t="shared" ref="R11:R12" si="5">IF(J11="","",IF(G11="買",H11-(L11*0.0001),H11+(L11*0.0001)))</f>
        <v/>
      </c>
      <c r="S11" s="74"/>
      <c r="T11" s="75" t="str">
        <f t="shared" ref="T11:T74" si="6">IF(Q11="","",V11*O11*100000/81)</f>
        <v/>
      </c>
      <c r="U11" s="76"/>
      <c r="V11" s="71" t="str">
        <f t="shared" ref="V11:V74" si="7">IF(Q11="","",IF(G11="買",R11-H11,H11-R11)*10000)</f>
        <v/>
      </c>
      <c r="W11" s="71"/>
    </row>
    <row r="12" spans="2:23" x14ac:dyDescent="0.15">
      <c r="B12" s="12">
        <v>3</v>
      </c>
      <c r="C12" s="72" t="str">
        <f t="shared" si="2"/>
        <v/>
      </c>
      <c r="D12" s="72"/>
      <c r="E12" s="7">
        <f t="shared" ref="E12:E75" si="8">E11</f>
        <v>2010</v>
      </c>
      <c r="F12" s="13"/>
      <c r="G12" s="12"/>
      <c r="H12" s="73"/>
      <c r="I12" s="73"/>
      <c r="J12" s="73"/>
      <c r="K12" s="73"/>
      <c r="L12" s="14" t="str">
        <f t="shared" si="3"/>
        <v/>
      </c>
      <c r="M12" s="72" t="str">
        <f t="shared" si="0"/>
        <v/>
      </c>
      <c r="N12" s="72"/>
      <c r="O12" s="15" t="str">
        <f t="shared" si="4"/>
        <v/>
      </c>
      <c r="P12" s="7">
        <f t="shared" si="1"/>
        <v>2010</v>
      </c>
      <c r="Q12" s="13"/>
      <c r="R12" s="74" t="str">
        <f t="shared" si="5"/>
        <v/>
      </c>
      <c r="S12" s="74"/>
      <c r="T12" s="75" t="str">
        <f t="shared" si="6"/>
        <v/>
      </c>
      <c r="U12" s="76"/>
      <c r="V12" s="71" t="str">
        <f t="shared" si="7"/>
        <v/>
      </c>
      <c r="W12" s="71"/>
    </row>
    <row r="13" spans="2:23" x14ac:dyDescent="0.15">
      <c r="B13" s="12">
        <v>4</v>
      </c>
      <c r="C13" s="72" t="str">
        <f t="shared" si="2"/>
        <v/>
      </c>
      <c r="D13" s="72"/>
      <c r="E13" s="7">
        <f t="shared" si="8"/>
        <v>2010</v>
      </c>
      <c r="F13" s="13"/>
      <c r="G13" s="12"/>
      <c r="H13" s="73"/>
      <c r="I13" s="73"/>
      <c r="J13" s="73"/>
      <c r="K13" s="73"/>
      <c r="L13" s="14" t="str">
        <f t="shared" si="3"/>
        <v/>
      </c>
      <c r="M13" s="72" t="str">
        <f t="shared" si="0"/>
        <v/>
      </c>
      <c r="N13" s="72"/>
      <c r="O13" s="15" t="str">
        <f t="shared" si="4"/>
        <v/>
      </c>
      <c r="P13" s="7">
        <f t="shared" si="1"/>
        <v>2010</v>
      </c>
      <c r="Q13" s="13"/>
      <c r="R13" s="74" t="str">
        <f>IF(J13="","",IF(G13="買",H13-(L13*0.0001),H13+(L13*0.0001)))</f>
        <v/>
      </c>
      <c r="S13" s="74"/>
      <c r="T13" s="75" t="str">
        <f t="shared" si="6"/>
        <v/>
      </c>
      <c r="U13" s="76"/>
      <c r="V13" s="71" t="str">
        <f t="shared" si="7"/>
        <v/>
      </c>
      <c r="W13" s="71"/>
    </row>
    <row r="14" spans="2:23" x14ac:dyDescent="0.15">
      <c r="B14" s="12">
        <v>5</v>
      </c>
      <c r="C14" s="72" t="str">
        <f t="shared" si="2"/>
        <v/>
      </c>
      <c r="D14" s="72"/>
      <c r="E14" s="7">
        <f t="shared" si="8"/>
        <v>2010</v>
      </c>
      <c r="F14" s="13"/>
      <c r="G14" s="12"/>
      <c r="H14" s="73"/>
      <c r="I14" s="73"/>
      <c r="J14" s="73"/>
      <c r="K14" s="73"/>
      <c r="L14" s="14" t="str">
        <f t="shared" si="3"/>
        <v/>
      </c>
      <c r="M14" s="72" t="str">
        <f t="shared" si="0"/>
        <v/>
      </c>
      <c r="N14" s="72"/>
      <c r="O14" s="15" t="str">
        <f t="shared" si="4"/>
        <v/>
      </c>
      <c r="P14" s="7">
        <f t="shared" si="1"/>
        <v>2010</v>
      </c>
      <c r="Q14" s="13"/>
      <c r="R14" s="74" t="str">
        <f t="shared" ref="R14:R77" si="9">IF(J14="","",IF(G14="買",H14-(L14*0.0001),H14+(L14*0.0001)))</f>
        <v/>
      </c>
      <c r="S14" s="74"/>
      <c r="T14" s="75" t="str">
        <f t="shared" si="6"/>
        <v/>
      </c>
      <c r="U14" s="76"/>
      <c r="V14" s="71" t="str">
        <f t="shared" si="7"/>
        <v/>
      </c>
      <c r="W14" s="71"/>
    </row>
    <row r="15" spans="2:23" x14ac:dyDescent="0.15">
      <c r="B15" s="12">
        <v>6</v>
      </c>
      <c r="C15" s="72" t="str">
        <f t="shared" si="2"/>
        <v/>
      </c>
      <c r="D15" s="72"/>
      <c r="E15" s="7">
        <f t="shared" si="8"/>
        <v>2010</v>
      </c>
      <c r="F15" s="13"/>
      <c r="G15" s="12"/>
      <c r="H15" s="73"/>
      <c r="I15" s="73"/>
      <c r="J15" s="73"/>
      <c r="K15" s="73"/>
      <c r="L15" s="14" t="str">
        <f t="shared" si="3"/>
        <v/>
      </c>
      <c r="M15" s="72" t="str">
        <f t="shared" si="0"/>
        <v/>
      </c>
      <c r="N15" s="72"/>
      <c r="O15" s="15" t="str">
        <f t="shared" si="4"/>
        <v/>
      </c>
      <c r="P15" s="7">
        <f t="shared" si="1"/>
        <v>2010</v>
      </c>
      <c r="Q15" s="13"/>
      <c r="R15" s="74" t="str">
        <f t="shared" si="9"/>
        <v/>
      </c>
      <c r="S15" s="74"/>
      <c r="T15" s="75" t="str">
        <f t="shared" si="6"/>
        <v/>
      </c>
      <c r="U15" s="76"/>
      <c r="V15" s="71" t="str">
        <f t="shared" si="7"/>
        <v/>
      </c>
      <c r="W15" s="71"/>
    </row>
    <row r="16" spans="2:23" x14ac:dyDescent="0.15">
      <c r="B16" s="12">
        <v>7</v>
      </c>
      <c r="C16" s="72" t="str">
        <f t="shared" si="2"/>
        <v/>
      </c>
      <c r="D16" s="72"/>
      <c r="E16" s="7">
        <f t="shared" si="8"/>
        <v>2010</v>
      </c>
      <c r="F16" s="13"/>
      <c r="G16" s="12"/>
      <c r="H16" s="73"/>
      <c r="I16" s="73"/>
      <c r="J16" s="73"/>
      <c r="K16" s="73"/>
      <c r="L16" s="14" t="str">
        <f t="shared" si="3"/>
        <v/>
      </c>
      <c r="M16" s="72" t="str">
        <f t="shared" si="0"/>
        <v/>
      </c>
      <c r="N16" s="72"/>
      <c r="O16" s="15" t="str">
        <f t="shared" si="4"/>
        <v/>
      </c>
      <c r="P16" s="7">
        <f t="shared" si="1"/>
        <v>2010</v>
      </c>
      <c r="Q16" s="13"/>
      <c r="R16" s="74" t="str">
        <f t="shared" si="9"/>
        <v/>
      </c>
      <c r="S16" s="74"/>
      <c r="T16" s="75" t="str">
        <f t="shared" si="6"/>
        <v/>
      </c>
      <c r="U16" s="76"/>
      <c r="V16" s="71" t="str">
        <f t="shared" si="7"/>
        <v/>
      </c>
      <c r="W16" s="71"/>
    </row>
    <row r="17" spans="2:23" x14ac:dyDescent="0.15">
      <c r="B17" s="12">
        <v>8</v>
      </c>
      <c r="C17" s="72" t="str">
        <f t="shared" si="2"/>
        <v/>
      </c>
      <c r="D17" s="72"/>
      <c r="E17" s="7">
        <f t="shared" si="8"/>
        <v>2010</v>
      </c>
      <c r="F17" s="13"/>
      <c r="G17" s="12"/>
      <c r="H17" s="73"/>
      <c r="I17" s="73"/>
      <c r="J17" s="73"/>
      <c r="K17" s="73"/>
      <c r="L17" s="14" t="str">
        <f t="shared" si="3"/>
        <v/>
      </c>
      <c r="M17" s="72" t="str">
        <f t="shared" si="0"/>
        <v/>
      </c>
      <c r="N17" s="72"/>
      <c r="O17" s="15" t="str">
        <f t="shared" si="4"/>
        <v/>
      </c>
      <c r="P17" s="7">
        <f t="shared" si="1"/>
        <v>2010</v>
      </c>
      <c r="Q17" s="13"/>
      <c r="R17" s="74" t="str">
        <f t="shared" si="9"/>
        <v/>
      </c>
      <c r="S17" s="74"/>
      <c r="T17" s="75" t="str">
        <f t="shared" si="6"/>
        <v/>
      </c>
      <c r="U17" s="76"/>
      <c r="V17" s="71" t="str">
        <f t="shared" si="7"/>
        <v/>
      </c>
      <c r="W17" s="71"/>
    </row>
    <row r="18" spans="2:23" x14ac:dyDescent="0.15">
      <c r="B18" s="12">
        <v>9</v>
      </c>
      <c r="C18" s="72" t="str">
        <f t="shared" si="2"/>
        <v/>
      </c>
      <c r="D18" s="72"/>
      <c r="E18" s="7">
        <f t="shared" si="8"/>
        <v>2010</v>
      </c>
      <c r="F18" s="13"/>
      <c r="G18" s="12"/>
      <c r="H18" s="73"/>
      <c r="I18" s="73"/>
      <c r="J18" s="73"/>
      <c r="K18" s="73"/>
      <c r="L18" s="14" t="str">
        <f t="shared" si="3"/>
        <v/>
      </c>
      <c r="M18" s="72" t="str">
        <f t="shared" si="0"/>
        <v/>
      </c>
      <c r="N18" s="72"/>
      <c r="O18" s="15" t="str">
        <f t="shared" si="4"/>
        <v/>
      </c>
      <c r="P18" s="7">
        <f t="shared" si="1"/>
        <v>2010</v>
      </c>
      <c r="Q18" s="13"/>
      <c r="R18" s="74" t="str">
        <f t="shared" si="9"/>
        <v/>
      </c>
      <c r="S18" s="74"/>
      <c r="T18" s="75" t="str">
        <f t="shared" si="6"/>
        <v/>
      </c>
      <c r="U18" s="76"/>
      <c r="V18" s="71" t="str">
        <f t="shared" si="7"/>
        <v/>
      </c>
      <c r="W18" s="71"/>
    </row>
    <row r="19" spans="2:23" x14ac:dyDescent="0.15">
      <c r="B19" s="12">
        <v>10</v>
      </c>
      <c r="C19" s="72" t="str">
        <f t="shared" si="2"/>
        <v/>
      </c>
      <c r="D19" s="72"/>
      <c r="E19" s="7">
        <f t="shared" si="8"/>
        <v>2010</v>
      </c>
      <c r="F19" s="13"/>
      <c r="G19" s="12"/>
      <c r="H19" s="73"/>
      <c r="I19" s="73"/>
      <c r="J19" s="73"/>
      <c r="K19" s="73"/>
      <c r="L19" s="14" t="str">
        <f t="shared" si="3"/>
        <v/>
      </c>
      <c r="M19" s="72" t="str">
        <f t="shared" si="0"/>
        <v/>
      </c>
      <c r="N19" s="72"/>
      <c r="O19" s="15" t="str">
        <f t="shared" si="4"/>
        <v/>
      </c>
      <c r="P19" s="7">
        <f t="shared" si="1"/>
        <v>2010</v>
      </c>
      <c r="Q19" s="13"/>
      <c r="R19" s="74" t="str">
        <f t="shared" si="9"/>
        <v/>
      </c>
      <c r="S19" s="74"/>
      <c r="T19" s="75" t="str">
        <f t="shared" si="6"/>
        <v/>
      </c>
      <c r="U19" s="76"/>
      <c r="V19" s="71" t="str">
        <f t="shared" si="7"/>
        <v/>
      </c>
      <c r="W19" s="71"/>
    </row>
    <row r="20" spans="2:23" x14ac:dyDescent="0.15">
      <c r="B20" s="12">
        <v>11</v>
      </c>
      <c r="C20" s="72" t="str">
        <f t="shared" si="2"/>
        <v/>
      </c>
      <c r="D20" s="72"/>
      <c r="E20" s="7">
        <f t="shared" si="8"/>
        <v>2010</v>
      </c>
      <c r="F20" s="13"/>
      <c r="G20" s="12"/>
      <c r="H20" s="73"/>
      <c r="I20" s="73"/>
      <c r="J20" s="73"/>
      <c r="K20" s="73"/>
      <c r="L20" s="14" t="str">
        <f t="shared" si="3"/>
        <v/>
      </c>
      <c r="M20" s="72" t="str">
        <f t="shared" si="0"/>
        <v/>
      </c>
      <c r="N20" s="72"/>
      <c r="O20" s="15" t="str">
        <f t="shared" si="4"/>
        <v/>
      </c>
      <c r="P20" s="7">
        <f t="shared" si="1"/>
        <v>2010</v>
      </c>
      <c r="Q20" s="13"/>
      <c r="R20" s="74" t="str">
        <f t="shared" si="9"/>
        <v/>
      </c>
      <c r="S20" s="74"/>
      <c r="T20" s="75" t="str">
        <f t="shared" si="6"/>
        <v/>
      </c>
      <c r="U20" s="76"/>
      <c r="V20" s="71" t="str">
        <f t="shared" si="7"/>
        <v/>
      </c>
      <c r="W20" s="71"/>
    </row>
    <row r="21" spans="2:23" x14ac:dyDescent="0.15">
      <c r="B21" s="12">
        <v>12</v>
      </c>
      <c r="C21" s="72" t="str">
        <f t="shared" si="2"/>
        <v/>
      </c>
      <c r="D21" s="72"/>
      <c r="E21" s="7">
        <f t="shared" si="8"/>
        <v>2010</v>
      </c>
      <c r="F21" s="13"/>
      <c r="G21" s="12"/>
      <c r="H21" s="73"/>
      <c r="I21" s="73"/>
      <c r="J21" s="73"/>
      <c r="K21" s="73"/>
      <c r="L21" s="14" t="str">
        <f t="shared" si="3"/>
        <v/>
      </c>
      <c r="M21" s="72" t="str">
        <f t="shared" si="0"/>
        <v/>
      </c>
      <c r="N21" s="72"/>
      <c r="O21" s="15" t="str">
        <f t="shared" si="4"/>
        <v/>
      </c>
      <c r="P21" s="7">
        <f t="shared" si="1"/>
        <v>2010</v>
      </c>
      <c r="Q21" s="13"/>
      <c r="R21" s="74" t="str">
        <f t="shared" si="9"/>
        <v/>
      </c>
      <c r="S21" s="74"/>
      <c r="T21" s="75" t="str">
        <f t="shared" si="6"/>
        <v/>
      </c>
      <c r="U21" s="76"/>
      <c r="V21" s="71" t="str">
        <f t="shared" si="7"/>
        <v/>
      </c>
      <c r="W21" s="71"/>
    </row>
    <row r="22" spans="2:23" x14ac:dyDescent="0.15">
      <c r="B22" s="12">
        <v>13</v>
      </c>
      <c r="C22" s="72" t="str">
        <f t="shared" si="2"/>
        <v/>
      </c>
      <c r="D22" s="72"/>
      <c r="E22" s="7">
        <f t="shared" si="8"/>
        <v>2010</v>
      </c>
      <c r="F22" s="13"/>
      <c r="G22" s="12"/>
      <c r="H22" s="73"/>
      <c r="I22" s="73"/>
      <c r="J22" s="73"/>
      <c r="K22" s="73"/>
      <c r="L22" s="14" t="str">
        <f t="shared" si="3"/>
        <v/>
      </c>
      <c r="M22" s="72" t="str">
        <f t="shared" si="0"/>
        <v/>
      </c>
      <c r="N22" s="72"/>
      <c r="O22" s="15" t="str">
        <f t="shared" si="4"/>
        <v/>
      </c>
      <c r="P22" s="7">
        <f t="shared" si="1"/>
        <v>2010</v>
      </c>
      <c r="Q22" s="13"/>
      <c r="R22" s="74" t="str">
        <f t="shared" si="9"/>
        <v/>
      </c>
      <c r="S22" s="74"/>
      <c r="T22" s="75" t="str">
        <f t="shared" si="6"/>
        <v/>
      </c>
      <c r="U22" s="76"/>
      <c r="V22" s="71" t="str">
        <f t="shared" si="7"/>
        <v/>
      </c>
      <c r="W22" s="71"/>
    </row>
    <row r="23" spans="2:23" x14ac:dyDescent="0.15">
      <c r="B23" s="12">
        <v>14</v>
      </c>
      <c r="C23" s="72" t="str">
        <f t="shared" si="2"/>
        <v/>
      </c>
      <c r="D23" s="72"/>
      <c r="E23" s="7">
        <f t="shared" si="8"/>
        <v>2010</v>
      </c>
      <c r="F23" s="13"/>
      <c r="G23" s="12"/>
      <c r="H23" s="73"/>
      <c r="I23" s="73"/>
      <c r="J23" s="73"/>
      <c r="K23" s="73"/>
      <c r="L23" s="14" t="str">
        <f t="shared" si="3"/>
        <v/>
      </c>
      <c r="M23" s="72" t="str">
        <f t="shared" si="0"/>
        <v/>
      </c>
      <c r="N23" s="72"/>
      <c r="O23" s="15" t="str">
        <f t="shared" si="4"/>
        <v/>
      </c>
      <c r="P23" s="7">
        <f t="shared" si="1"/>
        <v>2010</v>
      </c>
      <c r="Q23" s="13"/>
      <c r="R23" s="74" t="str">
        <f t="shared" si="9"/>
        <v/>
      </c>
      <c r="S23" s="74"/>
      <c r="T23" s="75" t="str">
        <f t="shared" si="6"/>
        <v/>
      </c>
      <c r="U23" s="76"/>
      <c r="V23" s="71" t="str">
        <f t="shared" si="7"/>
        <v/>
      </c>
      <c r="W23" s="71"/>
    </row>
    <row r="24" spans="2:23" x14ac:dyDescent="0.15">
      <c r="B24" s="12">
        <v>15</v>
      </c>
      <c r="C24" s="72" t="str">
        <f t="shared" si="2"/>
        <v/>
      </c>
      <c r="D24" s="72"/>
      <c r="E24" s="7">
        <f t="shared" si="8"/>
        <v>2010</v>
      </c>
      <c r="F24" s="13"/>
      <c r="G24" s="12"/>
      <c r="H24" s="73"/>
      <c r="I24" s="73"/>
      <c r="J24" s="73"/>
      <c r="K24" s="73"/>
      <c r="L24" s="14" t="str">
        <f t="shared" si="3"/>
        <v/>
      </c>
      <c r="M24" s="72" t="str">
        <f t="shared" si="0"/>
        <v/>
      </c>
      <c r="N24" s="72"/>
      <c r="O24" s="15" t="str">
        <f t="shared" si="4"/>
        <v/>
      </c>
      <c r="P24" s="7">
        <f t="shared" si="1"/>
        <v>2010</v>
      </c>
      <c r="Q24" s="13"/>
      <c r="R24" s="74" t="str">
        <f t="shared" si="9"/>
        <v/>
      </c>
      <c r="S24" s="74"/>
      <c r="T24" s="75" t="str">
        <f t="shared" si="6"/>
        <v/>
      </c>
      <c r="U24" s="76"/>
      <c r="V24" s="71" t="str">
        <f t="shared" si="7"/>
        <v/>
      </c>
      <c r="W24" s="71"/>
    </row>
    <row r="25" spans="2:23" x14ac:dyDescent="0.15">
      <c r="B25" s="12">
        <v>16</v>
      </c>
      <c r="C25" s="72" t="str">
        <f t="shared" si="2"/>
        <v/>
      </c>
      <c r="D25" s="72"/>
      <c r="E25" s="7">
        <f t="shared" si="8"/>
        <v>2010</v>
      </c>
      <c r="F25" s="13"/>
      <c r="G25" s="12"/>
      <c r="H25" s="73"/>
      <c r="I25" s="73"/>
      <c r="J25" s="73"/>
      <c r="K25" s="73"/>
      <c r="L25" s="14" t="str">
        <f t="shared" si="3"/>
        <v/>
      </c>
      <c r="M25" s="72" t="str">
        <f t="shared" si="0"/>
        <v/>
      </c>
      <c r="N25" s="72"/>
      <c r="O25" s="15" t="str">
        <f t="shared" si="4"/>
        <v/>
      </c>
      <c r="P25" s="7">
        <f t="shared" si="1"/>
        <v>2010</v>
      </c>
      <c r="Q25" s="13"/>
      <c r="R25" s="74" t="str">
        <f t="shared" si="9"/>
        <v/>
      </c>
      <c r="S25" s="74"/>
      <c r="T25" s="75" t="str">
        <f t="shared" si="6"/>
        <v/>
      </c>
      <c r="U25" s="76"/>
      <c r="V25" s="71" t="str">
        <f t="shared" si="7"/>
        <v/>
      </c>
      <c r="W25" s="71"/>
    </row>
    <row r="26" spans="2:23" x14ac:dyDescent="0.15">
      <c r="B26" s="12">
        <v>17</v>
      </c>
      <c r="C26" s="72" t="str">
        <f t="shared" si="2"/>
        <v/>
      </c>
      <c r="D26" s="72"/>
      <c r="E26" s="7">
        <f t="shared" si="8"/>
        <v>2010</v>
      </c>
      <c r="F26" s="13"/>
      <c r="G26" s="12"/>
      <c r="H26" s="73"/>
      <c r="I26" s="73"/>
      <c r="J26" s="73"/>
      <c r="K26" s="73"/>
      <c r="L26" s="14" t="str">
        <f t="shared" si="3"/>
        <v/>
      </c>
      <c r="M26" s="72" t="str">
        <f t="shared" si="0"/>
        <v/>
      </c>
      <c r="N26" s="72"/>
      <c r="O26" s="15" t="str">
        <f t="shared" si="4"/>
        <v/>
      </c>
      <c r="P26" s="7">
        <f t="shared" si="1"/>
        <v>2010</v>
      </c>
      <c r="Q26" s="13"/>
      <c r="R26" s="74" t="str">
        <f t="shared" si="9"/>
        <v/>
      </c>
      <c r="S26" s="74"/>
      <c r="T26" s="75" t="str">
        <f t="shared" si="6"/>
        <v/>
      </c>
      <c r="U26" s="76"/>
      <c r="V26" s="71" t="str">
        <f t="shared" si="7"/>
        <v/>
      </c>
      <c r="W26" s="71"/>
    </row>
    <row r="27" spans="2:23" x14ac:dyDescent="0.15">
      <c r="B27" s="12">
        <v>18</v>
      </c>
      <c r="C27" s="72" t="str">
        <f t="shared" si="2"/>
        <v/>
      </c>
      <c r="D27" s="72"/>
      <c r="E27" s="7">
        <f t="shared" si="8"/>
        <v>2010</v>
      </c>
      <c r="F27" s="13"/>
      <c r="G27" s="12"/>
      <c r="H27" s="73"/>
      <c r="I27" s="73"/>
      <c r="J27" s="73"/>
      <c r="K27" s="73"/>
      <c r="L27" s="14" t="str">
        <f t="shared" si="3"/>
        <v/>
      </c>
      <c r="M27" s="72" t="str">
        <f t="shared" si="0"/>
        <v/>
      </c>
      <c r="N27" s="72"/>
      <c r="O27" s="15" t="str">
        <f t="shared" si="4"/>
        <v/>
      </c>
      <c r="P27" s="7">
        <f t="shared" si="1"/>
        <v>2010</v>
      </c>
      <c r="Q27" s="13"/>
      <c r="R27" s="74" t="str">
        <f t="shared" si="9"/>
        <v/>
      </c>
      <c r="S27" s="74"/>
      <c r="T27" s="75" t="str">
        <f t="shared" si="6"/>
        <v/>
      </c>
      <c r="U27" s="76"/>
      <c r="V27" s="71" t="str">
        <f t="shared" si="7"/>
        <v/>
      </c>
      <c r="W27" s="71"/>
    </row>
    <row r="28" spans="2:23" x14ac:dyDescent="0.15">
      <c r="B28" s="12">
        <v>19</v>
      </c>
      <c r="C28" s="72" t="str">
        <f t="shared" si="2"/>
        <v/>
      </c>
      <c r="D28" s="72"/>
      <c r="E28" s="7">
        <f t="shared" si="8"/>
        <v>2010</v>
      </c>
      <c r="F28" s="13"/>
      <c r="G28" s="12"/>
      <c r="H28" s="73"/>
      <c r="I28" s="73"/>
      <c r="J28" s="73"/>
      <c r="K28" s="73"/>
      <c r="L28" s="14" t="str">
        <f t="shared" si="3"/>
        <v/>
      </c>
      <c r="M28" s="72" t="str">
        <f t="shared" si="0"/>
        <v/>
      </c>
      <c r="N28" s="72"/>
      <c r="O28" s="15" t="str">
        <f t="shared" si="4"/>
        <v/>
      </c>
      <c r="P28" s="7">
        <f t="shared" si="1"/>
        <v>2010</v>
      </c>
      <c r="Q28" s="13"/>
      <c r="R28" s="74" t="str">
        <f t="shared" si="9"/>
        <v/>
      </c>
      <c r="S28" s="74"/>
      <c r="T28" s="75" t="str">
        <f t="shared" si="6"/>
        <v/>
      </c>
      <c r="U28" s="76"/>
      <c r="V28" s="71" t="str">
        <f t="shared" si="7"/>
        <v/>
      </c>
      <c r="W28" s="71"/>
    </row>
    <row r="29" spans="2:23" x14ac:dyDescent="0.15">
      <c r="B29" s="12">
        <v>20</v>
      </c>
      <c r="C29" s="72" t="str">
        <f t="shared" si="2"/>
        <v/>
      </c>
      <c r="D29" s="72"/>
      <c r="E29" s="7">
        <f t="shared" si="8"/>
        <v>2010</v>
      </c>
      <c r="F29" s="13"/>
      <c r="G29" s="12"/>
      <c r="H29" s="73"/>
      <c r="I29" s="73"/>
      <c r="J29" s="73"/>
      <c r="K29" s="73"/>
      <c r="L29" s="14" t="str">
        <f t="shared" si="3"/>
        <v/>
      </c>
      <c r="M29" s="72" t="str">
        <f t="shared" si="0"/>
        <v/>
      </c>
      <c r="N29" s="72"/>
      <c r="O29" s="15" t="str">
        <f t="shared" si="4"/>
        <v/>
      </c>
      <c r="P29" s="7">
        <f t="shared" si="1"/>
        <v>2010</v>
      </c>
      <c r="Q29" s="13"/>
      <c r="R29" s="74" t="str">
        <f t="shared" si="9"/>
        <v/>
      </c>
      <c r="S29" s="74"/>
      <c r="T29" s="75" t="str">
        <f t="shared" si="6"/>
        <v/>
      </c>
      <c r="U29" s="76"/>
      <c r="V29" s="71" t="str">
        <f t="shared" si="7"/>
        <v/>
      </c>
      <c r="W29" s="71"/>
    </row>
    <row r="30" spans="2:23" x14ac:dyDescent="0.15">
      <c r="B30" s="12">
        <v>21</v>
      </c>
      <c r="C30" s="72" t="str">
        <f t="shared" si="2"/>
        <v/>
      </c>
      <c r="D30" s="72"/>
      <c r="E30" s="7">
        <f t="shared" si="8"/>
        <v>2010</v>
      </c>
      <c r="F30" s="13"/>
      <c r="G30" s="12"/>
      <c r="H30" s="73"/>
      <c r="I30" s="73"/>
      <c r="J30" s="73"/>
      <c r="K30" s="73"/>
      <c r="L30" s="14" t="str">
        <f t="shared" si="3"/>
        <v/>
      </c>
      <c r="M30" s="72" t="str">
        <f t="shared" si="0"/>
        <v/>
      </c>
      <c r="N30" s="72"/>
      <c r="O30" s="15" t="str">
        <f t="shared" si="4"/>
        <v/>
      </c>
      <c r="P30" s="7">
        <f t="shared" si="1"/>
        <v>2010</v>
      </c>
      <c r="Q30" s="13"/>
      <c r="R30" s="74" t="str">
        <f t="shared" si="9"/>
        <v/>
      </c>
      <c r="S30" s="74"/>
      <c r="T30" s="75" t="str">
        <f t="shared" si="6"/>
        <v/>
      </c>
      <c r="U30" s="76"/>
      <c r="V30" s="71" t="str">
        <f t="shared" si="7"/>
        <v/>
      </c>
      <c r="W30" s="71"/>
    </row>
    <row r="31" spans="2:23" x14ac:dyDescent="0.15">
      <c r="B31" s="12">
        <v>22</v>
      </c>
      <c r="C31" s="72" t="str">
        <f t="shared" si="2"/>
        <v/>
      </c>
      <c r="D31" s="72"/>
      <c r="E31" s="7">
        <f t="shared" si="8"/>
        <v>2010</v>
      </c>
      <c r="F31" s="13"/>
      <c r="G31" s="12"/>
      <c r="H31" s="73"/>
      <c r="I31" s="73"/>
      <c r="J31" s="73"/>
      <c r="K31" s="73"/>
      <c r="L31" s="14" t="str">
        <f t="shared" si="3"/>
        <v/>
      </c>
      <c r="M31" s="72" t="str">
        <f t="shared" si="0"/>
        <v/>
      </c>
      <c r="N31" s="72"/>
      <c r="O31" s="15" t="str">
        <f t="shared" si="4"/>
        <v/>
      </c>
      <c r="P31" s="7">
        <f t="shared" si="1"/>
        <v>2010</v>
      </c>
      <c r="Q31" s="13"/>
      <c r="R31" s="74" t="str">
        <f t="shared" si="9"/>
        <v/>
      </c>
      <c r="S31" s="74"/>
      <c r="T31" s="75" t="str">
        <f t="shared" si="6"/>
        <v/>
      </c>
      <c r="U31" s="76"/>
      <c r="V31" s="71" t="str">
        <f t="shared" si="7"/>
        <v/>
      </c>
      <c r="W31" s="71"/>
    </row>
    <row r="32" spans="2:23" x14ac:dyDescent="0.15">
      <c r="B32" s="12">
        <v>23</v>
      </c>
      <c r="C32" s="72" t="str">
        <f t="shared" si="2"/>
        <v/>
      </c>
      <c r="D32" s="72"/>
      <c r="E32" s="7">
        <f t="shared" si="8"/>
        <v>2010</v>
      </c>
      <c r="F32" s="13"/>
      <c r="G32" s="12"/>
      <c r="H32" s="73"/>
      <c r="I32" s="73"/>
      <c r="J32" s="73"/>
      <c r="K32" s="73"/>
      <c r="L32" s="14" t="str">
        <f t="shared" si="3"/>
        <v/>
      </c>
      <c r="M32" s="72" t="str">
        <f t="shared" si="0"/>
        <v/>
      </c>
      <c r="N32" s="72"/>
      <c r="O32" s="15" t="str">
        <f t="shared" si="4"/>
        <v/>
      </c>
      <c r="P32" s="7">
        <f t="shared" si="1"/>
        <v>2010</v>
      </c>
      <c r="Q32" s="13"/>
      <c r="R32" s="74" t="str">
        <f t="shared" si="9"/>
        <v/>
      </c>
      <c r="S32" s="74"/>
      <c r="T32" s="75" t="str">
        <f t="shared" si="6"/>
        <v/>
      </c>
      <c r="U32" s="76"/>
      <c r="V32" s="71" t="str">
        <f t="shared" si="7"/>
        <v/>
      </c>
      <c r="W32" s="71"/>
    </row>
    <row r="33" spans="2:23" x14ac:dyDescent="0.15">
      <c r="B33" s="12">
        <v>24</v>
      </c>
      <c r="C33" s="72" t="str">
        <f t="shared" si="2"/>
        <v/>
      </c>
      <c r="D33" s="72"/>
      <c r="E33" s="7">
        <f t="shared" si="8"/>
        <v>2010</v>
      </c>
      <c r="F33" s="13"/>
      <c r="G33" s="12"/>
      <c r="H33" s="73"/>
      <c r="I33" s="73"/>
      <c r="J33" s="73"/>
      <c r="K33" s="73"/>
      <c r="L33" s="14" t="str">
        <f t="shared" si="3"/>
        <v/>
      </c>
      <c r="M33" s="72" t="str">
        <f t="shared" si="0"/>
        <v/>
      </c>
      <c r="N33" s="72"/>
      <c r="O33" s="15" t="str">
        <f t="shared" si="4"/>
        <v/>
      </c>
      <c r="P33" s="7">
        <f t="shared" si="1"/>
        <v>2010</v>
      </c>
      <c r="Q33" s="13"/>
      <c r="R33" s="74" t="str">
        <f t="shared" si="9"/>
        <v/>
      </c>
      <c r="S33" s="74"/>
      <c r="T33" s="75" t="str">
        <f t="shared" si="6"/>
        <v/>
      </c>
      <c r="U33" s="76"/>
      <c r="V33" s="71" t="str">
        <f t="shared" si="7"/>
        <v/>
      </c>
      <c r="W33" s="71"/>
    </row>
    <row r="34" spans="2:23" x14ac:dyDescent="0.15">
      <c r="B34" s="12">
        <v>25</v>
      </c>
      <c r="C34" s="72" t="str">
        <f t="shared" si="2"/>
        <v/>
      </c>
      <c r="D34" s="72"/>
      <c r="E34" s="7">
        <f t="shared" si="8"/>
        <v>2010</v>
      </c>
      <c r="F34" s="13"/>
      <c r="G34" s="12"/>
      <c r="H34" s="73"/>
      <c r="I34" s="73"/>
      <c r="J34" s="73"/>
      <c r="K34" s="73"/>
      <c r="L34" s="14" t="str">
        <f t="shared" si="3"/>
        <v/>
      </c>
      <c r="M34" s="72" t="str">
        <f t="shared" si="0"/>
        <v/>
      </c>
      <c r="N34" s="72"/>
      <c r="O34" s="15" t="str">
        <f t="shared" si="4"/>
        <v/>
      </c>
      <c r="P34" s="7">
        <f t="shared" si="1"/>
        <v>2010</v>
      </c>
      <c r="Q34" s="13"/>
      <c r="R34" s="74" t="str">
        <f t="shared" si="9"/>
        <v/>
      </c>
      <c r="S34" s="74"/>
      <c r="T34" s="75" t="str">
        <f t="shared" si="6"/>
        <v/>
      </c>
      <c r="U34" s="76"/>
      <c r="V34" s="71" t="str">
        <f t="shared" si="7"/>
        <v/>
      </c>
      <c r="W34" s="71"/>
    </row>
    <row r="35" spans="2:23" x14ac:dyDescent="0.15">
      <c r="B35" s="12">
        <v>26</v>
      </c>
      <c r="C35" s="72" t="str">
        <f t="shared" si="2"/>
        <v/>
      </c>
      <c r="D35" s="72"/>
      <c r="E35" s="7">
        <f t="shared" si="8"/>
        <v>2010</v>
      </c>
      <c r="F35" s="13"/>
      <c r="G35" s="12"/>
      <c r="H35" s="73"/>
      <c r="I35" s="73"/>
      <c r="J35" s="73"/>
      <c r="K35" s="73"/>
      <c r="L35" s="14" t="str">
        <f t="shared" si="3"/>
        <v/>
      </c>
      <c r="M35" s="72" t="str">
        <f t="shared" si="0"/>
        <v/>
      </c>
      <c r="N35" s="72"/>
      <c r="O35" s="15" t="str">
        <f t="shared" si="4"/>
        <v/>
      </c>
      <c r="P35" s="7">
        <f t="shared" si="1"/>
        <v>2010</v>
      </c>
      <c r="Q35" s="13"/>
      <c r="R35" s="74" t="str">
        <f t="shared" si="9"/>
        <v/>
      </c>
      <c r="S35" s="74"/>
      <c r="T35" s="75" t="str">
        <f t="shared" si="6"/>
        <v/>
      </c>
      <c r="U35" s="76"/>
      <c r="V35" s="71" t="str">
        <f t="shared" si="7"/>
        <v/>
      </c>
      <c r="W35" s="71"/>
    </row>
    <row r="36" spans="2:23" x14ac:dyDescent="0.15">
      <c r="B36" s="12">
        <v>27</v>
      </c>
      <c r="C36" s="72" t="str">
        <f t="shared" si="2"/>
        <v/>
      </c>
      <c r="D36" s="72"/>
      <c r="E36" s="7">
        <f t="shared" si="8"/>
        <v>2010</v>
      </c>
      <c r="F36" s="13"/>
      <c r="G36" s="12"/>
      <c r="H36" s="73"/>
      <c r="I36" s="73"/>
      <c r="J36" s="73"/>
      <c r="K36" s="73"/>
      <c r="L36" s="14" t="str">
        <f t="shared" si="3"/>
        <v/>
      </c>
      <c r="M36" s="72" t="str">
        <f t="shared" si="0"/>
        <v/>
      </c>
      <c r="N36" s="72"/>
      <c r="O36" s="15" t="str">
        <f t="shared" si="4"/>
        <v/>
      </c>
      <c r="P36" s="7">
        <f t="shared" si="1"/>
        <v>2010</v>
      </c>
      <c r="Q36" s="13"/>
      <c r="R36" s="74" t="str">
        <f t="shared" si="9"/>
        <v/>
      </c>
      <c r="S36" s="74"/>
      <c r="T36" s="75" t="str">
        <f t="shared" si="6"/>
        <v/>
      </c>
      <c r="U36" s="76"/>
      <c r="V36" s="71" t="str">
        <f t="shared" si="7"/>
        <v/>
      </c>
      <c r="W36" s="71"/>
    </row>
    <row r="37" spans="2:23" x14ac:dyDescent="0.15">
      <c r="B37" s="12">
        <v>28</v>
      </c>
      <c r="C37" s="72" t="str">
        <f t="shared" si="2"/>
        <v/>
      </c>
      <c r="D37" s="72"/>
      <c r="E37" s="7">
        <f t="shared" si="8"/>
        <v>2010</v>
      </c>
      <c r="F37" s="13"/>
      <c r="G37" s="12"/>
      <c r="H37" s="73"/>
      <c r="I37" s="73"/>
      <c r="J37" s="73"/>
      <c r="K37" s="73"/>
      <c r="L37" s="14" t="str">
        <f t="shared" si="3"/>
        <v/>
      </c>
      <c r="M37" s="72" t="str">
        <f t="shared" si="0"/>
        <v/>
      </c>
      <c r="N37" s="72"/>
      <c r="O37" s="15" t="str">
        <f t="shared" si="4"/>
        <v/>
      </c>
      <c r="P37" s="7">
        <f t="shared" si="1"/>
        <v>2010</v>
      </c>
      <c r="Q37" s="13"/>
      <c r="R37" s="74" t="str">
        <f t="shared" si="9"/>
        <v/>
      </c>
      <c r="S37" s="74"/>
      <c r="T37" s="75" t="str">
        <f t="shared" si="6"/>
        <v/>
      </c>
      <c r="U37" s="76"/>
      <c r="V37" s="71" t="str">
        <f t="shared" si="7"/>
        <v/>
      </c>
      <c r="W37" s="71"/>
    </row>
    <row r="38" spans="2:23" s="16" customFormat="1" x14ac:dyDescent="0.15">
      <c r="B38" s="12">
        <v>29</v>
      </c>
      <c r="C38" s="72" t="str">
        <f t="shared" si="2"/>
        <v/>
      </c>
      <c r="D38" s="72"/>
      <c r="E38" s="7">
        <f t="shared" si="8"/>
        <v>2010</v>
      </c>
      <c r="F38" s="13"/>
      <c r="G38" s="12"/>
      <c r="H38" s="73"/>
      <c r="I38" s="73"/>
      <c r="J38" s="73"/>
      <c r="K38" s="73"/>
      <c r="L38" s="14" t="str">
        <f t="shared" si="3"/>
        <v/>
      </c>
      <c r="M38" s="72" t="str">
        <f t="shared" si="0"/>
        <v/>
      </c>
      <c r="N38" s="72"/>
      <c r="O38" s="15" t="str">
        <f t="shared" si="4"/>
        <v/>
      </c>
      <c r="P38" s="7">
        <f t="shared" si="1"/>
        <v>2010</v>
      </c>
      <c r="Q38" s="13"/>
      <c r="R38" s="74" t="str">
        <f t="shared" si="9"/>
        <v/>
      </c>
      <c r="S38" s="74"/>
      <c r="T38" s="75" t="str">
        <f t="shared" si="6"/>
        <v/>
      </c>
      <c r="U38" s="76"/>
      <c r="V38" s="71" t="str">
        <f t="shared" si="7"/>
        <v/>
      </c>
      <c r="W38" s="71"/>
    </row>
    <row r="39" spans="2:23" x14ac:dyDescent="0.15">
      <c r="B39" s="12">
        <v>30</v>
      </c>
      <c r="C39" s="72" t="str">
        <f t="shared" si="2"/>
        <v/>
      </c>
      <c r="D39" s="72"/>
      <c r="E39" s="7">
        <f t="shared" si="8"/>
        <v>2010</v>
      </c>
      <c r="F39" s="13"/>
      <c r="G39" s="12"/>
      <c r="H39" s="73"/>
      <c r="I39" s="73"/>
      <c r="J39" s="73"/>
      <c r="K39" s="73"/>
      <c r="L39" s="14" t="str">
        <f t="shared" si="3"/>
        <v/>
      </c>
      <c r="M39" s="72" t="str">
        <f t="shared" si="0"/>
        <v/>
      </c>
      <c r="N39" s="72"/>
      <c r="O39" s="15" t="str">
        <f t="shared" si="4"/>
        <v/>
      </c>
      <c r="P39" s="7">
        <f t="shared" si="1"/>
        <v>2010</v>
      </c>
      <c r="Q39" s="13"/>
      <c r="R39" s="74" t="str">
        <f t="shared" si="9"/>
        <v/>
      </c>
      <c r="S39" s="74"/>
      <c r="T39" s="75" t="str">
        <f t="shared" si="6"/>
        <v/>
      </c>
      <c r="U39" s="76"/>
      <c r="V39" s="71" t="str">
        <f t="shared" si="7"/>
        <v/>
      </c>
      <c r="W39" s="71"/>
    </row>
    <row r="40" spans="2:23" x14ac:dyDescent="0.15">
      <c r="B40" s="12">
        <v>31</v>
      </c>
      <c r="C40" s="72" t="str">
        <f t="shared" si="2"/>
        <v/>
      </c>
      <c r="D40" s="72"/>
      <c r="E40" s="7">
        <f t="shared" si="8"/>
        <v>2010</v>
      </c>
      <c r="F40" s="13"/>
      <c r="G40" s="12"/>
      <c r="H40" s="73"/>
      <c r="I40" s="73"/>
      <c r="J40" s="73"/>
      <c r="K40" s="73"/>
      <c r="L40" s="14" t="str">
        <f t="shared" si="3"/>
        <v/>
      </c>
      <c r="M40" s="72" t="str">
        <f t="shared" si="0"/>
        <v/>
      </c>
      <c r="N40" s="72"/>
      <c r="O40" s="15" t="str">
        <f t="shared" si="4"/>
        <v/>
      </c>
      <c r="P40" s="7">
        <f t="shared" si="1"/>
        <v>2010</v>
      </c>
      <c r="Q40" s="13"/>
      <c r="R40" s="74" t="str">
        <f t="shared" si="9"/>
        <v/>
      </c>
      <c r="S40" s="74"/>
      <c r="T40" s="75" t="str">
        <f t="shared" si="6"/>
        <v/>
      </c>
      <c r="U40" s="76"/>
      <c r="V40" s="71" t="str">
        <f t="shared" si="7"/>
        <v/>
      </c>
      <c r="W40" s="71"/>
    </row>
    <row r="41" spans="2:23" x14ac:dyDescent="0.15">
      <c r="B41" s="12">
        <v>32</v>
      </c>
      <c r="C41" s="72" t="str">
        <f t="shared" si="2"/>
        <v/>
      </c>
      <c r="D41" s="72"/>
      <c r="E41" s="7">
        <f t="shared" si="8"/>
        <v>2010</v>
      </c>
      <c r="F41" s="13"/>
      <c r="G41" s="12"/>
      <c r="H41" s="73"/>
      <c r="I41" s="73"/>
      <c r="J41" s="73"/>
      <c r="K41" s="73"/>
      <c r="L41" s="14" t="str">
        <f t="shared" si="3"/>
        <v/>
      </c>
      <c r="M41" s="72" t="str">
        <f t="shared" si="0"/>
        <v/>
      </c>
      <c r="N41" s="72"/>
      <c r="O41" s="15" t="str">
        <f t="shared" si="4"/>
        <v/>
      </c>
      <c r="P41" s="7">
        <f t="shared" si="1"/>
        <v>2010</v>
      </c>
      <c r="Q41" s="13"/>
      <c r="R41" s="74" t="str">
        <f t="shared" si="9"/>
        <v/>
      </c>
      <c r="S41" s="74"/>
      <c r="T41" s="75" t="str">
        <f t="shared" si="6"/>
        <v/>
      </c>
      <c r="U41" s="76"/>
      <c r="V41" s="71" t="str">
        <f t="shared" si="7"/>
        <v/>
      </c>
      <c r="W41" s="71"/>
    </row>
    <row r="42" spans="2:23" x14ac:dyDescent="0.15">
      <c r="B42" s="12">
        <v>33</v>
      </c>
      <c r="C42" s="72" t="str">
        <f t="shared" si="2"/>
        <v/>
      </c>
      <c r="D42" s="72"/>
      <c r="E42" s="7">
        <f t="shared" si="8"/>
        <v>2010</v>
      </c>
      <c r="F42" s="13"/>
      <c r="G42" s="12"/>
      <c r="H42" s="73"/>
      <c r="I42" s="73"/>
      <c r="J42" s="73"/>
      <c r="K42" s="73"/>
      <c r="L42" s="14" t="str">
        <f t="shared" si="3"/>
        <v/>
      </c>
      <c r="M42" s="72" t="str">
        <f t="shared" si="0"/>
        <v/>
      </c>
      <c r="N42" s="72"/>
      <c r="O42" s="15" t="str">
        <f t="shared" si="4"/>
        <v/>
      </c>
      <c r="P42" s="7">
        <f t="shared" si="1"/>
        <v>2010</v>
      </c>
      <c r="Q42" s="13"/>
      <c r="R42" s="74" t="str">
        <f t="shared" si="9"/>
        <v/>
      </c>
      <c r="S42" s="74"/>
      <c r="T42" s="75" t="str">
        <f t="shared" si="6"/>
        <v/>
      </c>
      <c r="U42" s="76"/>
      <c r="V42" s="71" t="str">
        <f t="shared" si="7"/>
        <v/>
      </c>
      <c r="W42" s="71"/>
    </row>
    <row r="43" spans="2:23" x14ac:dyDescent="0.15">
      <c r="B43" s="12">
        <v>34</v>
      </c>
      <c r="C43" s="72" t="str">
        <f t="shared" si="2"/>
        <v/>
      </c>
      <c r="D43" s="72"/>
      <c r="E43" s="7">
        <f t="shared" si="8"/>
        <v>2010</v>
      </c>
      <c r="F43" s="13"/>
      <c r="G43" s="12"/>
      <c r="H43" s="73"/>
      <c r="I43" s="73"/>
      <c r="J43" s="73"/>
      <c r="K43" s="73"/>
      <c r="L43" s="14" t="str">
        <f t="shared" si="3"/>
        <v/>
      </c>
      <c r="M43" s="72" t="str">
        <f t="shared" si="0"/>
        <v/>
      </c>
      <c r="N43" s="72"/>
      <c r="O43" s="15" t="str">
        <f t="shared" si="4"/>
        <v/>
      </c>
      <c r="P43" s="7">
        <f t="shared" si="1"/>
        <v>2010</v>
      </c>
      <c r="Q43" s="13"/>
      <c r="R43" s="74" t="str">
        <f t="shared" si="9"/>
        <v/>
      </c>
      <c r="S43" s="74"/>
      <c r="T43" s="75" t="str">
        <f t="shared" si="6"/>
        <v/>
      </c>
      <c r="U43" s="76"/>
      <c r="V43" s="71" t="str">
        <f t="shared" si="7"/>
        <v/>
      </c>
      <c r="W43" s="71"/>
    </row>
    <row r="44" spans="2:23" x14ac:dyDescent="0.15">
      <c r="B44" s="12">
        <v>35</v>
      </c>
      <c r="C44" s="72" t="str">
        <f t="shared" si="2"/>
        <v/>
      </c>
      <c r="D44" s="72"/>
      <c r="E44" s="7">
        <f t="shared" si="8"/>
        <v>2010</v>
      </c>
      <c r="F44" s="13"/>
      <c r="G44" s="12"/>
      <c r="H44" s="73"/>
      <c r="I44" s="73"/>
      <c r="J44" s="73"/>
      <c r="K44" s="73"/>
      <c r="L44" s="14" t="str">
        <f t="shared" si="3"/>
        <v/>
      </c>
      <c r="M44" s="72" t="str">
        <f t="shared" si="0"/>
        <v/>
      </c>
      <c r="N44" s="72"/>
      <c r="O44" s="15" t="str">
        <f t="shared" si="4"/>
        <v/>
      </c>
      <c r="P44" s="7">
        <f t="shared" si="1"/>
        <v>2010</v>
      </c>
      <c r="Q44" s="13"/>
      <c r="R44" s="74" t="str">
        <f t="shared" si="9"/>
        <v/>
      </c>
      <c r="S44" s="74"/>
      <c r="T44" s="75" t="str">
        <f t="shared" si="6"/>
        <v/>
      </c>
      <c r="U44" s="76"/>
      <c r="V44" s="71" t="str">
        <f t="shared" si="7"/>
        <v/>
      </c>
      <c r="W44" s="71"/>
    </row>
    <row r="45" spans="2:23" x14ac:dyDescent="0.15">
      <c r="B45" s="12">
        <v>36</v>
      </c>
      <c r="C45" s="72" t="str">
        <f t="shared" si="2"/>
        <v/>
      </c>
      <c r="D45" s="72"/>
      <c r="E45" s="7">
        <f t="shared" si="8"/>
        <v>2010</v>
      </c>
      <c r="F45" s="13"/>
      <c r="G45" s="12"/>
      <c r="H45" s="73"/>
      <c r="I45" s="73"/>
      <c r="J45" s="73"/>
      <c r="K45" s="73"/>
      <c r="L45" s="14" t="str">
        <f t="shared" si="3"/>
        <v/>
      </c>
      <c r="M45" s="72" t="str">
        <f t="shared" si="0"/>
        <v/>
      </c>
      <c r="N45" s="72"/>
      <c r="O45" s="15" t="str">
        <f t="shared" si="4"/>
        <v/>
      </c>
      <c r="P45" s="7">
        <f t="shared" si="1"/>
        <v>2010</v>
      </c>
      <c r="Q45" s="13"/>
      <c r="R45" s="74" t="str">
        <f t="shared" si="9"/>
        <v/>
      </c>
      <c r="S45" s="74"/>
      <c r="T45" s="75" t="str">
        <f t="shared" si="6"/>
        <v/>
      </c>
      <c r="U45" s="76"/>
      <c r="V45" s="71" t="str">
        <f t="shared" si="7"/>
        <v/>
      </c>
      <c r="W45" s="71"/>
    </row>
    <row r="46" spans="2:23" x14ac:dyDescent="0.15">
      <c r="B46" s="12">
        <v>37</v>
      </c>
      <c r="C46" s="72" t="str">
        <f t="shared" si="2"/>
        <v/>
      </c>
      <c r="D46" s="72"/>
      <c r="E46" s="7">
        <f t="shared" si="8"/>
        <v>2010</v>
      </c>
      <c r="F46" s="13"/>
      <c r="G46" s="12"/>
      <c r="H46" s="73"/>
      <c r="I46" s="73"/>
      <c r="J46" s="73"/>
      <c r="K46" s="73"/>
      <c r="L46" s="14" t="str">
        <f t="shared" si="3"/>
        <v/>
      </c>
      <c r="M46" s="72" t="str">
        <f t="shared" si="0"/>
        <v/>
      </c>
      <c r="N46" s="72"/>
      <c r="O46" s="15" t="str">
        <f t="shared" si="4"/>
        <v/>
      </c>
      <c r="P46" s="7">
        <f t="shared" si="1"/>
        <v>2010</v>
      </c>
      <c r="Q46" s="13"/>
      <c r="R46" s="74" t="str">
        <f t="shared" si="9"/>
        <v/>
      </c>
      <c r="S46" s="74"/>
      <c r="T46" s="75" t="str">
        <f t="shared" si="6"/>
        <v/>
      </c>
      <c r="U46" s="76"/>
      <c r="V46" s="71" t="str">
        <f t="shared" si="7"/>
        <v/>
      </c>
      <c r="W46" s="71"/>
    </row>
    <row r="47" spans="2:23" x14ac:dyDescent="0.15">
      <c r="B47" s="12">
        <v>38</v>
      </c>
      <c r="C47" s="72" t="str">
        <f t="shared" si="2"/>
        <v/>
      </c>
      <c r="D47" s="72"/>
      <c r="E47" s="7">
        <f t="shared" si="8"/>
        <v>2010</v>
      </c>
      <c r="F47" s="13"/>
      <c r="G47" s="12"/>
      <c r="H47" s="73"/>
      <c r="I47" s="73"/>
      <c r="J47" s="73"/>
      <c r="K47" s="73"/>
      <c r="L47" s="14" t="str">
        <f t="shared" si="3"/>
        <v/>
      </c>
      <c r="M47" s="72" t="str">
        <f t="shared" si="0"/>
        <v/>
      </c>
      <c r="N47" s="72"/>
      <c r="O47" s="15" t="str">
        <f t="shared" si="4"/>
        <v/>
      </c>
      <c r="P47" s="7">
        <f t="shared" si="1"/>
        <v>2010</v>
      </c>
      <c r="Q47" s="13"/>
      <c r="R47" s="74" t="str">
        <f t="shared" si="9"/>
        <v/>
      </c>
      <c r="S47" s="74"/>
      <c r="T47" s="75" t="str">
        <f t="shared" si="6"/>
        <v/>
      </c>
      <c r="U47" s="76"/>
      <c r="V47" s="71" t="str">
        <f t="shared" si="7"/>
        <v/>
      </c>
      <c r="W47" s="71"/>
    </row>
    <row r="48" spans="2:23" x14ac:dyDescent="0.15">
      <c r="B48" s="12">
        <v>39</v>
      </c>
      <c r="C48" s="72" t="str">
        <f t="shared" si="2"/>
        <v/>
      </c>
      <c r="D48" s="72"/>
      <c r="E48" s="7">
        <f t="shared" si="8"/>
        <v>2010</v>
      </c>
      <c r="F48" s="13"/>
      <c r="G48" s="12"/>
      <c r="H48" s="73"/>
      <c r="I48" s="73"/>
      <c r="J48" s="73"/>
      <c r="K48" s="73"/>
      <c r="L48" s="14" t="str">
        <f t="shared" si="3"/>
        <v/>
      </c>
      <c r="M48" s="72" t="str">
        <f t="shared" si="0"/>
        <v/>
      </c>
      <c r="N48" s="72"/>
      <c r="O48" s="15" t="str">
        <f t="shared" si="4"/>
        <v/>
      </c>
      <c r="P48" s="7">
        <f t="shared" si="1"/>
        <v>2010</v>
      </c>
      <c r="Q48" s="13"/>
      <c r="R48" s="74" t="str">
        <f t="shared" si="9"/>
        <v/>
      </c>
      <c r="S48" s="74"/>
      <c r="T48" s="75" t="str">
        <f t="shared" si="6"/>
        <v/>
      </c>
      <c r="U48" s="76"/>
      <c r="V48" s="71" t="str">
        <f t="shared" si="7"/>
        <v/>
      </c>
      <c r="W48" s="71"/>
    </row>
    <row r="49" spans="2:23" x14ac:dyDescent="0.15">
      <c r="B49" s="12">
        <v>40</v>
      </c>
      <c r="C49" s="72" t="str">
        <f t="shared" si="2"/>
        <v/>
      </c>
      <c r="D49" s="72"/>
      <c r="E49" s="7">
        <f t="shared" si="8"/>
        <v>2010</v>
      </c>
      <c r="F49" s="13"/>
      <c r="G49" s="12"/>
      <c r="H49" s="73"/>
      <c r="I49" s="73"/>
      <c r="J49" s="73"/>
      <c r="K49" s="73"/>
      <c r="L49" s="14" t="str">
        <f t="shared" si="3"/>
        <v/>
      </c>
      <c r="M49" s="72" t="str">
        <f t="shared" si="0"/>
        <v/>
      </c>
      <c r="N49" s="72"/>
      <c r="O49" s="15" t="str">
        <f t="shared" si="4"/>
        <v/>
      </c>
      <c r="P49" s="7">
        <f t="shared" si="1"/>
        <v>2010</v>
      </c>
      <c r="Q49" s="13"/>
      <c r="R49" s="74" t="str">
        <f t="shared" si="9"/>
        <v/>
      </c>
      <c r="S49" s="74"/>
      <c r="T49" s="75" t="str">
        <f t="shared" si="6"/>
        <v/>
      </c>
      <c r="U49" s="76"/>
      <c r="V49" s="71" t="str">
        <f t="shared" si="7"/>
        <v/>
      </c>
      <c r="W49" s="71"/>
    </row>
    <row r="50" spans="2:23" x14ac:dyDescent="0.15">
      <c r="B50" s="12">
        <v>41</v>
      </c>
      <c r="C50" s="72" t="str">
        <f t="shared" si="2"/>
        <v/>
      </c>
      <c r="D50" s="72"/>
      <c r="E50" s="7">
        <f t="shared" si="8"/>
        <v>2010</v>
      </c>
      <c r="F50" s="13"/>
      <c r="G50" s="12"/>
      <c r="H50" s="73"/>
      <c r="I50" s="73"/>
      <c r="J50" s="73"/>
      <c r="K50" s="73"/>
      <c r="L50" s="14" t="str">
        <f t="shared" si="3"/>
        <v/>
      </c>
      <c r="M50" s="72" t="str">
        <f t="shared" si="0"/>
        <v/>
      </c>
      <c r="N50" s="72"/>
      <c r="O50" s="15" t="str">
        <f t="shared" si="4"/>
        <v/>
      </c>
      <c r="P50" s="7">
        <f t="shared" si="1"/>
        <v>2010</v>
      </c>
      <c r="Q50" s="13"/>
      <c r="R50" s="74" t="str">
        <f t="shared" si="9"/>
        <v/>
      </c>
      <c r="S50" s="74"/>
      <c r="T50" s="75" t="str">
        <f t="shared" si="6"/>
        <v/>
      </c>
      <c r="U50" s="76"/>
      <c r="V50" s="71" t="str">
        <f t="shared" si="7"/>
        <v/>
      </c>
      <c r="W50" s="71"/>
    </row>
    <row r="51" spans="2:23" x14ac:dyDescent="0.15">
      <c r="B51" s="12">
        <v>42</v>
      </c>
      <c r="C51" s="72" t="str">
        <f t="shared" si="2"/>
        <v/>
      </c>
      <c r="D51" s="72"/>
      <c r="E51" s="7">
        <f t="shared" si="8"/>
        <v>2010</v>
      </c>
      <c r="F51" s="13"/>
      <c r="G51" s="12"/>
      <c r="H51" s="73"/>
      <c r="I51" s="73"/>
      <c r="J51" s="73"/>
      <c r="K51" s="73"/>
      <c r="L51" s="14" t="str">
        <f t="shared" si="3"/>
        <v/>
      </c>
      <c r="M51" s="72" t="str">
        <f t="shared" si="0"/>
        <v/>
      </c>
      <c r="N51" s="72"/>
      <c r="O51" s="15" t="str">
        <f t="shared" si="4"/>
        <v/>
      </c>
      <c r="P51" s="7">
        <f t="shared" si="1"/>
        <v>2010</v>
      </c>
      <c r="Q51" s="13"/>
      <c r="R51" s="74" t="str">
        <f t="shared" si="9"/>
        <v/>
      </c>
      <c r="S51" s="74"/>
      <c r="T51" s="75" t="str">
        <f t="shared" si="6"/>
        <v/>
      </c>
      <c r="U51" s="76"/>
      <c r="V51" s="71" t="str">
        <f t="shared" si="7"/>
        <v/>
      </c>
      <c r="W51" s="71"/>
    </row>
    <row r="52" spans="2:23" x14ac:dyDescent="0.15">
      <c r="B52" s="12">
        <v>43</v>
      </c>
      <c r="C52" s="72" t="str">
        <f t="shared" si="2"/>
        <v/>
      </c>
      <c r="D52" s="72"/>
      <c r="E52" s="7">
        <f t="shared" si="8"/>
        <v>2010</v>
      </c>
      <c r="F52" s="13"/>
      <c r="G52" s="12"/>
      <c r="H52" s="73"/>
      <c r="I52" s="73"/>
      <c r="J52" s="73"/>
      <c r="K52" s="73"/>
      <c r="L52" s="14" t="str">
        <f t="shared" si="3"/>
        <v/>
      </c>
      <c r="M52" s="72" t="str">
        <f t="shared" si="0"/>
        <v/>
      </c>
      <c r="N52" s="72"/>
      <c r="O52" s="15" t="str">
        <f t="shared" si="4"/>
        <v/>
      </c>
      <c r="P52" s="7">
        <f t="shared" si="1"/>
        <v>2010</v>
      </c>
      <c r="Q52" s="13"/>
      <c r="R52" s="74" t="str">
        <f t="shared" si="9"/>
        <v/>
      </c>
      <c r="S52" s="74"/>
      <c r="T52" s="75" t="str">
        <f t="shared" si="6"/>
        <v/>
      </c>
      <c r="U52" s="76"/>
      <c r="V52" s="71" t="str">
        <f t="shared" si="7"/>
        <v/>
      </c>
      <c r="W52" s="71"/>
    </row>
    <row r="53" spans="2:23" x14ac:dyDescent="0.15">
      <c r="B53" s="12">
        <v>44</v>
      </c>
      <c r="C53" s="72" t="str">
        <f t="shared" si="2"/>
        <v/>
      </c>
      <c r="D53" s="72"/>
      <c r="E53" s="7">
        <f t="shared" si="8"/>
        <v>2010</v>
      </c>
      <c r="F53" s="13"/>
      <c r="G53" s="12"/>
      <c r="H53" s="73"/>
      <c r="I53" s="73"/>
      <c r="J53" s="73"/>
      <c r="K53" s="73"/>
      <c r="L53" s="14" t="str">
        <f t="shared" si="3"/>
        <v/>
      </c>
      <c r="M53" s="72" t="str">
        <f t="shared" si="0"/>
        <v/>
      </c>
      <c r="N53" s="72"/>
      <c r="O53" s="15" t="str">
        <f t="shared" si="4"/>
        <v/>
      </c>
      <c r="P53" s="7">
        <f t="shared" si="1"/>
        <v>2010</v>
      </c>
      <c r="Q53" s="13"/>
      <c r="R53" s="74" t="str">
        <f t="shared" si="9"/>
        <v/>
      </c>
      <c r="S53" s="74"/>
      <c r="T53" s="75" t="str">
        <f t="shared" si="6"/>
        <v/>
      </c>
      <c r="U53" s="76"/>
      <c r="V53" s="71" t="str">
        <f t="shared" si="7"/>
        <v/>
      </c>
      <c r="W53" s="71"/>
    </row>
    <row r="54" spans="2:23" x14ac:dyDescent="0.15">
      <c r="B54" s="12">
        <v>45</v>
      </c>
      <c r="C54" s="72" t="str">
        <f t="shared" si="2"/>
        <v/>
      </c>
      <c r="D54" s="72"/>
      <c r="E54" s="7">
        <f t="shared" si="8"/>
        <v>2010</v>
      </c>
      <c r="F54" s="13"/>
      <c r="G54" s="12"/>
      <c r="H54" s="73"/>
      <c r="I54" s="73"/>
      <c r="J54" s="73"/>
      <c r="K54" s="73"/>
      <c r="L54" s="14" t="str">
        <f t="shared" si="3"/>
        <v/>
      </c>
      <c r="M54" s="72" t="str">
        <f t="shared" si="0"/>
        <v/>
      </c>
      <c r="N54" s="72"/>
      <c r="O54" s="15" t="str">
        <f t="shared" si="4"/>
        <v/>
      </c>
      <c r="P54" s="7">
        <f t="shared" si="1"/>
        <v>2010</v>
      </c>
      <c r="Q54" s="13"/>
      <c r="R54" s="74" t="str">
        <f t="shared" si="9"/>
        <v/>
      </c>
      <c r="S54" s="74"/>
      <c r="T54" s="75" t="str">
        <f t="shared" si="6"/>
        <v/>
      </c>
      <c r="U54" s="76"/>
      <c r="V54" s="71" t="str">
        <f t="shared" si="7"/>
        <v/>
      </c>
      <c r="W54" s="71"/>
    </row>
    <row r="55" spans="2:23" x14ac:dyDescent="0.15">
      <c r="B55" s="12">
        <v>46</v>
      </c>
      <c r="C55" s="72" t="str">
        <f t="shared" si="2"/>
        <v/>
      </c>
      <c r="D55" s="72"/>
      <c r="E55" s="7">
        <f t="shared" si="8"/>
        <v>2010</v>
      </c>
      <c r="F55" s="13"/>
      <c r="G55" s="12"/>
      <c r="H55" s="73"/>
      <c r="I55" s="73"/>
      <c r="J55" s="73"/>
      <c r="K55" s="73"/>
      <c r="L55" s="14" t="str">
        <f t="shared" si="3"/>
        <v/>
      </c>
      <c r="M55" s="72" t="str">
        <f t="shared" si="0"/>
        <v/>
      </c>
      <c r="N55" s="72"/>
      <c r="O55" s="15" t="str">
        <f t="shared" si="4"/>
        <v/>
      </c>
      <c r="P55" s="7">
        <f t="shared" si="1"/>
        <v>2010</v>
      </c>
      <c r="Q55" s="13"/>
      <c r="R55" s="74" t="str">
        <f t="shared" si="9"/>
        <v/>
      </c>
      <c r="S55" s="74"/>
      <c r="T55" s="75" t="str">
        <f t="shared" si="6"/>
        <v/>
      </c>
      <c r="U55" s="76"/>
      <c r="V55" s="71" t="str">
        <f t="shared" si="7"/>
        <v/>
      </c>
      <c r="W55" s="71"/>
    </row>
    <row r="56" spans="2:23" x14ac:dyDescent="0.15">
      <c r="B56" s="12">
        <v>47</v>
      </c>
      <c r="C56" s="72" t="str">
        <f t="shared" si="2"/>
        <v/>
      </c>
      <c r="D56" s="72"/>
      <c r="E56" s="7">
        <f t="shared" si="8"/>
        <v>2010</v>
      </c>
      <c r="F56" s="13"/>
      <c r="G56" s="12"/>
      <c r="H56" s="73"/>
      <c r="I56" s="73"/>
      <c r="J56" s="73"/>
      <c r="K56" s="73"/>
      <c r="L56" s="14" t="str">
        <f t="shared" si="3"/>
        <v/>
      </c>
      <c r="M56" s="72" t="str">
        <f t="shared" si="0"/>
        <v/>
      </c>
      <c r="N56" s="72"/>
      <c r="O56" s="15" t="str">
        <f t="shared" si="4"/>
        <v/>
      </c>
      <c r="P56" s="7">
        <f t="shared" si="1"/>
        <v>2010</v>
      </c>
      <c r="Q56" s="13"/>
      <c r="R56" s="74" t="str">
        <f t="shared" si="9"/>
        <v/>
      </c>
      <c r="S56" s="74"/>
      <c r="T56" s="75" t="str">
        <f t="shared" si="6"/>
        <v/>
      </c>
      <c r="U56" s="76"/>
      <c r="V56" s="71" t="str">
        <f t="shared" si="7"/>
        <v/>
      </c>
      <c r="W56" s="71"/>
    </row>
    <row r="57" spans="2:23" x14ac:dyDescent="0.15">
      <c r="B57" s="12">
        <v>48</v>
      </c>
      <c r="C57" s="72" t="str">
        <f t="shared" si="2"/>
        <v/>
      </c>
      <c r="D57" s="72"/>
      <c r="E57" s="7">
        <f t="shared" si="8"/>
        <v>2010</v>
      </c>
      <c r="F57" s="13"/>
      <c r="G57" s="12"/>
      <c r="H57" s="73"/>
      <c r="I57" s="73"/>
      <c r="J57" s="73"/>
      <c r="K57" s="73"/>
      <c r="L57" s="14" t="str">
        <f t="shared" si="3"/>
        <v/>
      </c>
      <c r="M57" s="72" t="str">
        <f t="shared" si="0"/>
        <v/>
      </c>
      <c r="N57" s="72"/>
      <c r="O57" s="15" t="str">
        <f t="shared" si="4"/>
        <v/>
      </c>
      <c r="P57" s="7">
        <f t="shared" si="1"/>
        <v>2010</v>
      </c>
      <c r="Q57" s="13"/>
      <c r="R57" s="74" t="str">
        <f t="shared" si="9"/>
        <v/>
      </c>
      <c r="S57" s="74"/>
      <c r="T57" s="75" t="str">
        <f t="shared" si="6"/>
        <v/>
      </c>
      <c r="U57" s="76"/>
      <c r="V57" s="71" t="str">
        <f t="shared" si="7"/>
        <v/>
      </c>
      <c r="W57" s="71"/>
    </row>
    <row r="58" spans="2:23" x14ac:dyDescent="0.15">
      <c r="B58" s="12">
        <v>49</v>
      </c>
      <c r="C58" s="72" t="str">
        <f t="shared" si="2"/>
        <v/>
      </c>
      <c r="D58" s="72"/>
      <c r="E58" s="7">
        <f t="shared" si="8"/>
        <v>2010</v>
      </c>
      <c r="F58" s="13"/>
      <c r="G58" s="12"/>
      <c r="H58" s="73"/>
      <c r="I58" s="73"/>
      <c r="J58" s="73"/>
      <c r="K58" s="73"/>
      <c r="L58" s="14" t="str">
        <f t="shared" si="3"/>
        <v/>
      </c>
      <c r="M58" s="72" t="str">
        <f t="shared" si="0"/>
        <v/>
      </c>
      <c r="N58" s="72"/>
      <c r="O58" s="15" t="str">
        <f t="shared" si="4"/>
        <v/>
      </c>
      <c r="P58" s="7">
        <f t="shared" si="1"/>
        <v>2010</v>
      </c>
      <c r="Q58" s="13"/>
      <c r="R58" s="74" t="str">
        <f t="shared" si="9"/>
        <v/>
      </c>
      <c r="S58" s="74"/>
      <c r="T58" s="75" t="str">
        <f t="shared" si="6"/>
        <v/>
      </c>
      <c r="U58" s="76"/>
      <c r="V58" s="71" t="str">
        <f t="shared" si="7"/>
        <v/>
      </c>
      <c r="W58" s="71"/>
    </row>
    <row r="59" spans="2:23" x14ac:dyDescent="0.15">
      <c r="B59" s="12">
        <v>50</v>
      </c>
      <c r="C59" s="72" t="str">
        <f t="shared" si="2"/>
        <v/>
      </c>
      <c r="D59" s="72"/>
      <c r="E59" s="7">
        <f t="shared" si="8"/>
        <v>2010</v>
      </c>
      <c r="F59" s="13"/>
      <c r="G59" s="12"/>
      <c r="H59" s="73"/>
      <c r="I59" s="73"/>
      <c r="J59" s="73"/>
      <c r="K59" s="73"/>
      <c r="L59" s="14" t="str">
        <f t="shared" si="3"/>
        <v/>
      </c>
      <c r="M59" s="72" t="str">
        <f t="shared" si="0"/>
        <v/>
      </c>
      <c r="N59" s="72"/>
      <c r="O59" s="15" t="str">
        <f t="shared" si="4"/>
        <v/>
      </c>
      <c r="P59" s="7">
        <f t="shared" si="1"/>
        <v>2010</v>
      </c>
      <c r="Q59" s="13"/>
      <c r="R59" s="74" t="str">
        <f t="shared" si="9"/>
        <v/>
      </c>
      <c r="S59" s="74"/>
      <c r="T59" s="75" t="str">
        <f t="shared" si="6"/>
        <v/>
      </c>
      <c r="U59" s="76"/>
      <c r="V59" s="71" t="str">
        <f t="shared" si="7"/>
        <v/>
      </c>
      <c r="W59" s="71"/>
    </row>
    <row r="60" spans="2:23" x14ac:dyDescent="0.15">
      <c r="B60" s="12">
        <v>51</v>
      </c>
      <c r="C60" s="72" t="str">
        <f t="shared" si="2"/>
        <v/>
      </c>
      <c r="D60" s="72"/>
      <c r="E60" s="7">
        <f t="shared" si="8"/>
        <v>2010</v>
      </c>
      <c r="F60" s="13"/>
      <c r="G60" s="12"/>
      <c r="H60" s="73"/>
      <c r="I60" s="73"/>
      <c r="J60" s="73"/>
      <c r="K60" s="73"/>
      <c r="L60" s="14" t="str">
        <f t="shared" si="3"/>
        <v/>
      </c>
      <c r="M60" s="72" t="str">
        <f t="shared" si="0"/>
        <v/>
      </c>
      <c r="N60" s="72"/>
      <c r="O60" s="15" t="str">
        <f t="shared" si="4"/>
        <v/>
      </c>
      <c r="P60" s="7">
        <f t="shared" si="1"/>
        <v>2010</v>
      </c>
      <c r="Q60" s="13"/>
      <c r="R60" s="74" t="str">
        <f t="shared" si="9"/>
        <v/>
      </c>
      <c r="S60" s="74"/>
      <c r="T60" s="75" t="str">
        <f t="shared" si="6"/>
        <v/>
      </c>
      <c r="U60" s="76"/>
      <c r="V60" s="71" t="str">
        <f t="shared" si="7"/>
        <v/>
      </c>
      <c r="W60" s="71"/>
    </row>
    <row r="61" spans="2:23" x14ac:dyDescent="0.15">
      <c r="B61" s="12">
        <v>52</v>
      </c>
      <c r="C61" s="72" t="str">
        <f t="shared" si="2"/>
        <v/>
      </c>
      <c r="D61" s="72"/>
      <c r="E61" s="7">
        <f t="shared" si="8"/>
        <v>2010</v>
      </c>
      <c r="F61" s="13"/>
      <c r="G61" s="12"/>
      <c r="H61" s="73"/>
      <c r="I61" s="73"/>
      <c r="J61" s="73"/>
      <c r="K61" s="73"/>
      <c r="L61" s="14" t="str">
        <f t="shared" si="3"/>
        <v/>
      </c>
      <c r="M61" s="72" t="str">
        <f t="shared" si="0"/>
        <v/>
      </c>
      <c r="N61" s="72"/>
      <c r="O61" s="15" t="str">
        <f t="shared" si="4"/>
        <v/>
      </c>
      <c r="P61" s="7">
        <f t="shared" si="1"/>
        <v>2010</v>
      </c>
      <c r="Q61" s="13"/>
      <c r="R61" s="74" t="str">
        <f t="shared" si="9"/>
        <v/>
      </c>
      <c r="S61" s="74"/>
      <c r="T61" s="75" t="str">
        <f t="shared" si="6"/>
        <v/>
      </c>
      <c r="U61" s="76"/>
      <c r="V61" s="71" t="str">
        <f t="shared" si="7"/>
        <v/>
      </c>
      <c r="W61" s="71"/>
    </row>
    <row r="62" spans="2:23" x14ac:dyDescent="0.15">
      <c r="B62" s="12">
        <v>53</v>
      </c>
      <c r="C62" s="72" t="str">
        <f t="shared" si="2"/>
        <v/>
      </c>
      <c r="D62" s="72"/>
      <c r="E62" s="7">
        <f t="shared" si="8"/>
        <v>2010</v>
      </c>
      <c r="F62" s="13"/>
      <c r="G62" s="12"/>
      <c r="H62" s="73"/>
      <c r="I62" s="73"/>
      <c r="J62" s="73"/>
      <c r="K62" s="73"/>
      <c r="L62" s="14" t="str">
        <f t="shared" si="3"/>
        <v/>
      </c>
      <c r="M62" s="72" t="str">
        <f t="shared" si="0"/>
        <v/>
      </c>
      <c r="N62" s="72"/>
      <c r="O62" s="15" t="str">
        <f t="shared" si="4"/>
        <v/>
      </c>
      <c r="P62" s="7">
        <f t="shared" si="1"/>
        <v>2010</v>
      </c>
      <c r="Q62" s="13"/>
      <c r="R62" s="74" t="str">
        <f t="shared" si="9"/>
        <v/>
      </c>
      <c r="S62" s="74"/>
      <c r="T62" s="75" t="str">
        <f t="shared" si="6"/>
        <v/>
      </c>
      <c r="U62" s="76"/>
      <c r="V62" s="71" t="str">
        <f t="shared" si="7"/>
        <v/>
      </c>
      <c r="W62" s="71"/>
    </row>
    <row r="63" spans="2:23" x14ac:dyDescent="0.15">
      <c r="B63" s="12">
        <v>54</v>
      </c>
      <c r="C63" s="72" t="str">
        <f t="shared" si="2"/>
        <v/>
      </c>
      <c r="D63" s="72"/>
      <c r="E63" s="7">
        <f t="shared" si="8"/>
        <v>2010</v>
      </c>
      <c r="F63" s="13"/>
      <c r="G63" s="12"/>
      <c r="H63" s="73"/>
      <c r="I63" s="73"/>
      <c r="J63" s="73"/>
      <c r="K63" s="73"/>
      <c r="L63" s="14" t="str">
        <f t="shared" si="3"/>
        <v/>
      </c>
      <c r="M63" s="72" t="str">
        <f t="shared" si="0"/>
        <v/>
      </c>
      <c r="N63" s="72"/>
      <c r="O63" s="15" t="str">
        <f t="shared" si="4"/>
        <v/>
      </c>
      <c r="P63" s="7">
        <f t="shared" si="1"/>
        <v>2010</v>
      </c>
      <c r="Q63" s="13"/>
      <c r="R63" s="74" t="str">
        <f t="shared" si="9"/>
        <v/>
      </c>
      <c r="S63" s="74"/>
      <c r="T63" s="75" t="str">
        <f t="shared" si="6"/>
        <v/>
      </c>
      <c r="U63" s="76"/>
      <c r="V63" s="71" t="str">
        <f t="shared" si="7"/>
        <v/>
      </c>
      <c r="W63" s="71"/>
    </row>
    <row r="64" spans="2:23" x14ac:dyDescent="0.15">
      <c r="B64" s="12">
        <v>55</v>
      </c>
      <c r="C64" s="72" t="str">
        <f t="shared" si="2"/>
        <v/>
      </c>
      <c r="D64" s="72"/>
      <c r="E64" s="7">
        <f t="shared" si="8"/>
        <v>2010</v>
      </c>
      <c r="F64" s="13"/>
      <c r="G64" s="12"/>
      <c r="H64" s="73"/>
      <c r="I64" s="73"/>
      <c r="J64" s="73"/>
      <c r="K64" s="73"/>
      <c r="L64" s="14" t="str">
        <f t="shared" si="3"/>
        <v/>
      </c>
      <c r="M64" s="72" t="str">
        <f t="shared" si="0"/>
        <v/>
      </c>
      <c r="N64" s="72"/>
      <c r="O64" s="15" t="str">
        <f t="shared" si="4"/>
        <v/>
      </c>
      <c r="P64" s="7">
        <f t="shared" si="1"/>
        <v>2010</v>
      </c>
      <c r="Q64" s="13"/>
      <c r="R64" s="74" t="str">
        <f t="shared" si="9"/>
        <v/>
      </c>
      <c r="S64" s="74"/>
      <c r="T64" s="75" t="str">
        <f t="shared" si="6"/>
        <v/>
      </c>
      <c r="U64" s="76"/>
      <c r="V64" s="71" t="str">
        <f t="shared" si="7"/>
        <v/>
      </c>
      <c r="W64" s="71"/>
    </row>
    <row r="65" spans="2:23" x14ac:dyDescent="0.15">
      <c r="B65" s="12">
        <v>56</v>
      </c>
      <c r="C65" s="72" t="str">
        <f t="shared" si="2"/>
        <v/>
      </c>
      <c r="D65" s="72"/>
      <c r="E65" s="7">
        <f t="shared" si="8"/>
        <v>2010</v>
      </c>
      <c r="F65" s="13"/>
      <c r="G65" s="12"/>
      <c r="H65" s="73"/>
      <c r="I65" s="73"/>
      <c r="J65" s="73"/>
      <c r="K65" s="73"/>
      <c r="L65" s="14" t="str">
        <f t="shared" si="3"/>
        <v/>
      </c>
      <c r="M65" s="72" t="str">
        <f t="shared" si="0"/>
        <v/>
      </c>
      <c r="N65" s="72"/>
      <c r="O65" s="15" t="str">
        <f t="shared" si="4"/>
        <v/>
      </c>
      <c r="P65" s="7">
        <f t="shared" si="1"/>
        <v>2010</v>
      </c>
      <c r="Q65" s="13"/>
      <c r="R65" s="74" t="str">
        <f t="shared" si="9"/>
        <v/>
      </c>
      <c r="S65" s="74"/>
      <c r="T65" s="75" t="str">
        <f t="shared" si="6"/>
        <v/>
      </c>
      <c r="U65" s="76"/>
      <c r="V65" s="71" t="str">
        <f t="shared" si="7"/>
        <v/>
      </c>
      <c r="W65" s="71"/>
    </row>
    <row r="66" spans="2:23" x14ac:dyDescent="0.15">
      <c r="B66" s="12">
        <v>57</v>
      </c>
      <c r="C66" s="72" t="str">
        <f t="shared" si="2"/>
        <v/>
      </c>
      <c r="D66" s="72"/>
      <c r="E66" s="7">
        <f t="shared" si="8"/>
        <v>2010</v>
      </c>
      <c r="F66" s="13"/>
      <c r="G66" s="12"/>
      <c r="H66" s="73"/>
      <c r="I66" s="73"/>
      <c r="J66" s="73"/>
      <c r="K66" s="73"/>
      <c r="L66" s="14" t="str">
        <f t="shared" si="3"/>
        <v/>
      </c>
      <c r="M66" s="72" t="str">
        <f t="shared" si="0"/>
        <v/>
      </c>
      <c r="N66" s="72"/>
      <c r="O66" s="15" t="str">
        <f t="shared" si="4"/>
        <v/>
      </c>
      <c r="P66" s="7">
        <f t="shared" si="1"/>
        <v>2010</v>
      </c>
      <c r="Q66" s="13"/>
      <c r="R66" s="74" t="str">
        <f t="shared" si="9"/>
        <v/>
      </c>
      <c r="S66" s="74"/>
      <c r="T66" s="75" t="str">
        <f t="shared" si="6"/>
        <v/>
      </c>
      <c r="U66" s="76"/>
      <c r="V66" s="71" t="str">
        <f t="shared" si="7"/>
        <v/>
      </c>
      <c r="W66" s="71"/>
    </row>
    <row r="67" spans="2:23" x14ac:dyDescent="0.15">
      <c r="B67" s="12">
        <v>58</v>
      </c>
      <c r="C67" s="72" t="str">
        <f t="shared" si="2"/>
        <v/>
      </c>
      <c r="D67" s="72"/>
      <c r="E67" s="7">
        <f t="shared" si="8"/>
        <v>2010</v>
      </c>
      <c r="F67" s="13"/>
      <c r="G67" s="12"/>
      <c r="H67" s="73"/>
      <c r="I67" s="73"/>
      <c r="J67" s="73"/>
      <c r="K67" s="73"/>
      <c r="L67" s="14" t="str">
        <f t="shared" si="3"/>
        <v/>
      </c>
      <c r="M67" s="72" t="str">
        <f t="shared" si="0"/>
        <v/>
      </c>
      <c r="N67" s="72"/>
      <c r="O67" s="15" t="str">
        <f t="shared" si="4"/>
        <v/>
      </c>
      <c r="P67" s="7">
        <f t="shared" si="1"/>
        <v>2010</v>
      </c>
      <c r="Q67" s="13"/>
      <c r="R67" s="74" t="str">
        <f t="shared" si="9"/>
        <v/>
      </c>
      <c r="S67" s="74"/>
      <c r="T67" s="75" t="str">
        <f t="shared" si="6"/>
        <v/>
      </c>
      <c r="U67" s="76"/>
      <c r="V67" s="71" t="str">
        <f t="shared" si="7"/>
        <v/>
      </c>
      <c r="W67" s="71"/>
    </row>
    <row r="68" spans="2:23" x14ac:dyDescent="0.15">
      <c r="B68" s="12">
        <v>59</v>
      </c>
      <c r="C68" s="72" t="str">
        <f t="shared" si="2"/>
        <v/>
      </c>
      <c r="D68" s="72"/>
      <c r="E68" s="7">
        <f t="shared" si="8"/>
        <v>2010</v>
      </c>
      <c r="F68" s="13"/>
      <c r="G68" s="12"/>
      <c r="H68" s="73"/>
      <c r="I68" s="73"/>
      <c r="J68" s="73"/>
      <c r="K68" s="73"/>
      <c r="L68" s="14" t="str">
        <f t="shared" si="3"/>
        <v/>
      </c>
      <c r="M68" s="72" t="str">
        <f t="shared" si="0"/>
        <v/>
      </c>
      <c r="N68" s="72"/>
      <c r="O68" s="15" t="str">
        <f t="shared" si="4"/>
        <v/>
      </c>
      <c r="P68" s="7">
        <f t="shared" si="1"/>
        <v>2010</v>
      </c>
      <c r="Q68" s="13"/>
      <c r="R68" s="74" t="str">
        <f t="shared" si="9"/>
        <v/>
      </c>
      <c r="S68" s="74"/>
      <c r="T68" s="75" t="str">
        <f t="shared" si="6"/>
        <v/>
      </c>
      <c r="U68" s="76"/>
      <c r="V68" s="71" t="str">
        <f t="shared" si="7"/>
        <v/>
      </c>
      <c r="W68" s="71"/>
    </row>
    <row r="69" spans="2:23" x14ac:dyDescent="0.15">
      <c r="B69" s="12">
        <v>60</v>
      </c>
      <c r="C69" s="72" t="str">
        <f t="shared" si="2"/>
        <v/>
      </c>
      <c r="D69" s="72"/>
      <c r="E69" s="7">
        <f t="shared" si="8"/>
        <v>2010</v>
      </c>
      <c r="F69" s="13"/>
      <c r="G69" s="12"/>
      <c r="H69" s="73"/>
      <c r="I69" s="73"/>
      <c r="J69" s="73"/>
      <c r="K69" s="73"/>
      <c r="L69" s="14" t="str">
        <f t="shared" si="3"/>
        <v/>
      </c>
      <c r="M69" s="72" t="str">
        <f t="shared" si="0"/>
        <v/>
      </c>
      <c r="N69" s="72"/>
      <c r="O69" s="15" t="str">
        <f t="shared" si="4"/>
        <v/>
      </c>
      <c r="P69" s="7">
        <f t="shared" si="1"/>
        <v>2010</v>
      </c>
      <c r="Q69" s="13"/>
      <c r="R69" s="74" t="str">
        <f t="shared" si="9"/>
        <v/>
      </c>
      <c r="S69" s="74"/>
      <c r="T69" s="75" t="str">
        <f t="shared" si="6"/>
        <v/>
      </c>
      <c r="U69" s="76"/>
      <c r="V69" s="71" t="str">
        <f t="shared" si="7"/>
        <v/>
      </c>
      <c r="W69" s="71"/>
    </row>
    <row r="70" spans="2:23" x14ac:dyDescent="0.15">
      <c r="B70" s="12">
        <v>61</v>
      </c>
      <c r="C70" s="72" t="str">
        <f t="shared" si="2"/>
        <v/>
      </c>
      <c r="D70" s="72"/>
      <c r="E70" s="7">
        <f t="shared" si="8"/>
        <v>2010</v>
      </c>
      <c r="F70" s="13"/>
      <c r="G70" s="12"/>
      <c r="H70" s="73"/>
      <c r="I70" s="73"/>
      <c r="J70" s="73"/>
      <c r="K70" s="73"/>
      <c r="L70" s="14" t="str">
        <f t="shared" si="3"/>
        <v/>
      </c>
      <c r="M70" s="72" t="str">
        <f t="shared" si="0"/>
        <v/>
      </c>
      <c r="N70" s="72"/>
      <c r="O70" s="15" t="str">
        <f t="shared" si="4"/>
        <v/>
      </c>
      <c r="P70" s="7">
        <f t="shared" si="1"/>
        <v>2010</v>
      </c>
      <c r="Q70" s="13"/>
      <c r="R70" s="74" t="str">
        <f t="shared" si="9"/>
        <v/>
      </c>
      <c r="S70" s="74"/>
      <c r="T70" s="75" t="str">
        <f t="shared" si="6"/>
        <v/>
      </c>
      <c r="U70" s="76"/>
      <c r="V70" s="71" t="str">
        <f t="shared" si="7"/>
        <v/>
      </c>
      <c r="W70" s="71"/>
    </row>
    <row r="71" spans="2:23" x14ac:dyDescent="0.15">
      <c r="B71" s="12">
        <v>62</v>
      </c>
      <c r="C71" s="72" t="str">
        <f t="shared" si="2"/>
        <v/>
      </c>
      <c r="D71" s="72"/>
      <c r="E71" s="7">
        <f t="shared" si="8"/>
        <v>2010</v>
      </c>
      <c r="F71" s="13"/>
      <c r="G71" s="12"/>
      <c r="H71" s="73"/>
      <c r="I71" s="73"/>
      <c r="J71" s="73"/>
      <c r="K71" s="73"/>
      <c r="L71" s="14" t="str">
        <f t="shared" si="3"/>
        <v/>
      </c>
      <c r="M71" s="72" t="str">
        <f t="shared" si="0"/>
        <v/>
      </c>
      <c r="N71" s="72"/>
      <c r="O71" s="15" t="str">
        <f t="shared" si="4"/>
        <v/>
      </c>
      <c r="P71" s="7">
        <f t="shared" si="1"/>
        <v>2010</v>
      </c>
      <c r="Q71" s="13"/>
      <c r="R71" s="74" t="str">
        <f t="shared" si="9"/>
        <v/>
      </c>
      <c r="S71" s="74"/>
      <c r="T71" s="75" t="str">
        <f t="shared" si="6"/>
        <v/>
      </c>
      <c r="U71" s="76"/>
      <c r="V71" s="71" t="str">
        <f t="shared" si="7"/>
        <v/>
      </c>
      <c r="W71" s="71"/>
    </row>
    <row r="72" spans="2:23" x14ac:dyDescent="0.15">
      <c r="B72" s="12">
        <v>63</v>
      </c>
      <c r="C72" s="72" t="str">
        <f t="shared" si="2"/>
        <v/>
      </c>
      <c r="D72" s="72"/>
      <c r="E72" s="7">
        <f t="shared" si="8"/>
        <v>2010</v>
      </c>
      <c r="F72" s="13"/>
      <c r="G72" s="12"/>
      <c r="H72" s="73"/>
      <c r="I72" s="73"/>
      <c r="J72" s="73"/>
      <c r="K72" s="73"/>
      <c r="L72" s="14" t="str">
        <f t="shared" si="3"/>
        <v/>
      </c>
      <c r="M72" s="72" t="str">
        <f t="shared" si="0"/>
        <v/>
      </c>
      <c r="N72" s="72"/>
      <c r="O72" s="15" t="str">
        <f t="shared" si="4"/>
        <v/>
      </c>
      <c r="P72" s="7">
        <f t="shared" si="1"/>
        <v>2010</v>
      </c>
      <c r="Q72" s="13"/>
      <c r="R72" s="74" t="str">
        <f t="shared" si="9"/>
        <v/>
      </c>
      <c r="S72" s="74"/>
      <c r="T72" s="75" t="str">
        <f t="shared" si="6"/>
        <v/>
      </c>
      <c r="U72" s="76"/>
      <c r="V72" s="71" t="str">
        <f t="shared" si="7"/>
        <v/>
      </c>
      <c r="W72" s="71"/>
    </row>
    <row r="73" spans="2:23" x14ac:dyDescent="0.15">
      <c r="B73" s="12">
        <v>64</v>
      </c>
      <c r="C73" s="72" t="str">
        <f t="shared" si="2"/>
        <v/>
      </c>
      <c r="D73" s="72"/>
      <c r="E73" s="7">
        <f t="shared" si="8"/>
        <v>2010</v>
      </c>
      <c r="F73" s="13"/>
      <c r="G73" s="12"/>
      <c r="H73" s="73"/>
      <c r="I73" s="73"/>
      <c r="J73" s="73"/>
      <c r="K73" s="73"/>
      <c r="L73" s="14" t="str">
        <f t="shared" si="3"/>
        <v/>
      </c>
      <c r="M73" s="72" t="str">
        <f t="shared" si="0"/>
        <v/>
      </c>
      <c r="N73" s="72"/>
      <c r="O73" s="15" t="str">
        <f t="shared" si="4"/>
        <v/>
      </c>
      <c r="P73" s="7">
        <f t="shared" si="1"/>
        <v>2010</v>
      </c>
      <c r="Q73" s="13"/>
      <c r="R73" s="74" t="str">
        <f t="shared" si="9"/>
        <v/>
      </c>
      <c r="S73" s="74"/>
      <c r="T73" s="75" t="str">
        <f t="shared" si="6"/>
        <v/>
      </c>
      <c r="U73" s="76"/>
      <c r="V73" s="71" t="str">
        <f t="shared" si="7"/>
        <v/>
      </c>
      <c r="W73" s="71"/>
    </row>
    <row r="74" spans="2:23" x14ac:dyDescent="0.15">
      <c r="B74" s="12">
        <v>65</v>
      </c>
      <c r="C74" s="72" t="str">
        <f t="shared" si="2"/>
        <v/>
      </c>
      <c r="D74" s="72"/>
      <c r="E74" s="7">
        <f t="shared" si="8"/>
        <v>2010</v>
      </c>
      <c r="F74" s="13"/>
      <c r="G74" s="12"/>
      <c r="H74" s="73"/>
      <c r="I74" s="73"/>
      <c r="J74" s="73"/>
      <c r="K74" s="73"/>
      <c r="L74" s="14" t="str">
        <f t="shared" si="3"/>
        <v/>
      </c>
      <c r="M74" s="72" t="str">
        <f t="shared" ref="M74:M109" si="10">IF(F74="","",C74*$P$2)</f>
        <v/>
      </c>
      <c r="N74" s="72"/>
      <c r="O74" s="15" t="str">
        <f t="shared" si="4"/>
        <v/>
      </c>
      <c r="P74" s="7">
        <f t="shared" ref="P74:P109" si="11">E74</f>
        <v>2010</v>
      </c>
      <c r="Q74" s="13"/>
      <c r="R74" s="74" t="str">
        <f t="shared" si="9"/>
        <v/>
      </c>
      <c r="S74" s="74"/>
      <c r="T74" s="75" t="str">
        <f t="shared" si="6"/>
        <v/>
      </c>
      <c r="U74" s="76"/>
      <c r="V74" s="71" t="str">
        <f t="shared" si="7"/>
        <v/>
      </c>
      <c r="W74" s="71"/>
    </row>
    <row r="75" spans="2:23" x14ac:dyDescent="0.15">
      <c r="B75" s="12">
        <v>66</v>
      </c>
      <c r="C75" s="72" t="str">
        <f t="shared" ref="C75:C109" si="12">IF(T74="","",C74+T74)</f>
        <v/>
      </c>
      <c r="D75" s="72"/>
      <c r="E75" s="7">
        <f t="shared" si="8"/>
        <v>2010</v>
      </c>
      <c r="F75" s="13"/>
      <c r="G75" s="12"/>
      <c r="H75" s="73"/>
      <c r="I75" s="73"/>
      <c r="J75" s="73"/>
      <c r="K75" s="73"/>
      <c r="L75" s="14" t="str">
        <f t="shared" ref="L75:L109" si="13">IF(J75="","",ROUNDUP(IF(G75="買",H75-J75,J75-H75)*10000,0)+5)</f>
        <v/>
      </c>
      <c r="M75" s="72" t="str">
        <f t="shared" si="10"/>
        <v/>
      </c>
      <c r="N75" s="72"/>
      <c r="O75" s="15" t="str">
        <f t="shared" ref="O75:O109" si="14">IF(L75="","",ROUNDDOWN(M75/(L75/81)/100000,2))</f>
        <v/>
      </c>
      <c r="P75" s="7">
        <f t="shared" si="11"/>
        <v>2010</v>
      </c>
      <c r="Q75" s="13"/>
      <c r="R75" s="74" t="str">
        <f t="shared" si="9"/>
        <v/>
      </c>
      <c r="S75" s="74"/>
      <c r="T75" s="75" t="str">
        <f t="shared" ref="T75:T109" si="15">IF(Q75="","",V75*O75*100000/81)</f>
        <v/>
      </c>
      <c r="U75" s="76"/>
      <c r="V75" s="71" t="str">
        <f t="shared" ref="V75:V109" si="16">IF(Q75="","",IF(G75="買",R75-H75,H75-R75)*10000)</f>
        <v/>
      </c>
      <c r="W75" s="71"/>
    </row>
    <row r="76" spans="2:23" x14ac:dyDescent="0.15">
      <c r="B76" s="12">
        <v>67</v>
      </c>
      <c r="C76" s="72" t="str">
        <f t="shared" si="12"/>
        <v/>
      </c>
      <c r="D76" s="72"/>
      <c r="E76" s="7">
        <f t="shared" ref="E76:E109" si="17">E75</f>
        <v>2010</v>
      </c>
      <c r="F76" s="13"/>
      <c r="G76" s="12"/>
      <c r="H76" s="73"/>
      <c r="I76" s="73"/>
      <c r="J76" s="73"/>
      <c r="K76" s="73"/>
      <c r="L76" s="14" t="str">
        <f t="shared" si="13"/>
        <v/>
      </c>
      <c r="M76" s="72" t="str">
        <f t="shared" si="10"/>
        <v/>
      </c>
      <c r="N76" s="72"/>
      <c r="O76" s="15" t="str">
        <f t="shared" si="14"/>
        <v/>
      </c>
      <c r="P76" s="7">
        <f t="shared" si="11"/>
        <v>2010</v>
      </c>
      <c r="Q76" s="13"/>
      <c r="R76" s="74" t="str">
        <f t="shared" si="9"/>
        <v/>
      </c>
      <c r="S76" s="74"/>
      <c r="T76" s="75" t="str">
        <f t="shared" si="15"/>
        <v/>
      </c>
      <c r="U76" s="76"/>
      <c r="V76" s="71" t="str">
        <f t="shared" si="16"/>
        <v/>
      </c>
      <c r="W76" s="71"/>
    </row>
    <row r="77" spans="2:23" x14ac:dyDescent="0.15">
      <c r="B77" s="12">
        <v>68</v>
      </c>
      <c r="C77" s="72" t="str">
        <f t="shared" si="12"/>
        <v/>
      </c>
      <c r="D77" s="72"/>
      <c r="E77" s="7">
        <f t="shared" si="17"/>
        <v>2010</v>
      </c>
      <c r="F77" s="13"/>
      <c r="G77" s="12"/>
      <c r="H77" s="73"/>
      <c r="I77" s="73"/>
      <c r="J77" s="73"/>
      <c r="K77" s="73"/>
      <c r="L77" s="14" t="str">
        <f t="shared" si="13"/>
        <v/>
      </c>
      <c r="M77" s="72" t="str">
        <f t="shared" si="10"/>
        <v/>
      </c>
      <c r="N77" s="72"/>
      <c r="O77" s="15" t="str">
        <f t="shared" si="14"/>
        <v/>
      </c>
      <c r="P77" s="7">
        <f t="shared" si="11"/>
        <v>2010</v>
      </c>
      <c r="Q77" s="13"/>
      <c r="R77" s="74" t="str">
        <f t="shared" si="9"/>
        <v/>
      </c>
      <c r="S77" s="74"/>
      <c r="T77" s="75" t="str">
        <f t="shared" si="15"/>
        <v/>
      </c>
      <c r="U77" s="76"/>
      <c r="V77" s="71" t="str">
        <f t="shared" si="16"/>
        <v/>
      </c>
      <c r="W77" s="71"/>
    </row>
    <row r="78" spans="2:23" x14ac:dyDescent="0.15">
      <c r="B78" s="12">
        <v>69</v>
      </c>
      <c r="C78" s="72" t="str">
        <f t="shared" si="12"/>
        <v/>
      </c>
      <c r="D78" s="72"/>
      <c r="E78" s="7">
        <f t="shared" si="17"/>
        <v>2010</v>
      </c>
      <c r="F78" s="13"/>
      <c r="G78" s="12"/>
      <c r="H78" s="73"/>
      <c r="I78" s="73"/>
      <c r="J78" s="73"/>
      <c r="K78" s="73"/>
      <c r="L78" s="14" t="str">
        <f t="shared" si="13"/>
        <v/>
      </c>
      <c r="M78" s="72" t="str">
        <f t="shared" si="10"/>
        <v/>
      </c>
      <c r="N78" s="72"/>
      <c r="O78" s="15" t="str">
        <f t="shared" si="14"/>
        <v/>
      </c>
      <c r="P78" s="7">
        <f t="shared" si="11"/>
        <v>2010</v>
      </c>
      <c r="Q78" s="13"/>
      <c r="R78" s="74" t="str">
        <f t="shared" ref="R78:R109" si="18">IF(J78="","",IF(G78="買",H78-(L78*0.0001),H78+(L78*0.0001)))</f>
        <v/>
      </c>
      <c r="S78" s="74"/>
      <c r="T78" s="75" t="str">
        <f t="shared" si="15"/>
        <v/>
      </c>
      <c r="U78" s="76"/>
      <c r="V78" s="71" t="str">
        <f t="shared" si="16"/>
        <v/>
      </c>
      <c r="W78" s="71"/>
    </row>
    <row r="79" spans="2:23" x14ac:dyDescent="0.15">
      <c r="B79" s="12">
        <v>70</v>
      </c>
      <c r="C79" s="72" t="str">
        <f t="shared" si="12"/>
        <v/>
      </c>
      <c r="D79" s="72"/>
      <c r="E79" s="7">
        <f t="shared" si="17"/>
        <v>2010</v>
      </c>
      <c r="F79" s="13"/>
      <c r="G79" s="12"/>
      <c r="H79" s="73"/>
      <c r="I79" s="73"/>
      <c r="J79" s="73"/>
      <c r="K79" s="73"/>
      <c r="L79" s="14" t="str">
        <f t="shared" si="13"/>
        <v/>
      </c>
      <c r="M79" s="72" t="str">
        <f t="shared" si="10"/>
        <v/>
      </c>
      <c r="N79" s="72"/>
      <c r="O79" s="15" t="str">
        <f t="shared" si="14"/>
        <v/>
      </c>
      <c r="P79" s="7">
        <f t="shared" si="11"/>
        <v>2010</v>
      </c>
      <c r="Q79" s="13"/>
      <c r="R79" s="74" t="str">
        <f t="shared" si="18"/>
        <v/>
      </c>
      <c r="S79" s="74"/>
      <c r="T79" s="75" t="str">
        <f t="shared" si="15"/>
        <v/>
      </c>
      <c r="U79" s="76"/>
      <c r="V79" s="71" t="str">
        <f t="shared" si="16"/>
        <v/>
      </c>
      <c r="W79" s="71"/>
    </row>
    <row r="80" spans="2:23" x14ac:dyDescent="0.15">
      <c r="B80" s="12">
        <v>71</v>
      </c>
      <c r="C80" s="72" t="str">
        <f t="shared" si="12"/>
        <v/>
      </c>
      <c r="D80" s="72"/>
      <c r="E80" s="7">
        <f t="shared" si="17"/>
        <v>2010</v>
      </c>
      <c r="F80" s="13"/>
      <c r="G80" s="12"/>
      <c r="H80" s="73"/>
      <c r="I80" s="73"/>
      <c r="J80" s="73"/>
      <c r="K80" s="73"/>
      <c r="L80" s="14" t="str">
        <f t="shared" si="13"/>
        <v/>
      </c>
      <c r="M80" s="72" t="str">
        <f t="shared" si="10"/>
        <v/>
      </c>
      <c r="N80" s="72"/>
      <c r="O80" s="15" t="str">
        <f t="shared" si="14"/>
        <v/>
      </c>
      <c r="P80" s="7">
        <f t="shared" si="11"/>
        <v>2010</v>
      </c>
      <c r="Q80" s="13"/>
      <c r="R80" s="74" t="str">
        <f t="shared" si="18"/>
        <v/>
      </c>
      <c r="S80" s="74"/>
      <c r="T80" s="75" t="str">
        <f t="shared" si="15"/>
        <v/>
      </c>
      <c r="U80" s="76"/>
      <c r="V80" s="71" t="str">
        <f t="shared" si="16"/>
        <v/>
      </c>
      <c r="W80" s="71"/>
    </row>
    <row r="81" spans="2:23" x14ac:dyDescent="0.15">
      <c r="B81" s="12">
        <v>72</v>
      </c>
      <c r="C81" s="72" t="str">
        <f t="shared" si="12"/>
        <v/>
      </c>
      <c r="D81" s="72"/>
      <c r="E81" s="7">
        <f t="shared" si="17"/>
        <v>2010</v>
      </c>
      <c r="F81" s="13"/>
      <c r="G81" s="12"/>
      <c r="H81" s="73"/>
      <c r="I81" s="73"/>
      <c r="J81" s="73"/>
      <c r="K81" s="73"/>
      <c r="L81" s="14" t="str">
        <f t="shared" si="13"/>
        <v/>
      </c>
      <c r="M81" s="72" t="str">
        <f t="shared" si="10"/>
        <v/>
      </c>
      <c r="N81" s="72"/>
      <c r="O81" s="15" t="str">
        <f t="shared" si="14"/>
        <v/>
      </c>
      <c r="P81" s="7">
        <f t="shared" si="11"/>
        <v>2010</v>
      </c>
      <c r="Q81" s="13"/>
      <c r="R81" s="74" t="str">
        <f t="shared" si="18"/>
        <v/>
      </c>
      <c r="S81" s="74"/>
      <c r="T81" s="75" t="str">
        <f t="shared" si="15"/>
        <v/>
      </c>
      <c r="U81" s="76"/>
      <c r="V81" s="71" t="str">
        <f t="shared" si="16"/>
        <v/>
      </c>
      <c r="W81" s="71"/>
    </row>
    <row r="82" spans="2:23" x14ac:dyDescent="0.15">
      <c r="B82" s="12">
        <v>73</v>
      </c>
      <c r="C82" s="72" t="str">
        <f t="shared" si="12"/>
        <v/>
      </c>
      <c r="D82" s="72"/>
      <c r="E82" s="7">
        <f t="shared" si="17"/>
        <v>2010</v>
      </c>
      <c r="F82" s="13"/>
      <c r="G82" s="12"/>
      <c r="H82" s="73"/>
      <c r="I82" s="73"/>
      <c r="J82" s="73"/>
      <c r="K82" s="73"/>
      <c r="L82" s="14" t="str">
        <f t="shared" si="13"/>
        <v/>
      </c>
      <c r="M82" s="72" t="str">
        <f t="shared" si="10"/>
        <v/>
      </c>
      <c r="N82" s="72"/>
      <c r="O82" s="15" t="str">
        <f t="shared" si="14"/>
        <v/>
      </c>
      <c r="P82" s="7">
        <f t="shared" si="11"/>
        <v>2010</v>
      </c>
      <c r="Q82" s="13"/>
      <c r="R82" s="74" t="str">
        <f t="shared" si="18"/>
        <v/>
      </c>
      <c r="S82" s="74"/>
      <c r="T82" s="75" t="str">
        <f t="shared" si="15"/>
        <v/>
      </c>
      <c r="U82" s="76"/>
      <c r="V82" s="71" t="str">
        <f t="shared" si="16"/>
        <v/>
      </c>
      <c r="W82" s="71"/>
    </row>
    <row r="83" spans="2:23" x14ac:dyDescent="0.15">
      <c r="B83" s="12">
        <v>74</v>
      </c>
      <c r="C83" s="72" t="str">
        <f t="shared" si="12"/>
        <v/>
      </c>
      <c r="D83" s="72"/>
      <c r="E83" s="7">
        <f t="shared" si="17"/>
        <v>2010</v>
      </c>
      <c r="F83" s="13"/>
      <c r="G83" s="12"/>
      <c r="H83" s="73"/>
      <c r="I83" s="73"/>
      <c r="J83" s="73"/>
      <c r="K83" s="73"/>
      <c r="L83" s="14" t="str">
        <f t="shared" si="13"/>
        <v/>
      </c>
      <c r="M83" s="72" t="str">
        <f t="shared" si="10"/>
        <v/>
      </c>
      <c r="N83" s="72"/>
      <c r="O83" s="15" t="str">
        <f t="shared" si="14"/>
        <v/>
      </c>
      <c r="P83" s="7">
        <f t="shared" si="11"/>
        <v>2010</v>
      </c>
      <c r="Q83" s="13"/>
      <c r="R83" s="74" t="str">
        <f t="shared" si="18"/>
        <v/>
      </c>
      <c r="S83" s="74"/>
      <c r="T83" s="75" t="str">
        <f t="shared" si="15"/>
        <v/>
      </c>
      <c r="U83" s="76"/>
      <c r="V83" s="71" t="str">
        <f t="shared" si="16"/>
        <v/>
      </c>
      <c r="W83" s="71"/>
    </row>
    <row r="84" spans="2:23" x14ac:dyDescent="0.15">
      <c r="B84" s="12">
        <v>75</v>
      </c>
      <c r="C84" s="72" t="str">
        <f t="shared" si="12"/>
        <v/>
      </c>
      <c r="D84" s="72"/>
      <c r="E84" s="7">
        <f t="shared" si="17"/>
        <v>2010</v>
      </c>
      <c r="F84" s="13"/>
      <c r="G84" s="12"/>
      <c r="H84" s="73"/>
      <c r="I84" s="73"/>
      <c r="J84" s="73"/>
      <c r="K84" s="73"/>
      <c r="L84" s="14" t="str">
        <f t="shared" si="13"/>
        <v/>
      </c>
      <c r="M84" s="72" t="str">
        <f t="shared" si="10"/>
        <v/>
      </c>
      <c r="N84" s="72"/>
      <c r="O84" s="15" t="str">
        <f t="shared" si="14"/>
        <v/>
      </c>
      <c r="P84" s="7">
        <f t="shared" si="11"/>
        <v>2010</v>
      </c>
      <c r="Q84" s="13"/>
      <c r="R84" s="74" t="str">
        <f t="shared" si="18"/>
        <v/>
      </c>
      <c r="S84" s="74"/>
      <c r="T84" s="75" t="str">
        <f t="shared" si="15"/>
        <v/>
      </c>
      <c r="U84" s="76"/>
      <c r="V84" s="71" t="str">
        <f t="shared" si="16"/>
        <v/>
      </c>
      <c r="W84" s="71"/>
    </row>
    <row r="85" spans="2:23" x14ac:dyDescent="0.15">
      <c r="B85" s="12">
        <v>76</v>
      </c>
      <c r="C85" s="72" t="str">
        <f t="shared" si="12"/>
        <v/>
      </c>
      <c r="D85" s="72"/>
      <c r="E85" s="7">
        <f t="shared" si="17"/>
        <v>2010</v>
      </c>
      <c r="F85" s="13"/>
      <c r="G85" s="12"/>
      <c r="H85" s="73"/>
      <c r="I85" s="73"/>
      <c r="J85" s="73"/>
      <c r="K85" s="73"/>
      <c r="L85" s="14" t="str">
        <f t="shared" si="13"/>
        <v/>
      </c>
      <c r="M85" s="72" t="str">
        <f t="shared" si="10"/>
        <v/>
      </c>
      <c r="N85" s="72"/>
      <c r="O85" s="15" t="str">
        <f t="shared" si="14"/>
        <v/>
      </c>
      <c r="P85" s="7">
        <f t="shared" si="11"/>
        <v>2010</v>
      </c>
      <c r="Q85" s="13"/>
      <c r="R85" s="74" t="str">
        <f t="shared" si="18"/>
        <v/>
      </c>
      <c r="S85" s="74"/>
      <c r="T85" s="75" t="str">
        <f t="shared" si="15"/>
        <v/>
      </c>
      <c r="U85" s="76"/>
      <c r="V85" s="71" t="str">
        <f t="shared" si="16"/>
        <v/>
      </c>
      <c r="W85" s="71"/>
    </row>
    <row r="86" spans="2:23" x14ac:dyDescent="0.15">
      <c r="B86" s="12">
        <v>77</v>
      </c>
      <c r="C86" s="72" t="str">
        <f t="shared" si="12"/>
        <v/>
      </c>
      <c r="D86" s="72"/>
      <c r="E86" s="7">
        <f t="shared" si="17"/>
        <v>2010</v>
      </c>
      <c r="F86" s="13"/>
      <c r="G86" s="12"/>
      <c r="H86" s="73"/>
      <c r="I86" s="73"/>
      <c r="J86" s="73"/>
      <c r="K86" s="73"/>
      <c r="L86" s="14" t="str">
        <f t="shared" si="13"/>
        <v/>
      </c>
      <c r="M86" s="72" t="str">
        <f t="shared" si="10"/>
        <v/>
      </c>
      <c r="N86" s="72"/>
      <c r="O86" s="15" t="str">
        <f t="shared" si="14"/>
        <v/>
      </c>
      <c r="P86" s="7">
        <f t="shared" si="11"/>
        <v>2010</v>
      </c>
      <c r="Q86" s="13"/>
      <c r="R86" s="74" t="str">
        <f t="shared" si="18"/>
        <v/>
      </c>
      <c r="S86" s="74"/>
      <c r="T86" s="75" t="str">
        <f t="shared" si="15"/>
        <v/>
      </c>
      <c r="U86" s="76"/>
      <c r="V86" s="71" t="str">
        <f t="shared" si="16"/>
        <v/>
      </c>
      <c r="W86" s="71"/>
    </row>
    <row r="87" spans="2:23" x14ac:dyDescent="0.15">
      <c r="B87" s="12">
        <v>78</v>
      </c>
      <c r="C87" s="72" t="str">
        <f t="shared" si="12"/>
        <v/>
      </c>
      <c r="D87" s="72"/>
      <c r="E87" s="7">
        <f t="shared" si="17"/>
        <v>2010</v>
      </c>
      <c r="F87" s="13"/>
      <c r="G87" s="12"/>
      <c r="H87" s="73"/>
      <c r="I87" s="73"/>
      <c r="J87" s="73"/>
      <c r="K87" s="73"/>
      <c r="L87" s="14" t="str">
        <f t="shared" si="13"/>
        <v/>
      </c>
      <c r="M87" s="72" t="str">
        <f t="shared" si="10"/>
        <v/>
      </c>
      <c r="N87" s="72"/>
      <c r="O87" s="15" t="str">
        <f t="shared" si="14"/>
        <v/>
      </c>
      <c r="P87" s="7">
        <f t="shared" si="11"/>
        <v>2010</v>
      </c>
      <c r="Q87" s="13"/>
      <c r="R87" s="74" t="str">
        <f t="shared" si="18"/>
        <v/>
      </c>
      <c r="S87" s="74"/>
      <c r="T87" s="75" t="str">
        <f t="shared" si="15"/>
        <v/>
      </c>
      <c r="U87" s="76"/>
      <c r="V87" s="71" t="str">
        <f t="shared" si="16"/>
        <v/>
      </c>
      <c r="W87" s="71"/>
    </row>
    <row r="88" spans="2:23" x14ac:dyDescent="0.15">
      <c r="B88" s="12">
        <v>79</v>
      </c>
      <c r="C88" s="72" t="str">
        <f t="shared" si="12"/>
        <v/>
      </c>
      <c r="D88" s="72"/>
      <c r="E88" s="7">
        <f t="shared" si="17"/>
        <v>2010</v>
      </c>
      <c r="F88" s="13"/>
      <c r="G88" s="12"/>
      <c r="H88" s="73"/>
      <c r="I88" s="73"/>
      <c r="J88" s="73"/>
      <c r="K88" s="73"/>
      <c r="L88" s="14" t="str">
        <f t="shared" si="13"/>
        <v/>
      </c>
      <c r="M88" s="72" t="str">
        <f t="shared" si="10"/>
        <v/>
      </c>
      <c r="N88" s="72"/>
      <c r="O88" s="15" t="str">
        <f t="shared" si="14"/>
        <v/>
      </c>
      <c r="P88" s="7">
        <f t="shared" si="11"/>
        <v>2010</v>
      </c>
      <c r="Q88" s="13"/>
      <c r="R88" s="74" t="str">
        <f t="shared" si="18"/>
        <v/>
      </c>
      <c r="S88" s="74"/>
      <c r="T88" s="75" t="str">
        <f t="shared" si="15"/>
        <v/>
      </c>
      <c r="U88" s="76"/>
      <c r="V88" s="71" t="str">
        <f t="shared" si="16"/>
        <v/>
      </c>
      <c r="W88" s="71"/>
    </row>
    <row r="89" spans="2:23" x14ac:dyDescent="0.15">
      <c r="B89" s="12">
        <v>80</v>
      </c>
      <c r="C89" s="72" t="str">
        <f t="shared" si="12"/>
        <v/>
      </c>
      <c r="D89" s="72"/>
      <c r="E89" s="7">
        <f t="shared" si="17"/>
        <v>2010</v>
      </c>
      <c r="F89" s="13"/>
      <c r="G89" s="12"/>
      <c r="H89" s="73"/>
      <c r="I89" s="73"/>
      <c r="J89" s="73"/>
      <c r="K89" s="73"/>
      <c r="L89" s="14" t="str">
        <f t="shared" si="13"/>
        <v/>
      </c>
      <c r="M89" s="72" t="str">
        <f t="shared" si="10"/>
        <v/>
      </c>
      <c r="N89" s="72"/>
      <c r="O89" s="15" t="str">
        <f t="shared" si="14"/>
        <v/>
      </c>
      <c r="P89" s="7">
        <f t="shared" si="11"/>
        <v>2010</v>
      </c>
      <c r="Q89" s="13"/>
      <c r="R89" s="74" t="str">
        <f t="shared" si="18"/>
        <v/>
      </c>
      <c r="S89" s="74"/>
      <c r="T89" s="75" t="str">
        <f t="shared" si="15"/>
        <v/>
      </c>
      <c r="U89" s="76"/>
      <c r="V89" s="71" t="str">
        <f t="shared" si="16"/>
        <v/>
      </c>
      <c r="W89" s="71"/>
    </row>
    <row r="90" spans="2:23" x14ac:dyDescent="0.15">
      <c r="B90" s="12">
        <v>81</v>
      </c>
      <c r="C90" s="72" t="str">
        <f t="shared" si="12"/>
        <v/>
      </c>
      <c r="D90" s="72"/>
      <c r="E90" s="7">
        <f t="shared" si="17"/>
        <v>2010</v>
      </c>
      <c r="F90" s="13"/>
      <c r="G90" s="12"/>
      <c r="H90" s="73"/>
      <c r="I90" s="73"/>
      <c r="J90" s="73"/>
      <c r="K90" s="73"/>
      <c r="L90" s="14" t="str">
        <f t="shared" si="13"/>
        <v/>
      </c>
      <c r="M90" s="72" t="str">
        <f t="shared" si="10"/>
        <v/>
      </c>
      <c r="N90" s="72"/>
      <c r="O90" s="15" t="str">
        <f t="shared" si="14"/>
        <v/>
      </c>
      <c r="P90" s="7">
        <f t="shared" si="11"/>
        <v>2010</v>
      </c>
      <c r="Q90" s="13"/>
      <c r="R90" s="74" t="str">
        <f t="shared" si="18"/>
        <v/>
      </c>
      <c r="S90" s="74"/>
      <c r="T90" s="75" t="str">
        <f t="shared" si="15"/>
        <v/>
      </c>
      <c r="U90" s="76"/>
      <c r="V90" s="71" t="str">
        <f t="shared" si="16"/>
        <v/>
      </c>
      <c r="W90" s="71"/>
    </row>
    <row r="91" spans="2:23" x14ac:dyDescent="0.15">
      <c r="B91" s="12">
        <v>82</v>
      </c>
      <c r="C91" s="72" t="str">
        <f t="shared" si="12"/>
        <v/>
      </c>
      <c r="D91" s="72"/>
      <c r="E91" s="7">
        <f t="shared" si="17"/>
        <v>2010</v>
      </c>
      <c r="F91" s="13"/>
      <c r="G91" s="12"/>
      <c r="H91" s="73"/>
      <c r="I91" s="73"/>
      <c r="J91" s="73"/>
      <c r="K91" s="73"/>
      <c r="L91" s="14" t="str">
        <f t="shared" si="13"/>
        <v/>
      </c>
      <c r="M91" s="72" t="str">
        <f t="shared" si="10"/>
        <v/>
      </c>
      <c r="N91" s="72"/>
      <c r="O91" s="15" t="str">
        <f t="shared" si="14"/>
        <v/>
      </c>
      <c r="P91" s="7">
        <f t="shared" si="11"/>
        <v>2010</v>
      </c>
      <c r="Q91" s="13"/>
      <c r="R91" s="74" t="str">
        <f t="shared" si="18"/>
        <v/>
      </c>
      <c r="S91" s="74"/>
      <c r="T91" s="75" t="str">
        <f t="shared" si="15"/>
        <v/>
      </c>
      <c r="U91" s="76"/>
      <c r="V91" s="71" t="str">
        <f t="shared" si="16"/>
        <v/>
      </c>
      <c r="W91" s="71"/>
    </row>
    <row r="92" spans="2:23" x14ac:dyDescent="0.15">
      <c r="B92" s="12">
        <v>83</v>
      </c>
      <c r="C92" s="72" t="str">
        <f t="shared" si="12"/>
        <v/>
      </c>
      <c r="D92" s="72"/>
      <c r="E92" s="7">
        <f t="shared" si="17"/>
        <v>2010</v>
      </c>
      <c r="F92" s="13"/>
      <c r="G92" s="12"/>
      <c r="H92" s="73"/>
      <c r="I92" s="73"/>
      <c r="J92" s="73"/>
      <c r="K92" s="73"/>
      <c r="L92" s="14" t="str">
        <f t="shared" si="13"/>
        <v/>
      </c>
      <c r="M92" s="72" t="str">
        <f t="shared" si="10"/>
        <v/>
      </c>
      <c r="N92" s="72"/>
      <c r="O92" s="15" t="str">
        <f t="shared" si="14"/>
        <v/>
      </c>
      <c r="P92" s="7">
        <f t="shared" si="11"/>
        <v>2010</v>
      </c>
      <c r="Q92" s="13"/>
      <c r="R92" s="74" t="str">
        <f t="shared" si="18"/>
        <v/>
      </c>
      <c r="S92" s="74"/>
      <c r="T92" s="75" t="str">
        <f t="shared" si="15"/>
        <v/>
      </c>
      <c r="U92" s="76"/>
      <c r="V92" s="71" t="str">
        <f t="shared" si="16"/>
        <v/>
      </c>
      <c r="W92" s="71"/>
    </row>
    <row r="93" spans="2:23" x14ac:dyDescent="0.15">
      <c r="B93" s="12">
        <v>84</v>
      </c>
      <c r="C93" s="72" t="str">
        <f t="shared" si="12"/>
        <v/>
      </c>
      <c r="D93" s="72"/>
      <c r="E93" s="7">
        <f t="shared" si="17"/>
        <v>2010</v>
      </c>
      <c r="F93" s="13"/>
      <c r="G93" s="12"/>
      <c r="H93" s="73"/>
      <c r="I93" s="73"/>
      <c r="J93" s="73"/>
      <c r="K93" s="73"/>
      <c r="L93" s="14" t="str">
        <f t="shared" si="13"/>
        <v/>
      </c>
      <c r="M93" s="72" t="str">
        <f t="shared" si="10"/>
        <v/>
      </c>
      <c r="N93" s="72"/>
      <c r="O93" s="15" t="str">
        <f t="shared" si="14"/>
        <v/>
      </c>
      <c r="P93" s="7">
        <f t="shared" si="11"/>
        <v>2010</v>
      </c>
      <c r="Q93" s="13"/>
      <c r="R93" s="74" t="str">
        <f t="shared" si="18"/>
        <v/>
      </c>
      <c r="S93" s="74"/>
      <c r="T93" s="75" t="str">
        <f t="shared" si="15"/>
        <v/>
      </c>
      <c r="U93" s="76"/>
      <c r="V93" s="71" t="str">
        <f t="shared" si="16"/>
        <v/>
      </c>
      <c r="W93" s="71"/>
    </row>
    <row r="94" spans="2:23" x14ac:dyDescent="0.15">
      <c r="B94" s="12">
        <v>85</v>
      </c>
      <c r="C94" s="72" t="str">
        <f t="shared" si="12"/>
        <v/>
      </c>
      <c r="D94" s="72"/>
      <c r="E94" s="7">
        <f t="shared" si="17"/>
        <v>2010</v>
      </c>
      <c r="F94" s="13"/>
      <c r="G94" s="12"/>
      <c r="H94" s="73"/>
      <c r="I94" s="73"/>
      <c r="J94" s="73"/>
      <c r="K94" s="73"/>
      <c r="L94" s="14" t="str">
        <f t="shared" si="13"/>
        <v/>
      </c>
      <c r="M94" s="72" t="str">
        <f t="shared" si="10"/>
        <v/>
      </c>
      <c r="N94" s="72"/>
      <c r="O94" s="15" t="str">
        <f t="shared" si="14"/>
        <v/>
      </c>
      <c r="P94" s="7">
        <f t="shared" si="11"/>
        <v>2010</v>
      </c>
      <c r="Q94" s="13"/>
      <c r="R94" s="74" t="str">
        <f t="shared" si="18"/>
        <v/>
      </c>
      <c r="S94" s="74"/>
      <c r="T94" s="75" t="str">
        <f t="shared" si="15"/>
        <v/>
      </c>
      <c r="U94" s="76"/>
      <c r="V94" s="71" t="str">
        <f t="shared" si="16"/>
        <v/>
      </c>
      <c r="W94" s="71"/>
    </row>
    <row r="95" spans="2:23" x14ac:dyDescent="0.15">
      <c r="B95" s="12">
        <v>86</v>
      </c>
      <c r="C95" s="72" t="str">
        <f t="shared" si="12"/>
        <v/>
      </c>
      <c r="D95" s="72"/>
      <c r="E95" s="7">
        <f t="shared" si="17"/>
        <v>2010</v>
      </c>
      <c r="F95" s="13"/>
      <c r="G95" s="12"/>
      <c r="H95" s="73"/>
      <c r="I95" s="73"/>
      <c r="J95" s="73"/>
      <c r="K95" s="73"/>
      <c r="L95" s="14" t="str">
        <f t="shared" si="13"/>
        <v/>
      </c>
      <c r="M95" s="72" t="str">
        <f t="shared" si="10"/>
        <v/>
      </c>
      <c r="N95" s="72"/>
      <c r="O95" s="15" t="str">
        <f t="shared" si="14"/>
        <v/>
      </c>
      <c r="P95" s="7">
        <f t="shared" si="11"/>
        <v>2010</v>
      </c>
      <c r="Q95" s="13"/>
      <c r="R95" s="74" t="str">
        <f t="shared" si="18"/>
        <v/>
      </c>
      <c r="S95" s="74"/>
      <c r="T95" s="75" t="str">
        <f t="shared" si="15"/>
        <v/>
      </c>
      <c r="U95" s="76"/>
      <c r="V95" s="71" t="str">
        <f t="shared" si="16"/>
        <v/>
      </c>
      <c r="W95" s="71"/>
    </row>
    <row r="96" spans="2:23" x14ac:dyDescent="0.15">
      <c r="B96" s="12">
        <v>87</v>
      </c>
      <c r="C96" s="72" t="str">
        <f t="shared" si="12"/>
        <v/>
      </c>
      <c r="D96" s="72"/>
      <c r="E96" s="7">
        <f t="shared" si="17"/>
        <v>2010</v>
      </c>
      <c r="F96" s="13"/>
      <c r="G96" s="12"/>
      <c r="H96" s="73"/>
      <c r="I96" s="73"/>
      <c r="J96" s="73"/>
      <c r="K96" s="73"/>
      <c r="L96" s="14" t="str">
        <f t="shared" si="13"/>
        <v/>
      </c>
      <c r="M96" s="72" t="str">
        <f t="shared" si="10"/>
        <v/>
      </c>
      <c r="N96" s="72"/>
      <c r="O96" s="15" t="str">
        <f t="shared" si="14"/>
        <v/>
      </c>
      <c r="P96" s="7">
        <f t="shared" si="11"/>
        <v>2010</v>
      </c>
      <c r="Q96" s="13"/>
      <c r="R96" s="74" t="str">
        <f t="shared" si="18"/>
        <v/>
      </c>
      <c r="S96" s="74"/>
      <c r="T96" s="75" t="str">
        <f t="shared" si="15"/>
        <v/>
      </c>
      <c r="U96" s="76"/>
      <c r="V96" s="71" t="str">
        <f t="shared" si="16"/>
        <v/>
      </c>
      <c r="W96" s="71"/>
    </row>
    <row r="97" spans="2:23" x14ac:dyDescent="0.15">
      <c r="B97" s="12">
        <v>88</v>
      </c>
      <c r="C97" s="72" t="str">
        <f t="shared" si="12"/>
        <v/>
      </c>
      <c r="D97" s="72"/>
      <c r="E97" s="7">
        <f t="shared" si="17"/>
        <v>2010</v>
      </c>
      <c r="F97" s="13"/>
      <c r="G97" s="12"/>
      <c r="H97" s="73"/>
      <c r="I97" s="73"/>
      <c r="J97" s="73"/>
      <c r="K97" s="73"/>
      <c r="L97" s="14" t="str">
        <f t="shared" si="13"/>
        <v/>
      </c>
      <c r="M97" s="72" t="str">
        <f t="shared" si="10"/>
        <v/>
      </c>
      <c r="N97" s="72"/>
      <c r="O97" s="15" t="str">
        <f t="shared" si="14"/>
        <v/>
      </c>
      <c r="P97" s="7">
        <f t="shared" si="11"/>
        <v>2010</v>
      </c>
      <c r="Q97" s="13"/>
      <c r="R97" s="74" t="str">
        <f t="shared" si="18"/>
        <v/>
      </c>
      <c r="S97" s="74"/>
      <c r="T97" s="75" t="str">
        <f t="shared" si="15"/>
        <v/>
      </c>
      <c r="U97" s="76"/>
      <c r="V97" s="71" t="str">
        <f t="shared" si="16"/>
        <v/>
      </c>
      <c r="W97" s="71"/>
    </row>
    <row r="98" spans="2:23" x14ac:dyDescent="0.15">
      <c r="B98" s="12">
        <v>89</v>
      </c>
      <c r="C98" s="72" t="str">
        <f t="shared" si="12"/>
        <v/>
      </c>
      <c r="D98" s="72"/>
      <c r="E98" s="7">
        <f t="shared" si="17"/>
        <v>2010</v>
      </c>
      <c r="F98" s="13"/>
      <c r="G98" s="12"/>
      <c r="H98" s="73"/>
      <c r="I98" s="73"/>
      <c r="J98" s="73"/>
      <c r="K98" s="73"/>
      <c r="L98" s="14" t="str">
        <f t="shared" si="13"/>
        <v/>
      </c>
      <c r="M98" s="72" t="str">
        <f t="shared" si="10"/>
        <v/>
      </c>
      <c r="N98" s="72"/>
      <c r="O98" s="15" t="str">
        <f t="shared" si="14"/>
        <v/>
      </c>
      <c r="P98" s="7">
        <f t="shared" si="11"/>
        <v>2010</v>
      </c>
      <c r="Q98" s="13"/>
      <c r="R98" s="74" t="str">
        <f t="shared" si="18"/>
        <v/>
      </c>
      <c r="S98" s="74"/>
      <c r="T98" s="75" t="str">
        <f t="shared" si="15"/>
        <v/>
      </c>
      <c r="U98" s="76"/>
      <c r="V98" s="71" t="str">
        <f t="shared" si="16"/>
        <v/>
      </c>
      <c r="W98" s="71"/>
    </row>
    <row r="99" spans="2:23" x14ac:dyDescent="0.15">
      <c r="B99" s="12">
        <v>90</v>
      </c>
      <c r="C99" s="72" t="str">
        <f t="shared" si="12"/>
        <v/>
      </c>
      <c r="D99" s="72"/>
      <c r="E99" s="7">
        <f t="shared" si="17"/>
        <v>2010</v>
      </c>
      <c r="F99" s="13"/>
      <c r="G99" s="12"/>
      <c r="H99" s="73"/>
      <c r="I99" s="73"/>
      <c r="J99" s="73"/>
      <c r="K99" s="73"/>
      <c r="L99" s="14" t="str">
        <f t="shared" si="13"/>
        <v/>
      </c>
      <c r="M99" s="72" t="str">
        <f t="shared" si="10"/>
        <v/>
      </c>
      <c r="N99" s="72"/>
      <c r="O99" s="15" t="str">
        <f t="shared" si="14"/>
        <v/>
      </c>
      <c r="P99" s="7">
        <f t="shared" si="11"/>
        <v>2010</v>
      </c>
      <c r="Q99" s="13"/>
      <c r="R99" s="74" t="str">
        <f t="shared" si="18"/>
        <v/>
      </c>
      <c r="S99" s="74"/>
      <c r="T99" s="75" t="str">
        <f t="shared" si="15"/>
        <v/>
      </c>
      <c r="U99" s="76"/>
      <c r="V99" s="71" t="str">
        <f t="shared" si="16"/>
        <v/>
      </c>
      <c r="W99" s="71"/>
    </row>
    <row r="100" spans="2:23" x14ac:dyDescent="0.15">
      <c r="B100" s="12">
        <v>91</v>
      </c>
      <c r="C100" s="72" t="str">
        <f t="shared" si="12"/>
        <v/>
      </c>
      <c r="D100" s="72"/>
      <c r="E100" s="7">
        <f t="shared" si="17"/>
        <v>2010</v>
      </c>
      <c r="F100" s="13"/>
      <c r="G100" s="12"/>
      <c r="H100" s="73"/>
      <c r="I100" s="73"/>
      <c r="J100" s="73"/>
      <c r="K100" s="73"/>
      <c r="L100" s="14" t="str">
        <f t="shared" si="13"/>
        <v/>
      </c>
      <c r="M100" s="72" t="str">
        <f t="shared" si="10"/>
        <v/>
      </c>
      <c r="N100" s="72"/>
      <c r="O100" s="15" t="str">
        <f t="shared" si="14"/>
        <v/>
      </c>
      <c r="P100" s="7">
        <f t="shared" si="11"/>
        <v>2010</v>
      </c>
      <c r="Q100" s="13"/>
      <c r="R100" s="74" t="str">
        <f t="shared" si="18"/>
        <v/>
      </c>
      <c r="S100" s="74"/>
      <c r="T100" s="75" t="str">
        <f t="shared" si="15"/>
        <v/>
      </c>
      <c r="U100" s="76"/>
      <c r="V100" s="71" t="str">
        <f t="shared" si="16"/>
        <v/>
      </c>
      <c r="W100" s="71"/>
    </row>
    <row r="101" spans="2:23" x14ac:dyDescent="0.15">
      <c r="B101" s="12">
        <v>92</v>
      </c>
      <c r="C101" s="72" t="str">
        <f t="shared" si="12"/>
        <v/>
      </c>
      <c r="D101" s="72"/>
      <c r="E101" s="7">
        <f t="shared" si="17"/>
        <v>2010</v>
      </c>
      <c r="F101" s="13"/>
      <c r="G101" s="12"/>
      <c r="H101" s="73"/>
      <c r="I101" s="73"/>
      <c r="J101" s="73"/>
      <c r="K101" s="73"/>
      <c r="L101" s="14" t="str">
        <f t="shared" si="13"/>
        <v/>
      </c>
      <c r="M101" s="72" t="str">
        <f t="shared" si="10"/>
        <v/>
      </c>
      <c r="N101" s="72"/>
      <c r="O101" s="15" t="str">
        <f t="shared" si="14"/>
        <v/>
      </c>
      <c r="P101" s="7">
        <f t="shared" si="11"/>
        <v>2010</v>
      </c>
      <c r="Q101" s="13"/>
      <c r="R101" s="74" t="str">
        <f t="shared" si="18"/>
        <v/>
      </c>
      <c r="S101" s="74"/>
      <c r="T101" s="75" t="str">
        <f t="shared" si="15"/>
        <v/>
      </c>
      <c r="U101" s="76"/>
      <c r="V101" s="71" t="str">
        <f t="shared" si="16"/>
        <v/>
      </c>
      <c r="W101" s="71"/>
    </row>
    <row r="102" spans="2:23" x14ac:dyDescent="0.15">
      <c r="B102" s="12">
        <v>93</v>
      </c>
      <c r="C102" s="72" t="str">
        <f t="shared" si="12"/>
        <v/>
      </c>
      <c r="D102" s="72"/>
      <c r="E102" s="7">
        <f t="shared" si="17"/>
        <v>2010</v>
      </c>
      <c r="F102" s="13"/>
      <c r="G102" s="12"/>
      <c r="H102" s="73"/>
      <c r="I102" s="73"/>
      <c r="J102" s="73"/>
      <c r="K102" s="73"/>
      <c r="L102" s="14" t="str">
        <f t="shared" si="13"/>
        <v/>
      </c>
      <c r="M102" s="72" t="str">
        <f t="shared" si="10"/>
        <v/>
      </c>
      <c r="N102" s="72"/>
      <c r="O102" s="15" t="str">
        <f t="shared" si="14"/>
        <v/>
      </c>
      <c r="P102" s="7">
        <f t="shared" si="11"/>
        <v>2010</v>
      </c>
      <c r="Q102" s="13"/>
      <c r="R102" s="74" t="str">
        <f t="shared" si="18"/>
        <v/>
      </c>
      <c r="S102" s="74"/>
      <c r="T102" s="75" t="str">
        <f t="shared" si="15"/>
        <v/>
      </c>
      <c r="U102" s="76"/>
      <c r="V102" s="71" t="str">
        <f t="shared" si="16"/>
        <v/>
      </c>
      <c r="W102" s="71"/>
    </row>
    <row r="103" spans="2:23" x14ac:dyDescent="0.15">
      <c r="B103" s="12">
        <v>94</v>
      </c>
      <c r="C103" s="72" t="str">
        <f t="shared" si="12"/>
        <v/>
      </c>
      <c r="D103" s="72"/>
      <c r="E103" s="7">
        <f t="shared" si="17"/>
        <v>2010</v>
      </c>
      <c r="F103" s="13"/>
      <c r="G103" s="12"/>
      <c r="H103" s="73"/>
      <c r="I103" s="73"/>
      <c r="J103" s="73"/>
      <c r="K103" s="73"/>
      <c r="L103" s="14" t="str">
        <f t="shared" si="13"/>
        <v/>
      </c>
      <c r="M103" s="72" t="str">
        <f t="shared" si="10"/>
        <v/>
      </c>
      <c r="N103" s="72"/>
      <c r="O103" s="15" t="str">
        <f t="shared" si="14"/>
        <v/>
      </c>
      <c r="P103" s="7">
        <f t="shared" si="11"/>
        <v>2010</v>
      </c>
      <c r="Q103" s="13"/>
      <c r="R103" s="74" t="str">
        <f t="shared" si="18"/>
        <v/>
      </c>
      <c r="S103" s="74"/>
      <c r="T103" s="75" t="str">
        <f t="shared" si="15"/>
        <v/>
      </c>
      <c r="U103" s="76"/>
      <c r="V103" s="71" t="str">
        <f t="shared" si="16"/>
        <v/>
      </c>
      <c r="W103" s="71"/>
    </row>
    <row r="104" spans="2:23" x14ac:dyDescent="0.15">
      <c r="B104" s="12">
        <v>95</v>
      </c>
      <c r="C104" s="72" t="str">
        <f t="shared" si="12"/>
        <v/>
      </c>
      <c r="D104" s="72"/>
      <c r="E104" s="7">
        <f t="shared" si="17"/>
        <v>2010</v>
      </c>
      <c r="F104" s="13"/>
      <c r="G104" s="12"/>
      <c r="H104" s="73"/>
      <c r="I104" s="73"/>
      <c r="J104" s="73"/>
      <c r="K104" s="73"/>
      <c r="L104" s="14" t="str">
        <f t="shared" si="13"/>
        <v/>
      </c>
      <c r="M104" s="72" t="str">
        <f t="shared" si="10"/>
        <v/>
      </c>
      <c r="N104" s="72"/>
      <c r="O104" s="15" t="str">
        <f t="shared" si="14"/>
        <v/>
      </c>
      <c r="P104" s="7">
        <f t="shared" si="11"/>
        <v>2010</v>
      </c>
      <c r="Q104" s="13"/>
      <c r="R104" s="74" t="str">
        <f t="shared" si="18"/>
        <v/>
      </c>
      <c r="S104" s="74"/>
      <c r="T104" s="75" t="str">
        <f t="shared" si="15"/>
        <v/>
      </c>
      <c r="U104" s="76"/>
      <c r="V104" s="71" t="str">
        <f t="shared" si="16"/>
        <v/>
      </c>
      <c r="W104" s="71"/>
    </row>
    <row r="105" spans="2:23" x14ac:dyDescent="0.15">
      <c r="B105" s="12">
        <v>96</v>
      </c>
      <c r="C105" s="72" t="str">
        <f t="shared" si="12"/>
        <v/>
      </c>
      <c r="D105" s="72"/>
      <c r="E105" s="7">
        <f t="shared" si="17"/>
        <v>2010</v>
      </c>
      <c r="F105" s="13"/>
      <c r="G105" s="12"/>
      <c r="H105" s="73"/>
      <c r="I105" s="73"/>
      <c r="J105" s="73"/>
      <c r="K105" s="73"/>
      <c r="L105" s="14" t="str">
        <f t="shared" si="13"/>
        <v/>
      </c>
      <c r="M105" s="72" t="str">
        <f t="shared" si="10"/>
        <v/>
      </c>
      <c r="N105" s="72"/>
      <c r="O105" s="15" t="str">
        <f t="shared" si="14"/>
        <v/>
      </c>
      <c r="P105" s="7">
        <f t="shared" si="11"/>
        <v>2010</v>
      </c>
      <c r="Q105" s="13"/>
      <c r="R105" s="74" t="str">
        <f t="shared" si="18"/>
        <v/>
      </c>
      <c r="S105" s="74"/>
      <c r="T105" s="75" t="str">
        <f t="shared" si="15"/>
        <v/>
      </c>
      <c r="U105" s="76"/>
      <c r="V105" s="71" t="str">
        <f t="shared" si="16"/>
        <v/>
      </c>
      <c r="W105" s="71"/>
    </row>
    <row r="106" spans="2:23" x14ac:dyDescent="0.15">
      <c r="B106" s="12">
        <v>97</v>
      </c>
      <c r="C106" s="72" t="str">
        <f t="shared" si="12"/>
        <v/>
      </c>
      <c r="D106" s="72"/>
      <c r="E106" s="7">
        <f t="shared" si="17"/>
        <v>2010</v>
      </c>
      <c r="F106" s="13"/>
      <c r="G106" s="12"/>
      <c r="H106" s="73"/>
      <c r="I106" s="73"/>
      <c r="J106" s="73"/>
      <c r="K106" s="73"/>
      <c r="L106" s="14" t="str">
        <f t="shared" si="13"/>
        <v/>
      </c>
      <c r="M106" s="72" t="str">
        <f t="shared" si="10"/>
        <v/>
      </c>
      <c r="N106" s="72"/>
      <c r="O106" s="15" t="str">
        <f t="shared" si="14"/>
        <v/>
      </c>
      <c r="P106" s="7">
        <f t="shared" si="11"/>
        <v>2010</v>
      </c>
      <c r="Q106" s="13"/>
      <c r="R106" s="74" t="str">
        <f t="shared" si="18"/>
        <v/>
      </c>
      <c r="S106" s="74"/>
      <c r="T106" s="75" t="str">
        <f t="shared" si="15"/>
        <v/>
      </c>
      <c r="U106" s="76"/>
      <c r="V106" s="71" t="str">
        <f t="shared" si="16"/>
        <v/>
      </c>
      <c r="W106" s="71"/>
    </row>
    <row r="107" spans="2:23" x14ac:dyDescent="0.15">
      <c r="B107" s="12">
        <v>98</v>
      </c>
      <c r="C107" s="72" t="str">
        <f t="shared" si="12"/>
        <v/>
      </c>
      <c r="D107" s="72"/>
      <c r="E107" s="7">
        <f t="shared" si="17"/>
        <v>2010</v>
      </c>
      <c r="F107" s="13"/>
      <c r="G107" s="12"/>
      <c r="H107" s="73"/>
      <c r="I107" s="73"/>
      <c r="J107" s="73"/>
      <c r="K107" s="73"/>
      <c r="L107" s="14" t="str">
        <f t="shared" si="13"/>
        <v/>
      </c>
      <c r="M107" s="72" t="str">
        <f t="shared" si="10"/>
        <v/>
      </c>
      <c r="N107" s="72"/>
      <c r="O107" s="15" t="str">
        <f t="shared" si="14"/>
        <v/>
      </c>
      <c r="P107" s="7">
        <f t="shared" si="11"/>
        <v>2010</v>
      </c>
      <c r="Q107" s="13"/>
      <c r="R107" s="74" t="str">
        <f t="shared" si="18"/>
        <v/>
      </c>
      <c r="S107" s="74"/>
      <c r="T107" s="75" t="str">
        <f t="shared" si="15"/>
        <v/>
      </c>
      <c r="U107" s="76"/>
      <c r="V107" s="71" t="str">
        <f t="shared" si="16"/>
        <v/>
      </c>
      <c r="W107" s="71"/>
    </row>
    <row r="108" spans="2:23" x14ac:dyDescent="0.15">
      <c r="B108" s="12">
        <v>99</v>
      </c>
      <c r="C108" s="72" t="str">
        <f t="shared" si="12"/>
        <v/>
      </c>
      <c r="D108" s="72"/>
      <c r="E108" s="7">
        <f t="shared" si="17"/>
        <v>2010</v>
      </c>
      <c r="F108" s="13"/>
      <c r="G108" s="12"/>
      <c r="H108" s="73"/>
      <c r="I108" s="73"/>
      <c r="J108" s="73"/>
      <c r="K108" s="73"/>
      <c r="L108" s="14" t="str">
        <f t="shared" si="13"/>
        <v/>
      </c>
      <c r="M108" s="72" t="str">
        <f t="shared" si="10"/>
        <v/>
      </c>
      <c r="N108" s="72"/>
      <c r="O108" s="15" t="str">
        <f t="shared" si="14"/>
        <v/>
      </c>
      <c r="P108" s="7">
        <f t="shared" si="11"/>
        <v>2010</v>
      </c>
      <c r="Q108" s="13"/>
      <c r="R108" s="74" t="str">
        <f t="shared" si="18"/>
        <v/>
      </c>
      <c r="S108" s="74"/>
      <c r="T108" s="75" t="str">
        <f t="shared" si="15"/>
        <v/>
      </c>
      <c r="U108" s="76"/>
      <c r="V108" s="71" t="str">
        <f t="shared" si="16"/>
        <v/>
      </c>
      <c r="W108" s="71"/>
    </row>
    <row r="109" spans="2:23" x14ac:dyDescent="0.15">
      <c r="B109" s="12">
        <v>100</v>
      </c>
      <c r="C109" s="72" t="str">
        <f t="shared" si="12"/>
        <v/>
      </c>
      <c r="D109" s="72"/>
      <c r="E109" s="7">
        <f t="shared" si="17"/>
        <v>2010</v>
      </c>
      <c r="F109" s="13"/>
      <c r="G109" s="12"/>
      <c r="H109" s="73"/>
      <c r="I109" s="73"/>
      <c r="J109" s="73"/>
      <c r="K109" s="73"/>
      <c r="L109" s="14" t="str">
        <f t="shared" si="13"/>
        <v/>
      </c>
      <c r="M109" s="72" t="str">
        <f t="shared" si="10"/>
        <v/>
      </c>
      <c r="N109" s="72"/>
      <c r="O109" s="15" t="str">
        <f t="shared" si="14"/>
        <v/>
      </c>
      <c r="P109" s="7">
        <f t="shared" si="11"/>
        <v>2010</v>
      </c>
      <c r="Q109" s="13"/>
      <c r="R109" s="74" t="str">
        <f t="shared" si="18"/>
        <v/>
      </c>
      <c r="S109" s="74"/>
      <c r="T109" s="75" t="str">
        <f t="shared" si="15"/>
        <v/>
      </c>
      <c r="U109" s="76"/>
      <c r="V109" s="71" t="str">
        <f t="shared" si="16"/>
        <v/>
      </c>
      <c r="W109" s="71"/>
    </row>
  </sheetData>
  <mergeCells count="739">
    <mergeCell ref="V108:W108"/>
    <mergeCell ref="C109:D109"/>
    <mergeCell ref="H109:I109"/>
    <mergeCell ref="J109:K109"/>
    <mergeCell ref="M109:N109"/>
    <mergeCell ref="R109:S109"/>
    <mergeCell ref="T109:U109"/>
    <mergeCell ref="V109:W109"/>
    <mergeCell ref="C108:D108"/>
    <mergeCell ref="H108:I108"/>
    <mergeCell ref="J108:K108"/>
    <mergeCell ref="M108:N108"/>
    <mergeCell ref="R108:S108"/>
    <mergeCell ref="T108:U108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C106:D106"/>
    <mergeCell ref="H106:I106"/>
    <mergeCell ref="J106:K106"/>
    <mergeCell ref="M106:N106"/>
    <mergeCell ref="R106:S106"/>
    <mergeCell ref="T106:U106"/>
    <mergeCell ref="V104:W104"/>
    <mergeCell ref="C105:D105"/>
    <mergeCell ref="H105:I105"/>
    <mergeCell ref="J105:K105"/>
    <mergeCell ref="M105:N105"/>
    <mergeCell ref="R105:S105"/>
    <mergeCell ref="T105:U105"/>
    <mergeCell ref="V105:W105"/>
    <mergeCell ref="C104:D104"/>
    <mergeCell ref="H104:I104"/>
    <mergeCell ref="J104:K104"/>
    <mergeCell ref="M104:N104"/>
    <mergeCell ref="R104:S104"/>
    <mergeCell ref="T104:U104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2:D102"/>
    <mergeCell ref="H102:I102"/>
    <mergeCell ref="J102:K102"/>
    <mergeCell ref="M102:N102"/>
    <mergeCell ref="R102:S102"/>
    <mergeCell ref="T102:U102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100:D100"/>
    <mergeCell ref="H100:I100"/>
    <mergeCell ref="J100:K100"/>
    <mergeCell ref="M100:N100"/>
    <mergeCell ref="R100:S100"/>
    <mergeCell ref="T100:U100"/>
    <mergeCell ref="V98:W98"/>
    <mergeCell ref="C99:D99"/>
    <mergeCell ref="H99:I99"/>
    <mergeCell ref="J99:K99"/>
    <mergeCell ref="M99:N99"/>
    <mergeCell ref="R99:S99"/>
    <mergeCell ref="T99:U99"/>
    <mergeCell ref="V99:W99"/>
    <mergeCell ref="C98:D98"/>
    <mergeCell ref="H98:I98"/>
    <mergeCell ref="J98:K98"/>
    <mergeCell ref="M98:N98"/>
    <mergeCell ref="R98:S98"/>
    <mergeCell ref="T98:U98"/>
    <mergeCell ref="V96:W96"/>
    <mergeCell ref="C97:D97"/>
    <mergeCell ref="H97:I97"/>
    <mergeCell ref="J97:K97"/>
    <mergeCell ref="M97:N97"/>
    <mergeCell ref="R97:S97"/>
    <mergeCell ref="T97:U97"/>
    <mergeCell ref="V97:W97"/>
    <mergeCell ref="C96:D96"/>
    <mergeCell ref="H96:I96"/>
    <mergeCell ref="J96:K96"/>
    <mergeCell ref="M96:N96"/>
    <mergeCell ref="R96:S96"/>
    <mergeCell ref="T96:U96"/>
    <mergeCell ref="V94:W94"/>
    <mergeCell ref="C95:D95"/>
    <mergeCell ref="H95:I95"/>
    <mergeCell ref="J95:K95"/>
    <mergeCell ref="M95:N95"/>
    <mergeCell ref="R95:S95"/>
    <mergeCell ref="T95:U95"/>
    <mergeCell ref="V95:W95"/>
    <mergeCell ref="C94:D94"/>
    <mergeCell ref="H94:I94"/>
    <mergeCell ref="J94:K94"/>
    <mergeCell ref="M94:N94"/>
    <mergeCell ref="R94:S94"/>
    <mergeCell ref="T94:U94"/>
    <mergeCell ref="V92:W92"/>
    <mergeCell ref="C93:D93"/>
    <mergeCell ref="H93:I93"/>
    <mergeCell ref="J93:K93"/>
    <mergeCell ref="M93:N93"/>
    <mergeCell ref="R93:S93"/>
    <mergeCell ref="T93:U93"/>
    <mergeCell ref="V93:W93"/>
    <mergeCell ref="C92:D92"/>
    <mergeCell ref="H92:I92"/>
    <mergeCell ref="J92:K92"/>
    <mergeCell ref="M92:N92"/>
    <mergeCell ref="R92:S92"/>
    <mergeCell ref="T92:U92"/>
    <mergeCell ref="V90:W90"/>
    <mergeCell ref="C91:D91"/>
    <mergeCell ref="H91:I91"/>
    <mergeCell ref="J91:K91"/>
    <mergeCell ref="M91:N91"/>
    <mergeCell ref="R91:S91"/>
    <mergeCell ref="T91:U91"/>
    <mergeCell ref="V91:W91"/>
    <mergeCell ref="C90:D90"/>
    <mergeCell ref="H90:I90"/>
    <mergeCell ref="J90:K90"/>
    <mergeCell ref="M90:N90"/>
    <mergeCell ref="R90:S90"/>
    <mergeCell ref="T90:U90"/>
    <mergeCell ref="V88:W88"/>
    <mergeCell ref="C89:D89"/>
    <mergeCell ref="H89:I89"/>
    <mergeCell ref="J89:K89"/>
    <mergeCell ref="M89:N89"/>
    <mergeCell ref="R89:S89"/>
    <mergeCell ref="T89:U89"/>
    <mergeCell ref="V89:W89"/>
    <mergeCell ref="C88:D88"/>
    <mergeCell ref="H88:I88"/>
    <mergeCell ref="J88:K88"/>
    <mergeCell ref="M88:N88"/>
    <mergeCell ref="R88:S88"/>
    <mergeCell ref="T88:U88"/>
    <mergeCell ref="V86:W86"/>
    <mergeCell ref="C87:D87"/>
    <mergeCell ref="H87:I87"/>
    <mergeCell ref="J87:K87"/>
    <mergeCell ref="M87:N87"/>
    <mergeCell ref="R87:S87"/>
    <mergeCell ref="T87:U87"/>
    <mergeCell ref="V87:W87"/>
    <mergeCell ref="C86:D86"/>
    <mergeCell ref="H86:I86"/>
    <mergeCell ref="J86:K86"/>
    <mergeCell ref="M86:N86"/>
    <mergeCell ref="R86:S86"/>
    <mergeCell ref="T86:U86"/>
    <mergeCell ref="V84:W84"/>
    <mergeCell ref="C85:D85"/>
    <mergeCell ref="H85:I85"/>
    <mergeCell ref="J85:K85"/>
    <mergeCell ref="M85:N85"/>
    <mergeCell ref="R85:S85"/>
    <mergeCell ref="T85:U85"/>
    <mergeCell ref="V85:W85"/>
    <mergeCell ref="C84:D84"/>
    <mergeCell ref="H84:I84"/>
    <mergeCell ref="J84:K84"/>
    <mergeCell ref="M84:N84"/>
    <mergeCell ref="R84:S84"/>
    <mergeCell ref="T84:U84"/>
    <mergeCell ref="V82:W82"/>
    <mergeCell ref="C83:D83"/>
    <mergeCell ref="H83:I83"/>
    <mergeCell ref="J83:K83"/>
    <mergeCell ref="M83:N83"/>
    <mergeCell ref="R83:S83"/>
    <mergeCell ref="T83:U83"/>
    <mergeCell ref="V83:W83"/>
    <mergeCell ref="C82:D82"/>
    <mergeCell ref="H82:I82"/>
    <mergeCell ref="J82:K82"/>
    <mergeCell ref="M82:N82"/>
    <mergeCell ref="R82:S82"/>
    <mergeCell ref="T82:U82"/>
    <mergeCell ref="V80:W80"/>
    <mergeCell ref="C81:D81"/>
    <mergeCell ref="H81:I81"/>
    <mergeCell ref="J81:K81"/>
    <mergeCell ref="M81:N81"/>
    <mergeCell ref="R81:S81"/>
    <mergeCell ref="T81:U81"/>
    <mergeCell ref="V81:W81"/>
    <mergeCell ref="C80:D80"/>
    <mergeCell ref="H80:I80"/>
    <mergeCell ref="J80:K80"/>
    <mergeCell ref="M80:N80"/>
    <mergeCell ref="R80:S80"/>
    <mergeCell ref="T80:U80"/>
    <mergeCell ref="V78:W78"/>
    <mergeCell ref="C79:D79"/>
    <mergeCell ref="H79:I79"/>
    <mergeCell ref="J79:K79"/>
    <mergeCell ref="M79:N79"/>
    <mergeCell ref="R79:S79"/>
    <mergeCell ref="T79:U79"/>
    <mergeCell ref="V79:W79"/>
    <mergeCell ref="C78:D78"/>
    <mergeCell ref="H78:I78"/>
    <mergeCell ref="J78:K78"/>
    <mergeCell ref="M78:N78"/>
    <mergeCell ref="R78:S78"/>
    <mergeCell ref="T78:U78"/>
    <mergeCell ref="V76:W76"/>
    <mergeCell ref="C77:D77"/>
    <mergeCell ref="H77:I77"/>
    <mergeCell ref="J77:K77"/>
    <mergeCell ref="M77:N77"/>
    <mergeCell ref="R77:S77"/>
    <mergeCell ref="T77:U77"/>
    <mergeCell ref="V77:W77"/>
    <mergeCell ref="C76:D76"/>
    <mergeCell ref="H76:I76"/>
    <mergeCell ref="J76:K76"/>
    <mergeCell ref="M76:N76"/>
    <mergeCell ref="R76:S76"/>
    <mergeCell ref="T76:U76"/>
    <mergeCell ref="V74:W74"/>
    <mergeCell ref="C75:D75"/>
    <mergeCell ref="H75:I75"/>
    <mergeCell ref="J75:K75"/>
    <mergeCell ref="M75:N75"/>
    <mergeCell ref="R75:S75"/>
    <mergeCell ref="T75:U75"/>
    <mergeCell ref="V75:W75"/>
    <mergeCell ref="C74:D74"/>
    <mergeCell ref="H74:I74"/>
    <mergeCell ref="J74:K74"/>
    <mergeCell ref="M74:N74"/>
    <mergeCell ref="R74:S74"/>
    <mergeCell ref="T74:U74"/>
    <mergeCell ref="V72:W72"/>
    <mergeCell ref="C73:D73"/>
    <mergeCell ref="H73:I73"/>
    <mergeCell ref="J73:K73"/>
    <mergeCell ref="M73:N73"/>
    <mergeCell ref="R73:S73"/>
    <mergeCell ref="T73:U73"/>
    <mergeCell ref="V73:W73"/>
    <mergeCell ref="C72:D72"/>
    <mergeCell ref="H72:I72"/>
    <mergeCell ref="J72:K72"/>
    <mergeCell ref="M72:N72"/>
    <mergeCell ref="R72:S72"/>
    <mergeCell ref="T72:U72"/>
    <mergeCell ref="V70:W70"/>
    <mergeCell ref="C71:D71"/>
    <mergeCell ref="H71:I71"/>
    <mergeCell ref="J71:K71"/>
    <mergeCell ref="M71:N71"/>
    <mergeCell ref="R71:S71"/>
    <mergeCell ref="T71:U71"/>
    <mergeCell ref="V71:W71"/>
    <mergeCell ref="C70:D70"/>
    <mergeCell ref="H70:I70"/>
    <mergeCell ref="J70:K70"/>
    <mergeCell ref="M70:N70"/>
    <mergeCell ref="R70:S70"/>
    <mergeCell ref="T70:U70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4:W64"/>
    <mergeCell ref="C65:D65"/>
    <mergeCell ref="H65:I65"/>
    <mergeCell ref="J65:K65"/>
    <mergeCell ref="M65:N65"/>
    <mergeCell ref="R65:S65"/>
    <mergeCell ref="T65:U65"/>
    <mergeCell ref="V65:W65"/>
    <mergeCell ref="C64:D64"/>
    <mergeCell ref="H64:I64"/>
    <mergeCell ref="J64:K64"/>
    <mergeCell ref="M64:N64"/>
    <mergeCell ref="R64:S64"/>
    <mergeCell ref="T64:U64"/>
    <mergeCell ref="V62:W62"/>
    <mergeCell ref="C63:D63"/>
    <mergeCell ref="H63:I63"/>
    <mergeCell ref="J63:K63"/>
    <mergeCell ref="M63:N63"/>
    <mergeCell ref="R63:S63"/>
    <mergeCell ref="T63:U63"/>
    <mergeCell ref="V63:W63"/>
    <mergeCell ref="C62:D62"/>
    <mergeCell ref="H62:I62"/>
    <mergeCell ref="J62:K62"/>
    <mergeCell ref="M62:N62"/>
    <mergeCell ref="R62:S62"/>
    <mergeCell ref="T62:U62"/>
    <mergeCell ref="V60:W60"/>
    <mergeCell ref="C61:D61"/>
    <mergeCell ref="H61:I61"/>
    <mergeCell ref="J61:K61"/>
    <mergeCell ref="M61:N61"/>
    <mergeCell ref="R61:S61"/>
    <mergeCell ref="T61:U61"/>
    <mergeCell ref="V61:W61"/>
    <mergeCell ref="C60:D60"/>
    <mergeCell ref="H60:I60"/>
    <mergeCell ref="J60:K60"/>
    <mergeCell ref="M60:N60"/>
    <mergeCell ref="R60:S60"/>
    <mergeCell ref="T60:U60"/>
    <mergeCell ref="V58:W58"/>
    <mergeCell ref="C59:D59"/>
    <mergeCell ref="H59:I59"/>
    <mergeCell ref="J59:K59"/>
    <mergeCell ref="M59:N59"/>
    <mergeCell ref="R59:S59"/>
    <mergeCell ref="T59:U59"/>
    <mergeCell ref="V59:W59"/>
    <mergeCell ref="C58:D58"/>
    <mergeCell ref="H58:I58"/>
    <mergeCell ref="J58:K58"/>
    <mergeCell ref="M58:N58"/>
    <mergeCell ref="R58:S58"/>
    <mergeCell ref="T58:U58"/>
    <mergeCell ref="V56:W56"/>
    <mergeCell ref="C57:D57"/>
    <mergeCell ref="H57:I57"/>
    <mergeCell ref="J57:K57"/>
    <mergeCell ref="M57:N57"/>
    <mergeCell ref="R57:S57"/>
    <mergeCell ref="T57:U57"/>
    <mergeCell ref="V57:W57"/>
    <mergeCell ref="C56:D56"/>
    <mergeCell ref="H56:I56"/>
    <mergeCell ref="J56:K56"/>
    <mergeCell ref="M56:N56"/>
    <mergeCell ref="R56:S56"/>
    <mergeCell ref="T56:U56"/>
    <mergeCell ref="V54:W54"/>
    <mergeCell ref="C55:D55"/>
    <mergeCell ref="H55:I55"/>
    <mergeCell ref="J55:K55"/>
    <mergeCell ref="M55:N55"/>
    <mergeCell ref="R55:S55"/>
    <mergeCell ref="T55:U55"/>
    <mergeCell ref="V55:W55"/>
    <mergeCell ref="C54:D54"/>
    <mergeCell ref="H54:I54"/>
    <mergeCell ref="J54:K54"/>
    <mergeCell ref="M54:N54"/>
    <mergeCell ref="R54:S54"/>
    <mergeCell ref="T54:U54"/>
    <mergeCell ref="V52:W52"/>
    <mergeCell ref="C53:D53"/>
    <mergeCell ref="H53:I53"/>
    <mergeCell ref="J53:K53"/>
    <mergeCell ref="M53:N53"/>
    <mergeCell ref="R53:S53"/>
    <mergeCell ref="T53:U53"/>
    <mergeCell ref="V53:W53"/>
    <mergeCell ref="C52:D52"/>
    <mergeCell ref="H52:I52"/>
    <mergeCell ref="J52:K52"/>
    <mergeCell ref="M52:N52"/>
    <mergeCell ref="R52:S52"/>
    <mergeCell ref="T52:U52"/>
    <mergeCell ref="V50:W50"/>
    <mergeCell ref="C51:D51"/>
    <mergeCell ref="H51:I51"/>
    <mergeCell ref="J51:K51"/>
    <mergeCell ref="M51:N51"/>
    <mergeCell ref="R51:S51"/>
    <mergeCell ref="T51:U51"/>
    <mergeCell ref="V51:W51"/>
    <mergeCell ref="C50:D50"/>
    <mergeCell ref="H50:I50"/>
    <mergeCell ref="J50:K50"/>
    <mergeCell ref="M50:N50"/>
    <mergeCell ref="R50:S50"/>
    <mergeCell ref="T50:U50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44:W44"/>
    <mergeCell ref="C45:D45"/>
    <mergeCell ref="H45:I45"/>
    <mergeCell ref="J45:K45"/>
    <mergeCell ref="M45:N45"/>
    <mergeCell ref="R45:S45"/>
    <mergeCell ref="T45:U45"/>
    <mergeCell ref="V45:W45"/>
    <mergeCell ref="C44:D44"/>
    <mergeCell ref="H44:I44"/>
    <mergeCell ref="J44:K44"/>
    <mergeCell ref="M44:N44"/>
    <mergeCell ref="R44:S44"/>
    <mergeCell ref="T44:U44"/>
    <mergeCell ref="V42:W42"/>
    <mergeCell ref="C43:D43"/>
    <mergeCell ref="H43:I43"/>
    <mergeCell ref="J43:K43"/>
    <mergeCell ref="M43:N43"/>
    <mergeCell ref="R43:S43"/>
    <mergeCell ref="T43:U43"/>
    <mergeCell ref="V43:W43"/>
    <mergeCell ref="C42:D42"/>
    <mergeCell ref="H42:I42"/>
    <mergeCell ref="J42:K42"/>
    <mergeCell ref="M42:N42"/>
    <mergeCell ref="R42:S42"/>
    <mergeCell ref="T42:U42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V36:W36"/>
    <mergeCell ref="C37:D37"/>
    <mergeCell ref="H37:I37"/>
    <mergeCell ref="J37:K37"/>
    <mergeCell ref="M37:N37"/>
    <mergeCell ref="R37:S37"/>
    <mergeCell ref="T37:U37"/>
    <mergeCell ref="V37:W37"/>
    <mergeCell ref="C36:D36"/>
    <mergeCell ref="H36:I36"/>
    <mergeCell ref="J36:K36"/>
    <mergeCell ref="M36:N36"/>
    <mergeCell ref="R36:S36"/>
    <mergeCell ref="T36:U36"/>
    <mergeCell ref="V34:W34"/>
    <mergeCell ref="C35:D35"/>
    <mergeCell ref="H35:I35"/>
    <mergeCell ref="J35:K35"/>
    <mergeCell ref="M35:N35"/>
    <mergeCell ref="R35:S35"/>
    <mergeCell ref="T35:U35"/>
    <mergeCell ref="V35:W35"/>
    <mergeCell ref="C34:D34"/>
    <mergeCell ref="H34:I34"/>
    <mergeCell ref="J34:K34"/>
    <mergeCell ref="M34:N34"/>
    <mergeCell ref="R34:S34"/>
    <mergeCell ref="T34:U34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28:W28"/>
    <mergeCell ref="C29:D29"/>
    <mergeCell ref="H29:I29"/>
    <mergeCell ref="J29:K29"/>
    <mergeCell ref="M29:N29"/>
    <mergeCell ref="R29:S29"/>
    <mergeCell ref="T29:U29"/>
    <mergeCell ref="V29:W29"/>
    <mergeCell ref="C28:D28"/>
    <mergeCell ref="H28:I28"/>
    <mergeCell ref="J28:K28"/>
    <mergeCell ref="M28:N28"/>
    <mergeCell ref="R28:S28"/>
    <mergeCell ref="T28:U28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4:W24"/>
    <mergeCell ref="C25:D25"/>
    <mergeCell ref="H25:I25"/>
    <mergeCell ref="J25:K25"/>
    <mergeCell ref="M25:N25"/>
    <mergeCell ref="R25:S25"/>
    <mergeCell ref="T25:U25"/>
    <mergeCell ref="V25:W25"/>
    <mergeCell ref="C24:D24"/>
    <mergeCell ref="H24:I24"/>
    <mergeCell ref="J24:K24"/>
    <mergeCell ref="M24:N24"/>
    <mergeCell ref="R24:S24"/>
    <mergeCell ref="T24:U24"/>
    <mergeCell ref="V22:W22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P8:W8"/>
    <mergeCell ref="H9:I9"/>
    <mergeCell ref="J9:K9"/>
    <mergeCell ref="M9:N9"/>
    <mergeCell ref="R9:S9"/>
    <mergeCell ref="T9:U9"/>
    <mergeCell ref="V9:W9"/>
    <mergeCell ref="B6:D6"/>
    <mergeCell ref="E6:H6"/>
    <mergeCell ref="I6:J6"/>
    <mergeCell ref="K6:M6"/>
    <mergeCell ref="N6:Q6"/>
    <mergeCell ref="B8:B9"/>
    <mergeCell ref="C8:D9"/>
    <mergeCell ref="E8:K8"/>
    <mergeCell ref="L8:N8"/>
    <mergeCell ref="O8:O9"/>
    <mergeCell ref="B2:D2"/>
    <mergeCell ref="E2:G2"/>
    <mergeCell ref="H2:J2"/>
    <mergeCell ref="K2:M2"/>
    <mergeCell ref="N2:O2"/>
    <mergeCell ref="P2:Q2"/>
    <mergeCell ref="N4:O4"/>
    <mergeCell ref="P4:Q4"/>
    <mergeCell ref="J5:K5"/>
    <mergeCell ref="L5:M5"/>
    <mergeCell ref="N5:O5"/>
    <mergeCell ref="P5:Q5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</mergeCells>
  <phoneticPr fontId="3"/>
  <conditionalFormatting sqref="G39:G69 G15:G37 G10:G12">
    <cfRule type="cellIs" dxfId="27" priority="11" operator="equal">
      <formula>"買"</formula>
    </cfRule>
    <cfRule type="cellIs" dxfId="26" priority="12" operator="equal">
      <formula>"売"</formula>
    </cfRule>
  </conditionalFormatting>
  <conditionalFormatting sqref="G13">
    <cfRule type="cellIs" dxfId="25" priority="15" operator="equal">
      <formula>"買"</formula>
    </cfRule>
    <cfRule type="cellIs" dxfId="24" priority="16" operator="equal">
      <formula>"売"</formula>
    </cfRule>
  </conditionalFormatting>
  <conditionalFormatting sqref="G14">
    <cfRule type="cellIs" dxfId="23" priority="13" operator="equal">
      <formula>"買"</formula>
    </cfRule>
    <cfRule type="cellIs" dxfId="22" priority="14" operator="equal">
      <formula>"売"</formula>
    </cfRule>
  </conditionalFormatting>
  <conditionalFormatting sqref="G38">
    <cfRule type="cellIs" dxfId="21" priority="9" operator="equal">
      <formula>"買"</formula>
    </cfRule>
    <cfRule type="cellIs" dxfId="20" priority="10" operator="equal">
      <formula>"売"</formula>
    </cfRule>
  </conditionalFormatting>
  <conditionalFormatting sqref="G93:G94">
    <cfRule type="cellIs" dxfId="19" priority="1" operator="equal">
      <formula>"買"</formula>
    </cfRule>
    <cfRule type="cellIs" dxfId="18" priority="2" operator="equal">
      <formula>"売"</formula>
    </cfRule>
  </conditionalFormatting>
  <conditionalFormatting sqref="G70:G78">
    <cfRule type="cellIs" dxfId="17" priority="7" operator="equal">
      <formula>"買"</formula>
    </cfRule>
    <cfRule type="cellIs" dxfId="16" priority="8" operator="equal">
      <formula>"売"</formula>
    </cfRule>
  </conditionalFormatting>
  <conditionalFormatting sqref="G79:G92">
    <cfRule type="cellIs" dxfId="15" priority="5" operator="equal">
      <formula>"買"</formula>
    </cfRule>
    <cfRule type="cellIs" dxfId="14" priority="6" operator="equal">
      <formula>"売"</formula>
    </cfRule>
  </conditionalFormatting>
  <conditionalFormatting sqref="G95:G109">
    <cfRule type="cellIs" dxfId="13" priority="3" operator="equal">
      <formula>"買"</formula>
    </cfRule>
    <cfRule type="cellIs" dxfId="12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topLeftCell="B8" zoomScale="120" zoomScaleNormal="120" workbookViewId="0">
      <selection activeCell="P27" sqref="P27:Q27"/>
    </sheetView>
  </sheetViews>
  <sheetFormatPr defaultRowHeight="13.5" x14ac:dyDescent="0.15"/>
  <cols>
    <col min="1" max="1" width="2.375" style="1" customWidth="1"/>
    <col min="2" max="12" width="6.625" style="1" customWidth="1"/>
    <col min="13" max="13" width="7.75" style="1" customWidth="1"/>
    <col min="14" max="21" width="6.625" style="1" customWidth="1"/>
    <col min="22" max="16384" width="9" style="1"/>
  </cols>
  <sheetData>
    <row r="2" spans="2:21" x14ac:dyDescent="0.15">
      <c r="B2" s="25" t="s">
        <v>0</v>
      </c>
      <c r="C2" s="25"/>
      <c r="D2" s="25"/>
      <c r="E2" s="26" t="s">
        <v>37</v>
      </c>
      <c r="F2" s="26"/>
      <c r="G2" s="26"/>
      <c r="H2" s="25" t="s">
        <v>2</v>
      </c>
      <c r="I2" s="25"/>
      <c r="J2" s="25"/>
      <c r="K2" s="26" t="s">
        <v>3</v>
      </c>
      <c r="L2" s="26"/>
      <c r="M2" s="26"/>
      <c r="N2" s="25" t="s">
        <v>4</v>
      </c>
      <c r="O2" s="25"/>
      <c r="P2" s="27">
        <v>0.03</v>
      </c>
      <c r="Q2" s="26"/>
    </row>
    <row r="3" spans="2:21" ht="59.25" customHeight="1" x14ac:dyDescent="0.15">
      <c r="B3" s="25" t="s">
        <v>5</v>
      </c>
      <c r="C3" s="25"/>
      <c r="D3" s="77" t="s">
        <v>45</v>
      </c>
      <c r="E3" s="77"/>
      <c r="F3" s="77"/>
      <c r="G3" s="77"/>
      <c r="H3" s="77"/>
      <c r="I3" s="77"/>
      <c r="J3" s="25" t="s">
        <v>6</v>
      </c>
      <c r="K3" s="25"/>
      <c r="L3" s="35" t="s">
        <v>46</v>
      </c>
      <c r="M3" s="78"/>
      <c r="N3" s="78"/>
      <c r="O3" s="78"/>
      <c r="P3" s="78"/>
      <c r="Q3" s="78"/>
    </row>
    <row r="4" spans="2:21" x14ac:dyDescent="0.15">
      <c r="B4" s="25" t="s">
        <v>7</v>
      </c>
      <c r="C4" s="25"/>
      <c r="D4" s="79">
        <f>SUM($R$10:$S$946)</f>
        <v>3057227</v>
      </c>
      <c r="E4" s="26"/>
      <c r="F4" s="25" t="s">
        <v>8</v>
      </c>
      <c r="G4" s="25"/>
      <c r="H4" s="80">
        <f>SUM($T$10:$U$61)</f>
        <v>6187.0000000000055</v>
      </c>
      <c r="I4" s="26"/>
      <c r="J4" s="28" t="s">
        <v>9</v>
      </c>
      <c r="K4" s="28"/>
      <c r="L4" s="79">
        <f>MAX($C$10:$D$943)-E6</f>
        <v>3102076</v>
      </c>
      <c r="M4" s="79"/>
      <c r="N4" s="28" t="s">
        <v>10</v>
      </c>
      <c r="O4" s="28"/>
      <c r="P4" s="81">
        <f>MIN($C$10:$D$943)-E6</f>
        <v>0</v>
      </c>
      <c r="Q4" s="81"/>
    </row>
    <row r="5" spans="2:21" ht="14.25" thickBot="1" x14ac:dyDescent="0.2">
      <c r="B5" s="4" t="s">
        <v>12</v>
      </c>
      <c r="C5" s="17">
        <f>COUNTIF($R$10:$R$943,"&gt;0")</f>
        <v>15</v>
      </c>
      <c r="D5" s="4" t="s">
        <v>13</v>
      </c>
      <c r="E5" s="17">
        <f>COUNTIF($R$10:$R$943,"&lt;0")</f>
        <v>2</v>
      </c>
      <c r="F5" s="4" t="s">
        <v>14</v>
      </c>
      <c r="G5" s="17">
        <f>COUNTIF($R$10:$R$943,"=0")</f>
        <v>0</v>
      </c>
      <c r="H5" s="4" t="s">
        <v>15</v>
      </c>
      <c r="I5" s="18">
        <f>C5/SUM(C5,E5)</f>
        <v>0.88235294117647056</v>
      </c>
      <c r="J5" s="25" t="s">
        <v>16</v>
      </c>
      <c r="K5" s="30"/>
      <c r="L5" s="31">
        <v>4</v>
      </c>
      <c r="M5" s="31"/>
      <c r="N5" s="19" t="s">
        <v>17</v>
      </c>
      <c r="O5" s="19"/>
      <c r="P5" s="31">
        <v>4</v>
      </c>
      <c r="Q5" s="31"/>
    </row>
    <row r="6" spans="2:21" ht="21.75" thickBot="1" x14ac:dyDescent="0.2">
      <c r="B6" s="52" t="s">
        <v>19</v>
      </c>
      <c r="C6" s="53"/>
      <c r="D6" s="54"/>
      <c r="E6" s="55">
        <v>500000</v>
      </c>
      <c r="F6" s="55"/>
      <c r="G6" s="55"/>
      <c r="H6" s="56"/>
      <c r="I6" s="57" t="s">
        <v>38</v>
      </c>
      <c r="J6" s="57"/>
      <c r="K6" s="52" t="s">
        <v>21</v>
      </c>
      <c r="L6" s="53"/>
      <c r="M6" s="54"/>
      <c r="N6" s="82">
        <f>E6+D4</f>
        <v>3557227</v>
      </c>
      <c r="O6" s="83"/>
      <c r="P6" s="83"/>
      <c r="Q6" s="84"/>
    </row>
    <row r="7" spans="2:21" x14ac:dyDescent="0.15">
      <c r="N7" s="8"/>
    </row>
    <row r="8" spans="2:21" ht="13.5" customHeight="1" x14ac:dyDescent="0.15">
      <c r="B8" s="61" t="s">
        <v>39</v>
      </c>
      <c r="C8" s="62" t="s">
        <v>23</v>
      </c>
      <c r="D8" s="63"/>
      <c r="E8" s="66" t="s">
        <v>40</v>
      </c>
      <c r="F8" s="67"/>
      <c r="G8" s="67"/>
      <c r="H8" s="67"/>
      <c r="I8" s="68"/>
      <c r="J8" s="49" t="s">
        <v>41</v>
      </c>
      <c r="K8" s="69"/>
      <c r="L8" s="50"/>
      <c r="M8" s="70" t="s">
        <v>42</v>
      </c>
      <c r="N8" s="42" t="s">
        <v>27</v>
      </c>
      <c r="O8" s="43"/>
      <c r="P8" s="43"/>
      <c r="Q8" s="44"/>
      <c r="R8" s="85" t="s">
        <v>43</v>
      </c>
      <c r="S8" s="85"/>
      <c r="T8" s="85"/>
      <c r="U8" s="85"/>
    </row>
    <row r="9" spans="2:21" ht="13.5" customHeight="1" x14ac:dyDescent="0.15">
      <c r="B9" s="61"/>
      <c r="C9" s="64"/>
      <c r="D9" s="65"/>
      <c r="E9" s="9" t="s">
        <v>28</v>
      </c>
      <c r="F9" s="9" t="s">
        <v>29</v>
      </c>
      <c r="G9" s="9" t="s">
        <v>30</v>
      </c>
      <c r="H9" s="66" t="s">
        <v>35</v>
      </c>
      <c r="I9" s="68"/>
      <c r="J9" s="10" t="s">
        <v>33</v>
      </c>
      <c r="K9" s="49" t="s">
        <v>34</v>
      </c>
      <c r="L9" s="50"/>
      <c r="M9" s="70"/>
      <c r="N9" s="11" t="s">
        <v>28</v>
      </c>
      <c r="O9" s="11" t="s">
        <v>29</v>
      </c>
      <c r="P9" s="42" t="s">
        <v>35</v>
      </c>
      <c r="Q9" s="44"/>
      <c r="R9" s="85" t="s">
        <v>44</v>
      </c>
      <c r="S9" s="85"/>
      <c r="T9" s="85" t="s">
        <v>33</v>
      </c>
      <c r="U9" s="85"/>
    </row>
    <row r="10" spans="2:21" ht="13.5" customHeight="1" x14ac:dyDescent="0.15">
      <c r="B10" s="12">
        <v>1</v>
      </c>
      <c r="C10" s="91">
        <v>500000</v>
      </c>
      <c r="D10" s="91"/>
      <c r="E10" s="12">
        <v>2006</v>
      </c>
      <c r="F10" s="13">
        <v>42024</v>
      </c>
      <c r="G10" s="12" t="s">
        <v>36</v>
      </c>
      <c r="H10" s="87">
        <v>203.42</v>
      </c>
      <c r="I10" s="87"/>
      <c r="J10" s="12">
        <v>134</v>
      </c>
      <c r="K10" s="88">
        <f>IF(F10="","",C10*$P$2)</f>
        <v>15000</v>
      </c>
      <c r="L10" s="88"/>
      <c r="M10" s="22">
        <f>IF(J10="","",ROUNDDOWN(K10/(J10/100)/100000,2))</f>
        <v>0.11</v>
      </c>
      <c r="N10" s="12">
        <v>2006</v>
      </c>
      <c r="O10" s="13">
        <v>42041</v>
      </c>
      <c r="P10" s="87">
        <v>209.24</v>
      </c>
      <c r="Q10" s="87"/>
      <c r="R10" s="89">
        <f t="shared" ref="R10:R61" si="0">IF(O10="","",ROUNDDOWN((IF(G10="売",H10-P10,P10-H10))*M10*100000,0))</f>
        <v>64020</v>
      </c>
      <c r="S10" s="89"/>
      <c r="T10" s="90">
        <f t="shared" ref="T10:T61" si="1">IF(O10="","",IF(G10="買",P10-H10,H10-P10)*100)</f>
        <v>582.00000000000216</v>
      </c>
      <c r="U10" s="90"/>
    </row>
    <row r="11" spans="2:21" ht="13.5" customHeight="1" x14ac:dyDescent="0.15">
      <c r="B11" s="12">
        <v>2</v>
      </c>
      <c r="C11" s="86">
        <f t="shared" ref="C11:C61" si="2">IF(R10="","",C10+R10)</f>
        <v>564020</v>
      </c>
      <c r="D11" s="86"/>
      <c r="E11" s="12">
        <f t="shared" ref="E11:E61" si="3">E10</f>
        <v>2006</v>
      </c>
      <c r="F11" s="13">
        <v>42073</v>
      </c>
      <c r="G11" s="12" t="s">
        <v>36</v>
      </c>
      <c r="H11" s="87">
        <v>205.24</v>
      </c>
      <c r="I11" s="87"/>
      <c r="J11" s="12">
        <v>42</v>
      </c>
      <c r="K11" s="88">
        <f t="shared" ref="K11:K61" si="4">IF(F11="","",C11*$P$2)</f>
        <v>16920.599999999999</v>
      </c>
      <c r="L11" s="88"/>
      <c r="M11" s="22">
        <f t="shared" ref="M11:M61" si="5">IF(J11="","",ROUNDDOWN(K11/(J11/100)/100000,2))</f>
        <v>0.4</v>
      </c>
      <c r="N11" s="12">
        <f t="shared" ref="N11:N61" si="6">N10</f>
        <v>2006</v>
      </c>
      <c r="O11" s="13">
        <v>42080</v>
      </c>
      <c r="P11" s="87">
        <v>206.38</v>
      </c>
      <c r="Q11" s="87"/>
      <c r="R11" s="89">
        <f>IF(O11="","",ROUNDDOWN((IF(G11="売",H11-P11,P11-H11))*M11*100000,0))</f>
        <v>45599</v>
      </c>
      <c r="S11" s="89"/>
      <c r="T11" s="90">
        <f t="shared" si="1"/>
        <v>113.99999999999864</v>
      </c>
      <c r="U11" s="90"/>
    </row>
    <row r="12" spans="2:21" s="20" customFormat="1" ht="13.5" customHeight="1" x14ac:dyDescent="0.15">
      <c r="B12" s="12">
        <v>3</v>
      </c>
      <c r="C12" s="86">
        <f t="shared" si="2"/>
        <v>609619</v>
      </c>
      <c r="D12" s="86"/>
      <c r="E12" s="12">
        <f>E10</f>
        <v>2006</v>
      </c>
      <c r="F12" s="13">
        <v>42092</v>
      </c>
      <c r="G12" s="12" t="s">
        <v>36</v>
      </c>
      <c r="H12" s="87">
        <v>205.58</v>
      </c>
      <c r="I12" s="87"/>
      <c r="J12" s="12">
        <v>155</v>
      </c>
      <c r="K12" s="88">
        <f t="shared" si="4"/>
        <v>18288.57</v>
      </c>
      <c r="L12" s="88"/>
      <c r="M12" s="22">
        <f t="shared" si="5"/>
        <v>0.11</v>
      </c>
      <c r="N12" s="12">
        <f>N10</f>
        <v>2006</v>
      </c>
      <c r="O12" s="13">
        <v>42115</v>
      </c>
      <c r="P12" s="87">
        <v>207.7</v>
      </c>
      <c r="Q12" s="87"/>
      <c r="R12" s="89">
        <f t="shared" ref="R12" si="7">IF(O12="","",ROUNDDOWN((IF(G12="売",H12-P12,P12-H12))*M12*100000,0))</f>
        <v>23319</v>
      </c>
      <c r="S12" s="89"/>
      <c r="T12" s="90">
        <f t="shared" si="1"/>
        <v>211.99999999999761</v>
      </c>
      <c r="U12" s="90"/>
    </row>
    <row r="13" spans="2:21" ht="13.5" customHeight="1" x14ac:dyDescent="0.15">
      <c r="B13" s="12">
        <v>4</v>
      </c>
      <c r="C13" s="86">
        <f t="shared" si="2"/>
        <v>632938</v>
      </c>
      <c r="D13" s="86"/>
      <c r="E13" s="12">
        <f>E11</f>
        <v>2006</v>
      </c>
      <c r="F13" s="13">
        <v>42126</v>
      </c>
      <c r="G13" s="12" t="s">
        <v>36</v>
      </c>
      <c r="H13" s="87">
        <v>207.25</v>
      </c>
      <c r="I13" s="87"/>
      <c r="J13" s="12">
        <v>16</v>
      </c>
      <c r="K13" s="88">
        <f t="shared" si="4"/>
        <v>18988.14</v>
      </c>
      <c r="L13" s="88"/>
      <c r="M13" s="22">
        <f t="shared" si="5"/>
        <v>1.18</v>
      </c>
      <c r="N13" s="12">
        <f>N11</f>
        <v>2006</v>
      </c>
      <c r="O13" s="13">
        <v>42132</v>
      </c>
      <c r="P13" s="87">
        <v>208.49</v>
      </c>
      <c r="Q13" s="87"/>
      <c r="R13" s="89">
        <f t="shared" si="0"/>
        <v>146320</v>
      </c>
      <c r="S13" s="89"/>
      <c r="T13" s="90">
        <f t="shared" si="1"/>
        <v>124.00000000000091</v>
      </c>
      <c r="U13" s="90"/>
    </row>
    <row r="14" spans="2:21" ht="13.5" customHeight="1" x14ac:dyDescent="0.15">
      <c r="B14" s="12">
        <v>5</v>
      </c>
      <c r="C14" s="86">
        <f t="shared" si="2"/>
        <v>779258</v>
      </c>
      <c r="D14" s="86"/>
      <c r="E14" s="12">
        <f t="shared" si="3"/>
        <v>2006</v>
      </c>
      <c r="F14" s="13">
        <v>42141</v>
      </c>
      <c r="G14" s="12" t="s">
        <v>36</v>
      </c>
      <c r="H14" s="87">
        <v>207.14</v>
      </c>
      <c r="I14" s="87"/>
      <c r="J14" s="12">
        <v>70</v>
      </c>
      <c r="K14" s="88">
        <f t="shared" si="4"/>
        <v>23377.739999999998</v>
      </c>
      <c r="L14" s="88"/>
      <c r="M14" s="22">
        <f t="shared" si="5"/>
        <v>0.33</v>
      </c>
      <c r="N14" s="12">
        <f t="shared" si="6"/>
        <v>2006</v>
      </c>
      <c r="O14" s="13">
        <v>42162</v>
      </c>
      <c r="P14" s="87">
        <v>215.1</v>
      </c>
      <c r="Q14" s="87"/>
      <c r="R14" s="89">
        <f t="shared" si="0"/>
        <v>262680</v>
      </c>
      <c r="S14" s="89"/>
      <c r="T14" s="90">
        <f t="shared" si="1"/>
        <v>796.0000000000008</v>
      </c>
      <c r="U14" s="90"/>
    </row>
    <row r="15" spans="2:21" ht="13.5" customHeight="1" x14ac:dyDescent="0.15">
      <c r="B15" s="12">
        <v>6</v>
      </c>
      <c r="C15" s="86">
        <f t="shared" si="2"/>
        <v>1041938</v>
      </c>
      <c r="D15" s="86"/>
      <c r="E15" s="12">
        <f t="shared" si="3"/>
        <v>2006</v>
      </c>
      <c r="F15" s="13">
        <v>42219</v>
      </c>
      <c r="G15" s="12" t="s">
        <v>36</v>
      </c>
      <c r="H15" s="87">
        <v>215.23</v>
      </c>
      <c r="I15" s="87"/>
      <c r="J15" s="12">
        <v>28</v>
      </c>
      <c r="K15" s="88">
        <f t="shared" si="4"/>
        <v>31258.14</v>
      </c>
      <c r="L15" s="88"/>
      <c r="M15" s="22">
        <f t="shared" si="5"/>
        <v>1.1100000000000001</v>
      </c>
      <c r="N15" s="12">
        <f t="shared" si="6"/>
        <v>2006</v>
      </c>
      <c r="O15" s="13">
        <v>42251</v>
      </c>
      <c r="P15" s="87">
        <v>223</v>
      </c>
      <c r="Q15" s="87"/>
      <c r="R15" s="89">
        <f t="shared" si="0"/>
        <v>862470</v>
      </c>
      <c r="S15" s="89"/>
      <c r="T15" s="90">
        <f t="shared" si="1"/>
        <v>777.00000000000102</v>
      </c>
      <c r="U15" s="90"/>
    </row>
    <row r="16" spans="2:21" ht="13.5" customHeight="1" x14ac:dyDescent="0.15">
      <c r="B16" s="12">
        <v>7</v>
      </c>
      <c r="C16" s="86">
        <f t="shared" si="2"/>
        <v>1904408</v>
      </c>
      <c r="D16" s="86"/>
      <c r="E16" s="12">
        <f t="shared" si="3"/>
        <v>2006</v>
      </c>
      <c r="F16" s="13">
        <v>42279</v>
      </c>
      <c r="G16" s="12" t="s">
        <v>36</v>
      </c>
      <c r="H16" s="87">
        <v>221.39</v>
      </c>
      <c r="I16" s="87"/>
      <c r="J16" s="12">
        <v>77</v>
      </c>
      <c r="K16" s="88">
        <f t="shared" si="4"/>
        <v>57132.24</v>
      </c>
      <c r="L16" s="88"/>
      <c r="M16" s="22">
        <f t="shared" si="5"/>
        <v>0.74</v>
      </c>
      <c r="N16" s="12">
        <v>2006</v>
      </c>
      <c r="O16" s="13">
        <v>42322</v>
      </c>
      <c r="P16" s="87">
        <v>224.56</v>
      </c>
      <c r="Q16" s="87"/>
      <c r="R16" s="89">
        <f>IF(O16="","",ROUNDDOWN((IF(G16="売",H16-P16,P16-H16))*M16*100000,0))</f>
        <v>234580</v>
      </c>
      <c r="S16" s="89"/>
      <c r="T16" s="90">
        <f t="shared" si="1"/>
        <v>317.00000000000159</v>
      </c>
      <c r="U16" s="90"/>
    </row>
    <row r="17" spans="2:21" ht="13.5" customHeight="1" x14ac:dyDescent="0.15">
      <c r="B17" s="12">
        <v>8</v>
      </c>
      <c r="C17" s="86">
        <f t="shared" si="2"/>
        <v>2138988</v>
      </c>
      <c r="D17" s="86"/>
      <c r="E17" s="12">
        <v>2006</v>
      </c>
      <c r="F17" s="13">
        <v>42045</v>
      </c>
      <c r="G17" s="23" t="s">
        <v>36</v>
      </c>
      <c r="H17" s="87">
        <v>237.13</v>
      </c>
      <c r="I17" s="87"/>
      <c r="J17" s="12">
        <v>129</v>
      </c>
      <c r="K17" s="88">
        <f t="shared" si="4"/>
        <v>64169.64</v>
      </c>
      <c r="L17" s="88"/>
      <c r="M17" s="22">
        <f t="shared" si="5"/>
        <v>0.49</v>
      </c>
      <c r="N17" s="12">
        <f t="shared" si="6"/>
        <v>2006</v>
      </c>
      <c r="O17" s="13">
        <v>42054</v>
      </c>
      <c r="P17" s="87">
        <v>234.65</v>
      </c>
      <c r="Q17" s="87"/>
      <c r="R17" s="89">
        <f t="shared" ref="R17" si="8">IF(O17="","",ROUNDDOWN((IF(G17="売",H17-P17,P17-H17))*M17*100000,0))</f>
        <v>-121519</v>
      </c>
      <c r="S17" s="89"/>
      <c r="T17" s="90">
        <f t="shared" si="1"/>
        <v>-247.99999999999898</v>
      </c>
      <c r="U17" s="90"/>
    </row>
    <row r="18" spans="2:21" ht="13.5" customHeight="1" x14ac:dyDescent="0.15">
      <c r="B18" s="12">
        <v>9</v>
      </c>
      <c r="C18" s="86">
        <f t="shared" si="2"/>
        <v>2017469</v>
      </c>
      <c r="D18" s="86"/>
      <c r="E18" s="12">
        <v>2007</v>
      </c>
      <c r="F18" s="13">
        <v>42096</v>
      </c>
      <c r="G18" s="12" t="s">
        <v>36</v>
      </c>
      <c r="H18" s="87">
        <v>231.85</v>
      </c>
      <c r="I18" s="87"/>
      <c r="J18" s="12">
        <v>120</v>
      </c>
      <c r="K18" s="88">
        <f t="shared" si="4"/>
        <v>60524.07</v>
      </c>
      <c r="L18" s="88"/>
      <c r="M18" s="22">
        <f t="shared" si="5"/>
        <v>0.5</v>
      </c>
      <c r="N18" s="12">
        <f>N16</f>
        <v>2006</v>
      </c>
      <c r="O18" s="13">
        <v>42135</v>
      </c>
      <c r="P18" s="87">
        <v>236.9</v>
      </c>
      <c r="Q18" s="87"/>
      <c r="R18" s="89">
        <f t="shared" si="0"/>
        <v>252500</v>
      </c>
      <c r="S18" s="89"/>
      <c r="T18" s="90">
        <f t="shared" si="1"/>
        <v>505.00000000000114</v>
      </c>
      <c r="U18" s="90"/>
    </row>
    <row r="19" spans="2:21" ht="13.5" customHeight="1" x14ac:dyDescent="0.15">
      <c r="B19" s="12">
        <v>10</v>
      </c>
      <c r="C19" s="86">
        <f t="shared" si="2"/>
        <v>2269969</v>
      </c>
      <c r="D19" s="86"/>
      <c r="E19" s="12">
        <f t="shared" si="3"/>
        <v>2007</v>
      </c>
      <c r="F19" s="13">
        <v>42146</v>
      </c>
      <c r="G19" s="12" t="s">
        <v>36</v>
      </c>
      <c r="H19" s="87">
        <v>239.38</v>
      </c>
      <c r="I19" s="87"/>
      <c r="J19" s="12">
        <v>62</v>
      </c>
      <c r="K19" s="88">
        <f t="shared" si="4"/>
        <v>68099.069999999992</v>
      </c>
      <c r="L19" s="88"/>
      <c r="M19" s="22">
        <f t="shared" si="5"/>
        <v>1.0900000000000001</v>
      </c>
      <c r="N19" s="12">
        <f t="shared" si="6"/>
        <v>2006</v>
      </c>
      <c r="O19" s="13">
        <v>42162</v>
      </c>
      <c r="P19" s="87">
        <v>241.15</v>
      </c>
      <c r="Q19" s="87"/>
      <c r="R19" s="89">
        <f t="shared" si="0"/>
        <v>192930</v>
      </c>
      <c r="S19" s="89"/>
      <c r="T19" s="90">
        <f t="shared" si="1"/>
        <v>177.00000000000102</v>
      </c>
      <c r="U19" s="90"/>
    </row>
    <row r="20" spans="2:21" ht="13.5" customHeight="1" x14ac:dyDescent="0.15">
      <c r="B20" s="12">
        <v>11</v>
      </c>
      <c r="C20" s="86">
        <f t="shared" si="2"/>
        <v>2462899</v>
      </c>
      <c r="D20" s="86"/>
      <c r="E20" s="12">
        <f t="shared" si="3"/>
        <v>2007</v>
      </c>
      <c r="F20" s="13">
        <v>42184</v>
      </c>
      <c r="G20" s="12" t="s">
        <v>36</v>
      </c>
      <c r="H20" s="87">
        <v>246.69</v>
      </c>
      <c r="I20" s="87"/>
      <c r="J20" s="12">
        <v>73</v>
      </c>
      <c r="K20" s="88">
        <f t="shared" si="4"/>
        <v>73886.97</v>
      </c>
      <c r="L20" s="88"/>
      <c r="M20" s="22">
        <f t="shared" si="5"/>
        <v>1.01</v>
      </c>
      <c r="N20" s="12">
        <f t="shared" si="6"/>
        <v>2006</v>
      </c>
      <c r="O20" s="13">
        <v>42209</v>
      </c>
      <c r="P20" s="87">
        <v>247.81</v>
      </c>
      <c r="Q20" s="87"/>
      <c r="R20" s="89">
        <f t="shared" si="0"/>
        <v>113120</v>
      </c>
      <c r="S20" s="89"/>
      <c r="T20" s="90">
        <f t="shared" si="1"/>
        <v>112.00000000000045</v>
      </c>
      <c r="U20" s="90"/>
    </row>
    <row r="21" spans="2:21" ht="13.5" customHeight="1" x14ac:dyDescent="0.15">
      <c r="B21" s="12">
        <v>12</v>
      </c>
      <c r="C21" s="86">
        <f t="shared" si="2"/>
        <v>2576019</v>
      </c>
      <c r="D21" s="86"/>
      <c r="E21" s="12">
        <f t="shared" si="3"/>
        <v>2007</v>
      </c>
      <c r="F21" s="13">
        <v>42229</v>
      </c>
      <c r="G21" s="12" t="s">
        <v>53</v>
      </c>
      <c r="H21" s="87">
        <v>237.66</v>
      </c>
      <c r="I21" s="87"/>
      <c r="J21" s="12">
        <v>162</v>
      </c>
      <c r="K21" s="88">
        <f t="shared" si="4"/>
        <v>77280.569999999992</v>
      </c>
      <c r="L21" s="88"/>
      <c r="M21" s="22">
        <f t="shared" si="5"/>
        <v>0.47</v>
      </c>
      <c r="N21" s="12">
        <f t="shared" si="6"/>
        <v>2006</v>
      </c>
      <c r="O21" s="13">
        <v>42236</v>
      </c>
      <c r="P21" s="87">
        <v>228.3</v>
      </c>
      <c r="Q21" s="87"/>
      <c r="R21" s="89">
        <f t="shared" si="0"/>
        <v>439919</v>
      </c>
      <c r="S21" s="89"/>
      <c r="T21" s="90">
        <f>IF(O21="","",IF(G21="買",P21-H21,H21-P21)*100)</f>
        <v>935.99999999999852</v>
      </c>
      <c r="U21" s="90"/>
    </row>
    <row r="22" spans="2:21" ht="13.5" customHeight="1" x14ac:dyDescent="0.15">
      <c r="B22" s="12">
        <v>13</v>
      </c>
      <c r="C22" s="86">
        <f t="shared" si="2"/>
        <v>3015938</v>
      </c>
      <c r="D22" s="86"/>
      <c r="E22" s="12">
        <f t="shared" si="3"/>
        <v>2007</v>
      </c>
      <c r="F22" s="13">
        <v>42280</v>
      </c>
      <c r="G22" s="12" t="s">
        <v>36</v>
      </c>
      <c r="H22" s="87">
        <v>237.06</v>
      </c>
      <c r="I22" s="87"/>
      <c r="J22" s="12">
        <v>113</v>
      </c>
      <c r="K22" s="88">
        <f t="shared" si="4"/>
        <v>90478.14</v>
      </c>
      <c r="L22" s="88"/>
      <c r="M22" s="22">
        <f t="shared" si="5"/>
        <v>0.8</v>
      </c>
      <c r="N22" s="12">
        <v>2008</v>
      </c>
      <c r="O22" s="13">
        <v>42294</v>
      </c>
      <c r="P22" s="87">
        <v>237.5</v>
      </c>
      <c r="Q22" s="87"/>
      <c r="R22" s="89">
        <f t="shared" si="0"/>
        <v>35199</v>
      </c>
      <c r="S22" s="89"/>
      <c r="T22" s="90">
        <f t="shared" si="1"/>
        <v>43.999999999999773</v>
      </c>
      <c r="U22" s="90"/>
    </row>
    <row r="23" spans="2:21" ht="13.5" customHeight="1" x14ac:dyDescent="0.15">
      <c r="B23" s="12">
        <v>14</v>
      </c>
      <c r="C23" s="86">
        <f t="shared" si="2"/>
        <v>3051137</v>
      </c>
      <c r="D23" s="86"/>
      <c r="E23" s="12">
        <v>2008</v>
      </c>
      <c r="F23" s="13">
        <v>42304</v>
      </c>
      <c r="G23" s="12" t="s">
        <v>36</v>
      </c>
      <c r="H23" s="87">
        <v>235.25</v>
      </c>
      <c r="I23" s="87"/>
      <c r="J23" s="12">
        <v>272</v>
      </c>
      <c r="K23" s="88">
        <f t="shared" si="4"/>
        <v>91534.11</v>
      </c>
      <c r="L23" s="88"/>
      <c r="M23" s="22">
        <f t="shared" si="5"/>
        <v>0.33</v>
      </c>
      <c r="N23" s="12">
        <v>2009</v>
      </c>
      <c r="O23" s="13">
        <v>42315</v>
      </c>
      <c r="P23" s="87">
        <v>235.91</v>
      </c>
      <c r="Q23" s="87"/>
      <c r="R23" s="89">
        <f t="shared" si="0"/>
        <v>21779</v>
      </c>
      <c r="S23" s="89"/>
      <c r="T23" s="90">
        <f t="shared" si="1"/>
        <v>65.999999999999659</v>
      </c>
      <c r="U23" s="90"/>
    </row>
    <row r="24" spans="2:21" ht="13.5" customHeight="1" x14ac:dyDescent="0.15">
      <c r="B24" s="12">
        <v>15</v>
      </c>
      <c r="C24" s="86">
        <f t="shared" si="2"/>
        <v>3072916</v>
      </c>
      <c r="D24" s="86"/>
      <c r="E24" s="12">
        <v>2009</v>
      </c>
      <c r="F24" s="13">
        <v>42330</v>
      </c>
      <c r="G24" s="12" t="s">
        <v>36</v>
      </c>
      <c r="H24" s="87">
        <v>223.84</v>
      </c>
      <c r="I24" s="87"/>
      <c r="J24" s="12">
        <v>179</v>
      </c>
      <c r="K24" s="88">
        <f t="shared" si="4"/>
        <v>92187.48</v>
      </c>
      <c r="L24" s="88"/>
      <c r="M24" s="22">
        <f t="shared" si="5"/>
        <v>0.51</v>
      </c>
      <c r="N24" s="12">
        <f t="shared" si="6"/>
        <v>2009</v>
      </c>
      <c r="O24" s="13">
        <v>42335</v>
      </c>
      <c r="P24" s="87">
        <v>224.93</v>
      </c>
      <c r="Q24" s="87"/>
      <c r="R24" s="89">
        <f t="shared" si="0"/>
        <v>55590</v>
      </c>
      <c r="S24" s="89"/>
      <c r="T24" s="90">
        <f t="shared" si="1"/>
        <v>109.00000000000034</v>
      </c>
      <c r="U24" s="90"/>
    </row>
    <row r="25" spans="2:21" ht="13.5" customHeight="1" x14ac:dyDescent="0.15">
      <c r="B25" s="12">
        <v>16</v>
      </c>
      <c r="C25" s="86">
        <f t="shared" si="2"/>
        <v>3128506</v>
      </c>
      <c r="D25" s="86"/>
      <c r="E25" s="12">
        <f t="shared" si="3"/>
        <v>2009</v>
      </c>
      <c r="F25" s="13">
        <v>42369</v>
      </c>
      <c r="G25" s="12" t="s">
        <v>53</v>
      </c>
      <c r="H25" s="87">
        <v>224.87</v>
      </c>
      <c r="I25" s="87"/>
      <c r="J25" s="12">
        <v>321</v>
      </c>
      <c r="K25" s="88">
        <f t="shared" si="4"/>
        <v>93855.18</v>
      </c>
      <c r="L25" s="88"/>
      <c r="M25" s="22">
        <f t="shared" si="5"/>
        <v>0.28999999999999998</v>
      </c>
      <c r="N25" s="12">
        <f t="shared" si="6"/>
        <v>2009</v>
      </c>
      <c r="O25" s="13">
        <v>42027</v>
      </c>
      <c r="P25" s="87">
        <v>208.54</v>
      </c>
      <c r="Q25" s="87"/>
      <c r="R25" s="89">
        <f t="shared" si="0"/>
        <v>473570</v>
      </c>
      <c r="S25" s="89"/>
      <c r="T25" s="90">
        <f t="shared" si="1"/>
        <v>1633.0000000000014</v>
      </c>
      <c r="U25" s="90"/>
    </row>
    <row r="26" spans="2:21" ht="13.5" customHeight="1" x14ac:dyDescent="0.15">
      <c r="B26" s="12">
        <v>17</v>
      </c>
      <c r="C26" s="86">
        <f t="shared" si="2"/>
        <v>3602076</v>
      </c>
      <c r="D26" s="86"/>
      <c r="E26" s="12">
        <f t="shared" si="3"/>
        <v>2009</v>
      </c>
      <c r="F26" s="13">
        <v>42119</v>
      </c>
      <c r="G26" s="12" t="s">
        <v>36</v>
      </c>
      <c r="H26" s="87">
        <v>205.69</v>
      </c>
      <c r="I26" s="87"/>
      <c r="J26" s="12">
        <v>164</v>
      </c>
      <c r="K26" s="88">
        <f t="shared" si="4"/>
        <v>108062.28</v>
      </c>
      <c r="L26" s="88"/>
      <c r="M26" s="22">
        <f t="shared" si="5"/>
        <v>0.65</v>
      </c>
      <c r="N26" s="12">
        <f t="shared" si="6"/>
        <v>2009</v>
      </c>
      <c r="O26" s="13">
        <v>42123</v>
      </c>
      <c r="P26" s="87">
        <v>205</v>
      </c>
      <c r="Q26" s="87"/>
      <c r="R26" s="89">
        <f t="shared" si="0"/>
        <v>-44849</v>
      </c>
      <c r="S26" s="89"/>
      <c r="T26" s="90">
        <f t="shared" si="1"/>
        <v>-68.999999999999773</v>
      </c>
      <c r="U26" s="90"/>
    </row>
    <row r="27" spans="2:21" x14ac:dyDescent="0.15">
      <c r="B27" s="12">
        <v>18</v>
      </c>
      <c r="C27" s="86">
        <f t="shared" si="2"/>
        <v>3557227</v>
      </c>
      <c r="D27" s="86"/>
      <c r="E27" s="12">
        <f t="shared" si="3"/>
        <v>2009</v>
      </c>
      <c r="F27" s="13"/>
      <c r="G27" s="12"/>
      <c r="H27" s="87"/>
      <c r="I27" s="87"/>
      <c r="J27" s="12"/>
      <c r="K27" s="88" t="str">
        <f t="shared" si="4"/>
        <v/>
      </c>
      <c r="L27" s="88"/>
      <c r="M27" s="22" t="str">
        <f t="shared" si="5"/>
        <v/>
      </c>
      <c r="N27" s="12">
        <v>2010</v>
      </c>
      <c r="O27" s="13"/>
      <c r="P27" s="87" t="str">
        <f t="shared" ref="P17:P61" si="9">IF(H27="","",IF(G27="買",H27-(J27*0.01),H27+(J27*0.01)))</f>
        <v/>
      </c>
      <c r="Q27" s="87"/>
      <c r="R27" s="89" t="str">
        <f t="shared" si="0"/>
        <v/>
      </c>
      <c r="S27" s="89"/>
      <c r="T27" s="90" t="str">
        <f t="shared" si="1"/>
        <v/>
      </c>
      <c r="U27" s="90"/>
    </row>
    <row r="28" spans="2:21" x14ac:dyDescent="0.15">
      <c r="B28" s="12">
        <v>19</v>
      </c>
      <c r="C28" s="86" t="str">
        <f t="shared" si="2"/>
        <v/>
      </c>
      <c r="D28" s="86"/>
      <c r="E28" s="12">
        <v>2010</v>
      </c>
      <c r="F28" s="13"/>
      <c r="G28" s="12"/>
      <c r="H28" s="87"/>
      <c r="I28" s="87"/>
      <c r="J28" s="12"/>
      <c r="K28" s="88" t="str">
        <f t="shared" si="4"/>
        <v/>
      </c>
      <c r="L28" s="88"/>
      <c r="M28" s="22" t="str">
        <f t="shared" si="5"/>
        <v/>
      </c>
      <c r="N28" s="12">
        <f t="shared" si="6"/>
        <v>2010</v>
      </c>
      <c r="O28" s="13"/>
      <c r="P28" s="87" t="str">
        <f t="shared" si="9"/>
        <v/>
      </c>
      <c r="Q28" s="87"/>
      <c r="R28" s="89" t="str">
        <f t="shared" si="0"/>
        <v/>
      </c>
      <c r="S28" s="89"/>
      <c r="T28" s="90" t="str">
        <f t="shared" si="1"/>
        <v/>
      </c>
      <c r="U28" s="90"/>
    </row>
    <row r="29" spans="2:21" x14ac:dyDescent="0.15">
      <c r="B29" s="12">
        <v>20</v>
      </c>
      <c r="C29" s="86" t="str">
        <f t="shared" si="2"/>
        <v/>
      </c>
      <c r="D29" s="86"/>
      <c r="E29" s="12">
        <f t="shared" si="3"/>
        <v>2010</v>
      </c>
      <c r="F29" s="13"/>
      <c r="G29" s="12"/>
      <c r="H29" s="87"/>
      <c r="I29" s="87"/>
      <c r="J29" s="12"/>
      <c r="K29" s="88" t="str">
        <f t="shared" si="4"/>
        <v/>
      </c>
      <c r="L29" s="88"/>
      <c r="M29" s="22" t="str">
        <f t="shared" si="5"/>
        <v/>
      </c>
      <c r="N29" s="12">
        <f t="shared" si="6"/>
        <v>2010</v>
      </c>
      <c r="O29" s="13"/>
      <c r="P29" s="87" t="str">
        <f t="shared" si="9"/>
        <v/>
      </c>
      <c r="Q29" s="87"/>
      <c r="R29" s="89" t="str">
        <f t="shared" si="0"/>
        <v/>
      </c>
      <c r="S29" s="89"/>
      <c r="T29" s="90" t="str">
        <f t="shared" si="1"/>
        <v/>
      </c>
      <c r="U29" s="90"/>
    </row>
    <row r="30" spans="2:21" x14ac:dyDescent="0.15">
      <c r="B30" s="12">
        <v>21</v>
      </c>
      <c r="C30" s="86" t="str">
        <f t="shared" si="2"/>
        <v/>
      </c>
      <c r="D30" s="86"/>
      <c r="E30" s="12">
        <f t="shared" si="3"/>
        <v>2010</v>
      </c>
      <c r="F30" s="13"/>
      <c r="G30" s="12"/>
      <c r="H30" s="87"/>
      <c r="I30" s="87"/>
      <c r="J30" s="12"/>
      <c r="K30" s="88" t="str">
        <f t="shared" si="4"/>
        <v/>
      </c>
      <c r="L30" s="88"/>
      <c r="M30" s="22" t="str">
        <f t="shared" si="5"/>
        <v/>
      </c>
      <c r="N30" s="12">
        <f t="shared" si="6"/>
        <v>2010</v>
      </c>
      <c r="O30" s="13"/>
      <c r="P30" s="87" t="str">
        <f t="shared" si="9"/>
        <v/>
      </c>
      <c r="Q30" s="87"/>
      <c r="R30" s="89" t="str">
        <f t="shared" si="0"/>
        <v/>
      </c>
      <c r="S30" s="89"/>
      <c r="T30" s="90" t="str">
        <f t="shared" si="1"/>
        <v/>
      </c>
      <c r="U30" s="90"/>
    </row>
    <row r="31" spans="2:21" x14ac:dyDescent="0.15">
      <c r="B31" s="12">
        <v>22</v>
      </c>
      <c r="C31" s="86" t="str">
        <f t="shared" si="2"/>
        <v/>
      </c>
      <c r="D31" s="86"/>
      <c r="E31" s="12">
        <f t="shared" si="3"/>
        <v>2010</v>
      </c>
      <c r="F31" s="13"/>
      <c r="G31" s="12"/>
      <c r="H31" s="87"/>
      <c r="I31" s="87"/>
      <c r="J31" s="12"/>
      <c r="K31" s="88" t="str">
        <f t="shared" si="4"/>
        <v/>
      </c>
      <c r="L31" s="88"/>
      <c r="M31" s="22" t="str">
        <f t="shared" si="5"/>
        <v/>
      </c>
      <c r="N31" s="12">
        <f t="shared" si="6"/>
        <v>2010</v>
      </c>
      <c r="O31" s="13"/>
      <c r="P31" s="87" t="str">
        <f t="shared" si="9"/>
        <v/>
      </c>
      <c r="Q31" s="87"/>
      <c r="R31" s="89" t="str">
        <f t="shared" si="0"/>
        <v/>
      </c>
      <c r="S31" s="89"/>
      <c r="T31" s="90" t="str">
        <f t="shared" si="1"/>
        <v/>
      </c>
      <c r="U31" s="90"/>
    </row>
    <row r="32" spans="2:21" x14ac:dyDescent="0.15">
      <c r="B32" s="12">
        <v>23</v>
      </c>
      <c r="C32" s="86" t="str">
        <f t="shared" si="2"/>
        <v/>
      </c>
      <c r="D32" s="86"/>
      <c r="E32" s="12">
        <f t="shared" si="3"/>
        <v>2010</v>
      </c>
      <c r="F32" s="13"/>
      <c r="G32" s="12"/>
      <c r="H32" s="87"/>
      <c r="I32" s="87"/>
      <c r="J32" s="12"/>
      <c r="K32" s="88" t="str">
        <f t="shared" si="4"/>
        <v/>
      </c>
      <c r="L32" s="88"/>
      <c r="M32" s="22" t="str">
        <f t="shared" si="5"/>
        <v/>
      </c>
      <c r="N32" s="12">
        <f t="shared" si="6"/>
        <v>2010</v>
      </c>
      <c r="O32" s="13"/>
      <c r="P32" s="87" t="str">
        <f t="shared" si="9"/>
        <v/>
      </c>
      <c r="Q32" s="87"/>
      <c r="R32" s="89" t="str">
        <f t="shared" si="0"/>
        <v/>
      </c>
      <c r="S32" s="89"/>
      <c r="T32" s="90" t="str">
        <f t="shared" si="1"/>
        <v/>
      </c>
      <c r="U32" s="90"/>
    </row>
    <row r="33" spans="2:22" x14ac:dyDescent="0.15">
      <c r="B33" s="12">
        <v>24</v>
      </c>
      <c r="C33" s="86" t="str">
        <f t="shared" si="2"/>
        <v/>
      </c>
      <c r="D33" s="86"/>
      <c r="E33" s="12">
        <f t="shared" si="3"/>
        <v>2010</v>
      </c>
      <c r="F33" s="13"/>
      <c r="G33" s="12"/>
      <c r="H33" s="87"/>
      <c r="I33" s="87"/>
      <c r="J33" s="12"/>
      <c r="K33" s="88" t="str">
        <f t="shared" si="4"/>
        <v/>
      </c>
      <c r="L33" s="88"/>
      <c r="M33" s="22" t="str">
        <f t="shared" si="5"/>
        <v/>
      </c>
      <c r="N33" s="12">
        <v>2011</v>
      </c>
      <c r="O33" s="13"/>
      <c r="P33" s="87" t="str">
        <f t="shared" si="9"/>
        <v/>
      </c>
      <c r="Q33" s="87"/>
      <c r="R33" s="89" t="str">
        <f t="shared" si="0"/>
        <v/>
      </c>
      <c r="S33" s="89"/>
      <c r="T33" s="90" t="str">
        <f t="shared" si="1"/>
        <v/>
      </c>
      <c r="U33" s="90"/>
    </row>
    <row r="34" spans="2:22" x14ac:dyDescent="0.15">
      <c r="B34" s="12">
        <v>25</v>
      </c>
      <c r="C34" s="86" t="str">
        <f t="shared" si="2"/>
        <v/>
      </c>
      <c r="D34" s="86"/>
      <c r="E34" s="12">
        <v>2011</v>
      </c>
      <c r="F34" s="13"/>
      <c r="G34" s="12"/>
      <c r="H34" s="87"/>
      <c r="I34" s="87"/>
      <c r="J34" s="12"/>
      <c r="K34" s="88" t="str">
        <f t="shared" si="4"/>
        <v/>
      </c>
      <c r="L34" s="88"/>
      <c r="M34" s="22" t="str">
        <f t="shared" si="5"/>
        <v/>
      </c>
      <c r="N34" s="12">
        <f t="shared" si="6"/>
        <v>2011</v>
      </c>
      <c r="O34" s="13"/>
      <c r="P34" s="87" t="str">
        <f t="shared" si="9"/>
        <v/>
      </c>
      <c r="Q34" s="87"/>
      <c r="R34" s="89" t="str">
        <f t="shared" si="0"/>
        <v/>
      </c>
      <c r="S34" s="89"/>
      <c r="T34" s="90" t="str">
        <f t="shared" si="1"/>
        <v/>
      </c>
      <c r="U34" s="90"/>
    </row>
    <row r="35" spans="2:22" x14ac:dyDescent="0.15">
      <c r="B35" s="12">
        <v>26</v>
      </c>
      <c r="C35" s="86" t="str">
        <f t="shared" si="2"/>
        <v/>
      </c>
      <c r="D35" s="86"/>
      <c r="E35" s="12">
        <f t="shared" si="3"/>
        <v>2011</v>
      </c>
      <c r="F35" s="13"/>
      <c r="G35" s="12"/>
      <c r="H35" s="87"/>
      <c r="I35" s="87"/>
      <c r="J35" s="12"/>
      <c r="K35" s="88" t="str">
        <f t="shared" si="4"/>
        <v/>
      </c>
      <c r="L35" s="88"/>
      <c r="M35" s="22" t="str">
        <f t="shared" si="5"/>
        <v/>
      </c>
      <c r="N35" s="12">
        <f t="shared" si="6"/>
        <v>2011</v>
      </c>
      <c r="O35" s="13"/>
      <c r="P35" s="87" t="str">
        <f t="shared" si="9"/>
        <v/>
      </c>
      <c r="Q35" s="87"/>
      <c r="R35" s="89" t="str">
        <f t="shared" si="0"/>
        <v/>
      </c>
      <c r="S35" s="89"/>
      <c r="T35" s="90" t="str">
        <f t="shared" si="1"/>
        <v/>
      </c>
      <c r="U35" s="90"/>
    </row>
    <row r="36" spans="2:22" x14ac:dyDescent="0.15">
      <c r="B36" s="12">
        <v>27</v>
      </c>
      <c r="C36" s="86" t="str">
        <f t="shared" si="2"/>
        <v/>
      </c>
      <c r="D36" s="86"/>
      <c r="E36" s="12">
        <f t="shared" si="3"/>
        <v>2011</v>
      </c>
      <c r="F36" s="13"/>
      <c r="G36" s="12"/>
      <c r="H36" s="87"/>
      <c r="I36" s="87"/>
      <c r="J36" s="12"/>
      <c r="K36" s="88" t="str">
        <f t="shared" si="4"/>
        <v/>
      </c>
      <c r="L36" s="88"/>
      <c r="M36" s="22" t="str">
        <f t="shared" si="5"/>
        <v/>
      </c>
      <c r="N36" s="12">
        <f t="shared" si="6"/>
        <v>2011</v>
      </c>
      <c r="O36" s="13"/>
      <c r="P36" s="87" t="str">
        <f t="shared" si="9"/>
        <v/>
      </c>
      <c r="Q36" s="87"/>
      <c r="R36" s="89" t="str">
        <f t="shared" si="0"/>
        <v/>
      </c>
      <c r="S36" s="89"/>
      <c r="T36" s="90" t="str">
        <f t="shared" si="1"/>
        <v/>
      </c>
      <c r="U36" s="90"/>
    </row>
    <row r="37" spans="2:22" x14ac:dyDescent="0.15">
      <c r="B37" s="12">
        <v>28</v>
      </c>
      <c r="C37" s="86" t="str">
        <f t="shared" si="2"/>
        <v/>
      </c>
      <c r="D37" s="86"/>
      <c r="E37" s="12">
        <f t="shared" si="3"/>
        <v>2011</v>
      </c>
      <c r="F37" s="13"/>
      <c r="G37" s="12"/>
      <c r="H37" s="87"/>
      <c r="I37" s="87"/>
      <c r="J37" s="12"/>
      <c r="K37" s="88" t="str">
        <f t="shared" si="4"/>
        <v/>
      </c>
      <c r="L37" s="88"/>
      <c r="M37" s="22" t="str">
        <f t="shared" si="5"/>
        <v/>
      </c>
      <c r="N37" s="12">
        <f t="shared" si="6"/>
        <v>2011</v>
      </c>
      <c r="O37" s="13"/>
      <c r="P37" s="87" t="str">
        <f t="shared" si="9"/>
        <v/>
      </c>
      <c r="Q37" s="87"/>
      <c r="R37" s="89" t="str">
        <f t="shared" si="0"/>
        <v/>
      </c>
      <c r="S37" s="89"/>
      <c r="T37" s="90" t="str">
        <f t="shared" si="1"/>
        <v/>
      </c>
      <c r="U37" s="90"/>
      <c r="V37" s="21"/>
    </row>
    <row r="38" spans="2:22" x14ac:dyDescent="0.15">
      <c r="B38" s="12">
        <v>29</v>
      </c>
      <c r="C38" s="86" t="str">
        <f t="shared" si="2"/>
        <v/>
      </c>
      <c r="D38" s="86"/>
      <c r="E38" s="12">
        <f t="shared" si="3"/>
        <v>2011</v>
      </c>
      <c r="F38" s="13"/>
      <c r="G38" s="12"/>
      <c r="H38" s="87"/>
      <c r="I38" s="87"/>
      <c r="J38" s="12"/>
      <c r="K38" s="88" t="str">
        <f t="shared" si="4"/>
        <v/>
      </c>
      <c r="L38" s="88"/>
      <c r="M38" s="22" t="str">
        <f t="shared" si="5"/>
        <v/>
      </c>
      <c r="N38" s="12">
        <f t="shared" si="6"/>
        <v>2011</v>
      </c>
      <c r="O38" s="13"/>
      <c r="P38" s="87" t="str">
        <f t="shared" si="9"/>
        <v/>
      </c>
      <c r="Q38" s="87"/>
      <c r="R38" s="89" t="str">
        <f t="shared" si="0"/>
        <v/>
      </c>
      <c r="S38" s="89"/>
      <c r="T38" s="90" t="str">
        <f t="shared" si="1"/>
        <v/>
      </c>
      <c r="U38" s="90"/>
    </row>
    <row r="39" spans="2:22" x14ac:dyDescent="0.15">
      <c r="B39" s="12">
        <v>30</v>
      </c>
      <c r="C39" s="86" t="str">
        <f t="shared" si="2"/>
        <v/>
      </c>
      <c r="D39" s="86"/>
      <c r="E39" s="12">
        <f t="shared" si="3"/>
        <v>2011</v>
      </c>
      <c r="F39" s="13"/>
      <c r="G39" s="12"/>
      <c r="H39" s="87"/>
      <c r="I39" s="87"/>
      <c r="J39" s="12"/>
      <c r="K39" s="88" t="str">
        <f t="shared" si="4"/>
        <v/>
      </c>
      <c r="L39" s="88"/>
      <c r="M39" s="22" t="str">
        <f t="shared" si="5"/>
        <v/>
      </c>
      <c r="N39" s="12">
        <f t="shared" si="6"/>
        <v>2011</v>
      </c>
      <c r="O39" s="13"/>
      <c r="P39" s="87" t="str">
        <f t="shared" si="9"/>
        <v/>
      </c>
      <c r="Q39" s="87"/>
      <c r="R39" s="89" t="str">
        <f t="shared" si="0"/>
        <v/>
      </c>
      <c r="S39" s="89"/>
      <c r="T39" s="90" t="str">
        <f t="shared" si="1"/>
        <v/>
      </c>
      <c r="U39" s="90"/>
    </row>
    <row r="40" spans="2:22" x14ac:dyDescent="0.15">
      <c r="B40" s="12">
        <v>31</v>
      </c>
      <c r="C40" s="86" t="str">
        <f t="shared" si="2"/>
        <v/>
      </c>
      <c r="D40" s="86"/>
      <c r="E40" s="12">
        <v>2012</v>
      </c>
      <c r="F40" s="13"/>
      <c r="G40" s="12"/>
      <c r="H40" s="87"/>
      <c r="I40" s="87"/>
      <c r="J40" s="12"/>
      <c r="K40" s="88" t="str">
        <f t="shared" si="4"/>
        <v/>
      </c>
      <c r="L40" s="88"/>
      <c r="M40" s="22" t="str">
        <f t="shared" si="5"/>
        <v/>
      </c>
      <c r="N40" s="12">
        <v>2012</v>
      </c>
      <c r="O40" s="13"/>
      <c r="P40" s="87" t="str">
        <f t="shared" si="9"/>
        <v/>
      </c>
      <c r="Q40" s="87"/>
      <c r="R40" s="89" t="str">
        <f t="shared" si="0"/>
        <v/>
      </c>
      <c r="S40" s="89"/>
      <c r="T40" s="90" t="str">
        <f t="shared" si="1"/>
        <v/>
      </c>
      <c r="U40" s="90"/>
    </row>
    <row r="41" spans="2:22" x14ac:dyDescent="0.15">
      <c r="B41" s="12">
        <v>32</v>
      </c>
      <c r="C41" s="86" t="str">
        <f t="shared" si="2"/>
        <v/>
      </c>
      <c r="D41" s="86"/>
      <c r="E41" s="12">
        <f t="shared" si="3"/>
        <v>2012</v>
      </c>
      <c r="F41" s="13"/>
      <c r="G41" s="12"/>
      <c r="H41" s="87"/>
      <c r="I41" s="87"/>
      <c r="J41" s="12"/>
      <c r="K41" s="88" t="str">
        <f t="shared" si="4"/>
        <v/>
      </c>
      <c r="L41" s="88"/>
      <c r="M41" s="22" t="str">
        <f t="shared" si="5"/>
        <v/>
      </c>
      <c r="N41" s="12">
        <f t="shared" si="6"/>
        <v>2012</v>
      </c>
      <c r="O41" s="13"/>
      <c r="P41" s="87" t="str">
        <f t="shared" si="9"/>
        <v/>
      </c>
      <c r="Q41" s="87"/>
      <c r="R41" s="89" t="str">
        <f t="shared" si="0"/>
        <v/>
      </c>
      <c r="S41" s="89"/>
      <c r="T41" s="90" t="str">
        <f t="shared" si="1"/>
        <v/>
      </c>
      <c r="U41" s="90"/>
    </row>
    <row r="42" spans="2:22" x14ac:dyDescent="0.15">
      <c r="B42" s="12">
        <v>33</v>
      </c>
      <c r="C42" s="86" t="str">
        <f t="shared" si="2"/>
        <v/>
      </c>
      <c r="D42" s="86"/>
      <c r="E42" s="12">
        <f t="shared" si="3"/>
        <v>2012</v>
      </c>
      <c r="F42" s="13"/>
      <c r="G42" s="12"/>
      <c r="H42" s="87"/>
      <c r="I42" s="87"/>
      <c r="J42" s="12"/>
      <c r="K42" s="88" t="str">
        <f t="shared" si="4"/>
        <v/>
      </c>
      <c r="L42" s="88"/>
      <c r="M42" s="22" t="str">
        <f t="shared" si="5"/>
        <v/>
      </c>
      <c r="N42" s="12">
        <f t="shared" si="6"/>
        <v>2012</v>
      </c>
      <c r="O42" s="13"/>
      <c r="P42" s="87" t="str">
        <f t="shared" si="9"/>
        <v/>
      </c>
      <c r="Q42" s="87"/>
      <c r="R42" s="89" t="str">
        <f t="shared" si="0"/>
        <v/>
      </c>
      <c r="S42" s="89"/>
      <c r="T42" s="90" t="str">
        <f t="shared" si="1"/>
        <v/>
      </c>
      <c r="U42" s="90"/>
    </row>
    <row r="43" spans="2:22" x14ac:dyDescent="0.15">
      <c r="B43" s="12">
        <v>34</v>
      </c>
      <c r="C43" s="86" t="str">
        <f t="shared" si="2"/>
        <v/>
      </c>
      <c r="D43" s="86"/>
      <c r="E43" s="12">
        <f t="shared" si="3"/>
        <v>2012</v>
      </c>
      <c r="F43" s="13"/>
      <c r="G43" s="12"/>
      <c r="H43" s="87"/>
      <c r="I43" s="87"/>
      <c r="J43" s="12"/>
      <c r="K43" s="88" t="str">
        <f t="shared" si="4"/>
        <v/>
      </c>
      <c r="L43" s="88"/>
      <c r="M43" s="22" t="str">
        <f t="shared" si="5"/>
        <v/>
      </c>
      <c r="N43" s="12">
        <f t="shared" si="6"/>
        <v>2012</v>
      </c>
      <c r="O43" s="13"/>
      <c r="P43" s="87" t="str">
        <f t="shared" si="9"/>
        <v/>
      </c>
      <c r="Q43" s="87"/>
      <c r="R43" s="89" t="str">
        <f t="shared" si="0"/>
        <v/>
      </c>
      <c r="S43" s="89"/>
      <c r="T43" s="90" t="str">
        <f t="shared" si="1"/>
        <v/>
      </c>
      <c r="U43" s="90"/>
    </row>
    <row r="44" spans="2:22" x14ac:dyDescent="0.15">
      <c r="B44" s="12">
        <v>35</v>
      </c>
      <c r="C44" s="86" t="str">
        <f t="shared" si="2"/>
        <v/>
      </c>
      <c r="D44" s="86"/>
      <c r="E44" s="12">
        <f t="shared" si="3"/>
        <v>2012</v>
      </c>
      <c r="F44" s="13"/>
      <c r="G44" s="12"/>
      <c r="H44" s="87"/>
      <c r="I44" s="87"/>
      <c r="J44" s="12"/>
      <c r="K44" s="88" t="str">
        <f t="shared" si="4"/>
        <v/>
      </c>
      <c r="L44" s="88"/>
      <c r="M44" s="22" t="str">
        <f t="shared" si="5"/>
        <v/>
      </c>
      <c r="N44" s="12">
        <f t="shared" si="6"/>
        <v>2012</v>
      </c>
      <c r="O44" s="13"/>
      <c r="P44" s="87" t="str">
        <f t="shared" si="9"/>
        <v/>
      </c>
      <c r="Q44" s="87"/>
      <c r="R44" s="89" t="str">
        <f t="shared" si="0"/>
        <v/>
      </c>
      <c r="S44" s="89"/>
      <c r="T44" s="90" t="str">
        <f t="shared" si="1"/>
        <v/>
      </c>
      <c r="U44" s="90"/>
    </row>
    <row r="45" spans="2:22" x14ac:dyDescent="0.15">
      <c r="B45" s="12">
        <v>36</v>
      </c>
      <c r="C45" s="86" t="str">
        <f t="shared" si="2"/>
        <v/>
      </c>
      <c r="D45" s="86"/>
      <c r="E45" s="12">
        <f t="shared" si="3"/>
        <v>2012</v>
      </c>
      <c r="F45" s="13"/>
      <c r="G45" s="12"/>
      <c r="H45" s="87"/>
      <c r="I45" s="87"/>
      <c r="J45" s="12"/>
      <c r="K45" s="88" t="str">
        <f t="shared" si="4"/>
        <v/>
      </c>
      <c r="L45" s="88"/>
      <c r="M45" s="22" t="str">
        <f t="shared" si="5"/>
        <v/>
      </c>
      <c r="N45" s="12">
        <f t="shared" si="6"/>
        <v>2012</v>
      </c>
      <c r="O45" s="13"/>
      <c r="P45" s="87" t="str">
        <f t="shared" si="9"/>
        <v/>
      </c>
      <c r="Q45" s="87"/>
      <c r="R45" s="89" t="str">
        <f t="shared" si="0"/>
        <v/>
      </c>
      <c r="S45" s="89"/>
      <c r="T45" s="90" t="str">
        <f t="shared" si="1"/>
        <v/>
      </c>
      <c r="U45" s="90"/>
    </row>
    <row r="46" spans="2:22" x14ac:dyDescent="0.15">
      <c r="B46" s="12">
        <v>37</v>
      </c>
      <c r="C46" s="86" t="str">
        <f t="shared" si="2"/>
        <v/>
      </c>
      <c r="D46" s="86"/>
      <c r="E46" s="12">
        <f t="shared" si="3"/>
        <v>2012</v>
      </c>
      <c r="F46" s="13"/>
      <c r="G46" s="12"/>
      <c r="H46" s="87"/>
      <c r="I46" s="87"/>
      <c r="J46" s="12"/>
      <c r="K46" s="88" t="str">
        <f t="shared" si="4"/>
        <v/>
      </c>
      <c r="L46" s="88"/>
      <c r="M46" s="22" t="str">
        <f t="shared" si="5"/>
        <v/>
      </c>
      <c r="N46" s="12">
        <f t="shared" si="6"/>
        <v>2012</v>
      </c>
      <c r="O46" s="13"/>
      <c r="P46" s="87" t="str">
        <f t="shared" si="9"/>
        <v/>
      </c>
      <c r="Q46" s="87"/>
      <c r="R46" s="89" t="str">
        <f t="shared" si="0"/>
        <v/>
      </c>
      <c r="S46" s="89"/>
      <c r="T46" s="90" t="str">
        <f t="shared" si="1"/>
        <v/>
      </c>
      <c r="U46" s="90"/>
    </row>
    <row r="47" spans="2:22" x14ac:dyDescent="0.15">
      <c r="B47" s="12">
        <v>38</v>
      </c>
      <c r="C47" s="86" t="str">
        <f t="shared" si="2"/>
        <v/>
      </c>
      <c r="D47" s="86"/>
      <c r="E47" s="12">
        <f t="shared" si="3"/>
        <v>2012</v>
      </c>
      <c r="F47" s="13"/>
      <c r="G47" s="12"/>
      <c r="H47" s="92"/>
      <c r="I47" s="93"/>
      <c r="J47" s="12"/>
      <c r="K47" s="88" t="str">
        <f t="shared" si="4"/>
        <v/>
      </c>
      <c r="L47" s="88"/>
      <c r="M47" s="22" t="str">
        <f t="shared" si="5"/>
        <v/>
      </c>
      <c r="N47" s="12">
        <v>2013</v>
      </c>
      <c r="O47" s="13"/>
      <c r="P47" s="87" t="str">
        <f t="shared" si="9"/>
        <v/>
      </c>
      <c r="Q47" s="87"/>
      <c r="R47" s="89" t="str">
        <f t="shared" si="0"/>
        <v/>
      </c>
      <c r="S47" s="89"/>
      <c r="T47" s="90" t="str">
        <f t="shared" si="1"/>
        <v/>
      </c>
      <c r="U47" s="90"/>
    </row>
    <row r="48" spans="2:22" x14ac:dyDescent="0.15">
      <c r="B48" s="12">
        <v>39</v>
      </c>
      <c r="C48" s="86" t="str">
        <f t="shared" si="2"/>
        <v/>
      </c>
      <c r="D48" s="86"/>
      <c r="E48" s="12">
        <v>2013</v>
      </c>
      <c r="F48" s="13"/>
      <c r="G48" s="12"/>
      <c r="H48" s="87"/>
      <c r="I48" s="87"/>
      <c r="J48" s="12"/>
      <c r="K48" s="88" t="str">
        <f t="shared" si="4"/>
        <v/>
      </c>
      <c r="L48" s="88"/>
      <c r="M48" s="22" t="str">
        <f t="shared" si="5"/>
        <v/>
      </c>
      <c r="N48" s="12">
        <f t="shared" si="6"/>
        <v>2013</v>
      </c>
      <c r="O48" s="13"/>
      <c r="P48" s="87" t="str">
        <f t="shared" si="9"/>
        <v/>
      </c>
      <c r="Q48" s="87"/>
      <c r="R48" s="89" t="str">
        <f t="shared" si="0"/>
        <v/>
      </c>
      <c r="S48" s="89"/>
      <c r="T48" s="90" t="str">
        <f t="shared" si="1"/>
        <v/>
      </c>
      <c r="U48" s="90"/>
    </row>
    <row r="49" spans="2:21" x14ac:dyDescent="0.15">
      <c r="B49" s="12">
        <v>40</v>
      </c>
      <c r="C49" s="86" t="str">
        <f t="shared" si="2"/>
        <v/>
      </c>
      <c r="D49" s="86"/>
      <c r="E49" s="12">
        <f t="shared" si="3"/>
        <v>2013</v>
      </c>
      <c r="F49" s="13"/>
      <c r="G49" s="12"/>
      <c r="H49" s="87"/>
      <c r="I49" s="87"/>
      <c r="J49" s="12"/>
      <c r="K49" s="88" t="str">
        <f t="shared" si="4"/>
        <v/>
      </c>
      <c r="L49" s="88"/>
      <c r="M49" s="22" t="str">
        <f t="shared" si="5"/>
        <v/>
      </c>
      <c r="N49" s="12">
        <f t="shared" si="6"/>
        <v>2013</v>
      </c>
      <c r="O49" s="13"/>
      <c r="P49" s="87" t="str">
        <f t="shared" si="9"/>
        <v/>
      </c>
      <c r="Q49" s="87"/>
      <c r="R49" s="89" t="str">
        <f t="shared" si="0"/>
        <v/>
      </c>
      <c r="S49" s="89"/>
      <c r="T49" s="90" t="str">
        <f t="shared" si="1"/>
        <v/>
      </c>
      <c r="U49" s="90"/>
    </row>
    <row r="50" spans="2:21" x14ac:dyDescent="0.15">
      <c r="B50" s="12">
        <v>41</v>
      </c>
      <c r="C50" s="86" t="str">
        <f t="shared" si="2"/>
        <v/>
      </c>
      <c r="D50" s="86"/>
      <c r="E50" s="12">
        <f t="shared" si="3"/>
        <v>2013</v>
      </c>
      <c r="F50" s="13"/>
      <c r="G50" s="12"/>
      <c r="H50" s="87"/>
      <c r="I50" s="87"/>
      <c r="J50" s="12"/>
      <c r="K50" s="88" t="str">
        <f t="shared" si="4"/>
        <v/>
      </c>
      <c r="L50" s="88"/>
      <c r="M50" s="22" t="str">
        <f t="shared" si="5"/>
        <v/>
      </c>
      <c r="N50" s="12">
        <f t="shared" si="6"/>
        <v>2013</v>
      </c>
      <c r="O50" s="13"/>
      <c r="P50" s="87" t="str">
        <f t="shared" si="9"/>
        <v/>
      </c>
      <c r="Q50" s="87"/>
      <c r="R50" s="89" t="str">
        <f t="shared" si="0"/>
        <v/>
      </c>
      <c r="S50" s="89"/>
      <c r="T50" s="90" t="str">
        <f t="shared" si="1"/>
        <v/>
      </c>
      <c r="U50" s="90"/>
    </row>
    <row r="51" spans="2:21" x14ac:dyDescent="0.15">
      <c r="B51" s="12">
        <v>42</v>
      </c>
      <c r="C51" s="86" t="str">
        <f t="shared" si="2"/>
        <v/>
      </c>
      <c r="D51" s="86"/>
      <c r="E51" s="12">
        <v>2014</v>
      </c>
      <c r="F51" s="13"/>
      <c r="G51" s="12"/>
      <c r="H51" s="87"/>
      <c r="I51" s="87"/>
      <c r="J51" s="12"/>
      <c r="K51" s="88" t="str">
        <f t="shared" si="4"/>
        <v/>
      </c>
      <c r="L51" s="88"/>
      <c r="M51" s="22" t="str">
        <f t="shared" si="5"/>
        <v/>
      </c>
      <c r="N51" s="12">
        <v>2014</v>
      </c>
      <c r="O51" s="13"/>
      <c r="P51" s="87" t="str">
        <f t="shared" si="9"/>
        <v/>
      </c>
      <c r="Q51" s="87"/>
      <c r="R51" s="89" t="str">
        <f t="shared" si="0"/>
        <v/>
      </c>
      <c r="S51" s="89"/>
      <c r="T51" s="90" t="str">
        <f t="shared" si="1"/>
        <v/>
      </c>
      <c r="U51" s="90"/>
    </row>
    <row r="52" spans="2:21" x14ac:dyDescent="0.15">
      <c r="B52" s="12">
        <v>43</v>
      </c>
      <c r="C52" s="86" t="str">
        <f t="shared" si="2"/>
        <v/>
      </c>
      <c r="D52" s="86"/>
      <c r="E52" s="12">
        <f t="shared" si="3"/>
        <v>2014</v>
      </c>
      <c r="F52" s="13"/>
      <c r="G52" s="12"/>
      <c r="H52" s="87"/>
      <c r="I52" s="87"/>
      <c r="J52" s="12"/>
      <c r="K52" s="88" t="str">
        <f t="shared" si="4"/>
        <v/>
      </c>
      <c r="L52" s="88"/>
      <c r="M52" s="22" t="str">
        <f t="shared" si="5"/>
        <v/>
      </c>
      <c r="N52" s="12">
        <f t="shared" si="6"/>
        <v>2014</v>
      </c>
      <c r="O52" s="13"/>
      <c r="P52" s="87" t="str">
        <f t="shared" si="9"/>
        <v/>
      </c>
      <c r="Q52" s="87"/>
      <c r="R52" s="89" t="str">
        <f t="shared" si="0"/>
        <v/>
      </c>
      <c r="S52" s="89"/>
      <c r="T52" s="90" t="str">
        <f t="shared" si="1"/>
        <v/>
      </c>
      <c r="U52" s="90"/>
    </row>
    <row r="53" spans="2:21" x14ac:dyDescent="0.15">
      <c r="B53" s="12">
        <v>44</v>
      </c>
      <c r="C53" s="86" t="str">
        <f t="shared" si="2"/>
        <v/>
      </c>
      <c r="D53" s="86"/>
      <c r="E53" s="12">
        <f t="shared" si="3"/>
        <v>2014</v>
      </c>
      <c r="F53" s="13"/>
      <c r="G53" s="12"/>
      <c r="H53" s="87"/>
      <c r="I53" s="87"/>
      <c r="J53" s="12"/>
      <c r="K53" s="88" t="str">
        <f t="shared" si="4"/>
        <v/>
      </c>
      <c r="L53" s="88"/>
      <c r="M53" s="22" t="str">
        <f t="shared" si="5"/>
        <v/>
      </c>
      <c r="N53" s="12">
        <f t="shared" si="6"/>
        <v>2014</v>
      </c>
      <c r="O53" s="13"/>
      <c r="P53" s="87" t="str">
        <f t="shared" si="9"/>
        <v/>
      </c>
      <c r="Q53" s="87"/>
      <c r="R53" s="89" t="str">
        <f t="shared" si="0"/>
        <v/>
      </c>
      <c r="S53" s="89"/>
      <c r="T53" s="90" t="str">
        <f t="shared" si="1"/>
        <v/>
      </c>
      <c r="U53" s="90"/>
    </row>
    <row r="54" spans="2:21" x14ac:dyDescent="0.15">
      <c r="B54" s="12">
        <v>45</v>
      </c>
      <c r="C54" s="86" t="str">
        <f t="shared" si="2"/>
        <v/>
      </c>
      <c r="D54" s="86"/>
      <c r="E54" s="12">
        <f t="shared" si="3"/>
        <v>2014</v>
      </c>
      <c r="F54" s="13"/>
      <c r="G54" s="12"/>
      <c r="H54" s="87"/>
      <c r="I54" s="87"/>
      <c r="J54" s="12"/>
      <c r="K54" s="88" t="str">
        <f t="shared" si="4"/>
        <v/>
      </c>
      <c r="L54" s="88"/>
      <c r="M54" s="22" t="str">
        <f t="shared" si="5"/>
        <v/>
      </c>
      <c r="N54" s="12">
        <f t="shared" si="6"/>
        <v>2014</v>
      </c>
      <c r="O54" s="13"/>
      <c r="P54" s="87" t="str">
        <f t="shared" si="9"/>
        <v/>
      </c>
      <c r="Q54" s="87"/>
      <c r="R54" s="89" t="str">
        <f t="shared" si="0"/>
        <v/>
      </c>
      <c r="S54" s="89"/>
      <c r="T54" s="90" t="str">
        <f t="shared" si="1"/>
        <v/>
      </c>
      <c r="U54" s="90"/>
    </row>
    <row r="55" spans="2:21" x14ac:dyDescent="0.15">
      <c r="B55" s="12">
        <v>46</v>
      </c>
      <c r="C55" s="86" t="str">
        <f t="shared" si="2"/>
        <v/>
      </c>
      <c r="D55" s="86"/>
      <c r="E55" s="12">
        <f t="shared" si="3"/>
        <v>2014</v>
      </c>
      <c r="F55" s="13"/>
      <c r="G55" s="12"/>
      <c r="H55" s="87"/>
      <c r="I55" s="87"/>
      <c r="J55" s="12"/>
      <c r="K55" s="88" t="str">
        <f t="shared" si="4"/>
        <v/>
      </c>
      <c r="L55" s="88"/>
      <c r="M55" s="22" t="str">
        <f t="shared" si="5"/>
        <v/>
      </c>
      <c r="N55" s="12">
        <f t="shared" si="6"/>
        <v>2014</v>
      </c>
      <c r="O55" s="13"/>
      <c r="P55" s="87" t="str">
        <f t="shared" si="9"/>
        <v/>
      </c>
      <c r="Q55" s="87"/>
      <c r="R55" s="89" t="str">
        <f t="shared" si="0"/>
        <v/>
      </c>
      <c r="S55" s="89"/>
      <c r="T55" s="90" t="str">
        <f t="shared" si="1"/>
        <v/>
      </c>
      <c r="U55" s="90"/>
    </row>
    <row r="56" spans="2:21" x14ac:dyDescent="0.15">
      <c r="B56" s="12">
        <v>47</v>
      </c>
      <c r="C56" s="86" t="str">
        <f t="shared" si="2"/>
        <v/>
      </c>
      <c r="D56" s="86"/>
      <c r="E56" s="12">
        <f t="shared" si="3"/>
        <v>2014</v>
      </c>
      <c r="F56" s="13"/>
      <c r="G56" s="12"/>
      <c r="H56" s="87"/>
      <c r="I56" s="87"/>
      <c r="J56" s="12"/>
      <c r="K56" s="88" t="str">
        <f t="shared" si="4"/>
        <v/>
      </c>
      <c r="L56" s="88"/>
      <c r="M56" s="22" t="str">
        <f t="shared" si="5"/>
        <v/>
      </c>
      <c r="N56" s="12">
        <f t="shared" si="6"/>
        <v>2014</v>
      </c>
      <c r="O56" s="13"/>
      <c r="P56" s="87" t="str">
        <f t="shared" si="9"/>
        <v/>
      </c>
      <c r="Q56" s="87"/>
      <c r="R56" s="89" t="str">
        <f t="shared" si="0"/>
        <v/>
      </c>
      <c r="S56" s="89"/>
      <c r="T56" s="90" t="str">
        <f t="shared" si="1"/>
        <v/>
      </c>
      <c r="U56" s="90"/>
    </row>
    <row r="57" spans="2:21" x14ac:dyDescent="0.15">
      <c r="B57" s="12">
        <v>48</v>
      </c>
      <c r="C57" s="86" t="str">
        <f t="shared" si="2"/>
        <v/>
      </c>
      <c r="D57" s="86"/>
      <c r="E57" s="12">
        <v>2015</v>
      </c>
      <c r="F57" s="13"/>
      <c r="G57" s="12"/>
      <c r="H57" s="87"/>
      <c r="I57" s="87"/>
      <c r="J57" s="12"/>
      <c r="K57" s="88" t="str">
        <f t="shared" si="4"/>
        <v/>
      </c>
      <c r="L57" s="88"/>
      <c r="M57" s="22" t="str">
        <f t="shared" si="5"/>
        <v/>
      </c>
      <c r="N57" s="12">
        <v>2015</v>
      </c>
      <c r="O57" s="13"/>
      <c r="P57" s="87" t="str">
        <f t="shared" si="9"/>
        <v/>
      </c>
      <c r="Q57" s="87"/>
      <c r="R57" s="89" t="str">
        <f t="shared" si="0"/>
        <v/>
      </c>
      <c r="S57" s="89"/>
      <c r="T57" s="90" t="str">
        <f t="shared" si="1"/>
        <v/>
      </c>
      <c r="U57" s="90"/>
    </row>
    <row r="58" spans="2:21" x14ac:dyDescent="0.15">
      <c r="B58" s="12">
        <v>49</v>
      </c>
      <c r="C58" s="86" t="str">
        <f t="shared" si="2"/>
        <v/>
      </c>
      <c r="D58" s="86"/>
      <c r="E58" s="12">
        <f t="shared" si="3"/>
        <v>2015</v>
      </c>
      <c r="F58" s="13"/>
      <c r="G58" s="12"/>
      <c r="H58" s="87"/>
      <c r="I58" s="87"/>
      <c r="J58" s="12"/>
      <c r="K58" s="88" t="str">
        <f t="shared" si="4"/>
        <v/>
      </c>
      <c r="L58" s="88"/>
      <c r="M58" s="22" t="str">
        <f t="shared" si="5"/>
        <v/>
      </c>
      <c r="N58" s="12">
        <f t="shared" si="6"/>
        <v>2015</v>
      </c>
      <c r="O58" s="13"/>
      <c r="P58" s="87" t="str">
        <f t="shared" si="9"/>
        <v/>
      </c>
      <c r="Q58" s="87"/>
      <c r="R58" s="89" t="str">
        <f t="shared" si="0"/>
        <v/>
      </c>
      <c r="S58" s="89"/>
      <c r="T58" s="90" t="str">
        <f t="shared" si="1"/>
        <v/>
      </c>
      <c r="U58" s="90"/>
    </row>
    <row r="59" spans="2:21" x14ac:dyDescent="0.15">
      <c r="B59" s="12">
        <v>50</v>
      </c>
      <c r="C59" s="86" t="str">
        <f t="shared" si="2"/>
        <v/>
      </c>
      <c r="D59" s="86"/>
      <c r="E59" s="12">
        <f t="shared" si="3"/>
        <v>2015</v>
      </c>
      <c r="F59" s="13"/>
      <c r="G59" s="12"/>
      <c r="H59" s="87"/>
      <c r="I59" s="87"/>
      <c r="J59" s="12"/>
      <c r="K59" s="88" t="str">
        <f t="shared" si="4"/>
        <v/>
      </c>
      <c r="L59" s="88"/>
      <c r="M59" s="22" t="str">
        <f t="shared" si="5"/>
        <v/>
      </c>
      <c r="N59" s="12">
        <f t="shared" si="6"/>
        <v>2015</v>
      </c>
      <c r="O59" s="13"/>
      <c r="P59" s="87" t="str">
        <f t="shared" si="9"/>
        <v/>
      </c>
      <c r="Q59" s="87"/>
      <c r="R59" s="89" t="str">
        <f t="shared" si="0"/>
        <v/>
      </c>
      <c r="S59" s="89"/>
      <c r="T59" s="90" t="str">
        <f t="shared" si="1"/>
        <v/>
      </c>
      <c r="U59" s="90"/>
    </row>
    <row r="60" spans="2:21" x14ac:dyDescent="0.15">
      <c r="B60" s="12">
        <v>51</v>
      </c>
      <c r="C60" s="86" t="str">
        <f t="shared" si="2"/>
        <v/>
      </c>
      <c r="D60" s="86"/>
      <c r="E60" s="12">
        <f t="shared" si="3"/>
        <v>2015</v>
      </c>
      <c r="F60" s="13"/>
      <c r="G60" s="12"/>
      <c r="H60" s="87"/>
      <c r="I60" s="87"/>
      <c r="J60" s="12"/>
      <c r="K60" s="88" t="str">
        <f t="shared" si="4"/>
        <v/>
      </c>
      <c r="L60" s="88"/>
      <c r="M60" s="22" t="str">
        <f t="shared" si="5"/>
        <v/>
      </c>
      <c r="N60" s="12">
        <f t="shared" si="6"/>
        <v>2015</v>
      </c>
      <c r="O60" s="13"/>
      <c r="P60" s="87" t="str">
        <f t="shared" si="9"/>
        <v/>
      </c>
      <c r="Q60" s="87"/>
      <c r="R60" s="89" t="str">
        <f t="shared" si="0"/>
        <v/>
      </c>
      <c r="S60" s="89"/>
      <c r="T60" s="90" t="str">
        <f t="shared" si="1"/>
        <v/>
      </c>
      <c r="U60" s="90"/>
    </row>
    <row r="61" spans="2:21" x14ac:dyDescent="0.15">
      <c r="B61" s="12">
        <v>52</v>
      </c>
      <c r="C61" s="86" t="str">
        <f t="shared" si="2"/>
        <v/>
      </c>
      <c r="D61" s="86"/>
      <c r="E61" s="12">
        <f t="shared" si="3"/>
        <v>2015</v>
      </c>
      <c r="F61" s="13"/>
      <c r="G61" s="12"/>
      <c r="H61" s="87"/>
      <c r="I61" s="87"/>
      <c r="J61" s="12"/>
      <c r="K61" s="88" t="str">
        <f t="shared" si="4"/>
        <v/>
      </c>
      <c r="L61" s="88"/>
      <c r="M61" s="22" t="str">
        <f t="shared" si="5"/>
        <v/>
      </c>
      <c r="N61" s="12">
        <f t="shared" si="6"/>
        <v>2015</v>
      </c>
      <c r="O61" s="13"/>
      <c r="P61" s="87" t="str">
        <f t="shared" si="9"/>
        <v/>
      </c>
      <c r="Q61" s="87"/>
      <c r="R61" s="89" t="str">
        <f t="shared" si="0"/>
        <v/>
      </c>
      <c r="S61" s="89"/>
      <c r="T61" s="90" t="str">
        <f t="shared" si="1"/>
        <v/>
      </c>
      <c r="U61" s="90"/>
    </row>
  </sheetData>
  <autoFilter ref="G9:G49"/>
  <mergeCells count="350"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B6:D6"/>
    <mergeCell ref="E6:H6"/>
    <mergeCell ref="I6:J6"/>
    <mergeCell ref="K6:M6"/>
    <mergeCell ref="N6:Q6"/>
    <mergeCell ref="R8:U8"/>
    <mergeCell ref="H9:I9"/>
    <mergeCell ref="K9:L9"/>
    <mergeCell ref="P9:Q9"/>
    <mergeCell ref="R9:S9"/>
    <mergeCell ref="T9:U9"/>
    <mergeCell ref="B8:B9"/>
    <mergeCell ref="C8:D9"/>
    <mergeCell ref="E8:I8"/>
    <mergeCell ref="J8:L8"/>
    <mergeCell ref="M8:M9"/>
    <mergeCell ref="N8:Q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</mergeCells>
  <phoneticPr fontId="3"/>
  <conditionalFormatting sqref="G10:G11 G50:G61 G13 G16:G48">
    <cfRule type="cellIs" dxfId="11" priority="11" operator="equal">
      <formula>"買"</formula>
    </cfRule>
    <cfRule type="cellIs" dxfId="10" priority="12" operator="equal">
      <formula>"売"</formula>
    </cfRule>
  </conditionalFormatting>
  <conditionalFormatting sqref="G14">
    <cfRule type="cellIs" dxfId="9" priority="9" operator="equal">
      <formula>"買"</formula>
    </cfRule>
    <cfRule type="cellIs" dxfId="8" priority="10" operator="equal">
      <formula>"売"</formula>
    </cfRule>
  </conditionalFormatting>
  <conditionalFormatting sqref="G15">
    <cfRule type="cellIs" dxfId="7" priority="7" operator="equal">
      <formula>"買"</formula>
    </cfRule>
    <cfRule type="cellIs" dxfId="6" priority="8" operator="equal">
      <formula>"売"</formula>
    </cfRule>
  </conditionalFormatting>
  <conditionalFormatting sqref="G49">
    <cfRule type="cellIs" dxfId="5" priority="5" operator="equal">
      <formula>"買"</formula>
    </cfRule>
    <cfRule type="cellIs" dxfId="4" priority="6" operator="equal">
      <formula>"売"</formula>
    </cfRule>
  </conditionalFormatting>
  <conditionalFormatting sqref="G12">
    <cfRule type="cellIs" dxfId="3" priority="3" operator="equal">
      <formula>"買"</formula>
    </cfRule>
    <cfRule type="cellIs" dxfId="2" priority="4" operator="equal">
      <formula>"売"</formula>
    </cfRule>
  </conditionalFormatting>
  <dataValidations count="1">
    <dataValidation type="list" allowBlank="1" showInputMessage="1" showErrorMessage="1" sqref="G10:G61">
      <formula1>"買,売"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249"/>
  <sheetViews>
    <sheetView tabSelected="1" topLeftCell="A211" workbookViewId="0">
      <selection activeCell="H214" sqref="H214:M214"/>
    </sheetView>
  </sheetViews>
  <sheetFormatPr defaultRowHeight="13.5" x14ac:dyDescent="0.15"/>
  <sheetData>
    <row r="2" spans="10:15" x14ac:dyDescent="0.15">
      <c r="J2" t="s">
        <v>47</v>
      </c>
    </row>
    <row r="3" spans="10:15" x14ac:dyDescent="0.15">
      <c r="J3" s="94" t="s">
        <v>51</v>
      </c>
      <c r="K3" s="94"/>
      <c r="L3" s="94"/>
      <c r="M3" s="94"/>
      <c r="N3" s="94"/>
      <c r="O3" s="94"/>
    </row>
    <row r="4" spans="10:15" x14ac:dyDescent="0.15">
      <c r="J4" s="94" t="s">
        <v>52</v>
      </c>
      <c r="K4" s="94"/>
      <c r="L4" s="94"/>
      <c r="M4" s="94"/>
      <c r="N4" s="94"/>
      <c r="O4" s="94"/>
    </row>
    <row r="5" spans="10:15" x14ac:dyDescent="0.15">
      <c r="J5" s="94"/>
      <c r="K5" s="94"/>
      <c r="L5" s="94"/>
      <c r="M5" s="94"/>
      <c r="N5" s="94"/>
      <c r="O5" s="94"/>
    </row>
    <row r="6" spans="10:15" x14ac:dyDescent="0.15">
      <c r="J6" s="94"/>
      <c r="K6" s="94"/>
      <c r="L6" s="94"/>
      <c r="M6" s="94"/>
      <c r="N6" s="94"/>
      <c r="O6" s="94"/>
    </row>
    <row r="7" spans="10:15" x14ac:dyDescent="0.15">
      <c r="J7" s="94"/>
      <c r="K7" s="94"/>
      <c r="L7" s="94"/>
      <c r="M7" s="94"/>
      <c r="N7" s="94"/>
      <c r="O7" s="94"/>
    </row>
    <row r="8" spans="10:15" x14ac:dyDescent="0.15">
      <c r="J8" s="94"/>
      <c r="K8" s="94"/>
      <c r="L8" s="94"/>
      <c r="M8" s="94"/>
      <c r="N8" s="94"/>
      <c r="O8" s="94"/>
    </row>
    <row r="9" spans="10:15" x14ac:dyDescent="0.15">
      <c r="J9" s="94"/>
      <c r="K9" s="94"/>
      <c r="L9" s="94"/>
      <c r="M9" s="94"/>
      <c r="N9" s="94"/>
      <c r="O9" s="94"/>
    </row>
    <row r="30" spans="10:10" x14ac:dyDescent="0.15">
      <c r="J30">
        <v>10</v>
      </c>
    </row>
    <row r="60" spans="10:10" x14ac:dyDescent="0.15">
      <c r="J60">
        <v>11</v>
      </c>
    </row>
    <row r="88" spans="10:10" x14ac:dyDescent="0.15">
      <c r="J88">
        <v>12</v>
      </c>
    </row>
    <row r="109" spans="10:16" x14ac:dyDescent="0.15">
      <c r="J109" s="24" t="s">
        <v>54</v>
      </c>
      <c r="K109" s="24"/>
      <c r="L109" s="24"/>
      <c r="M109" s="24"/>
      <c r="N109" s="24"/>
      <c r="O109" s="24"/>
      <c r="P109" s="24"/>
    </row>
    <row r="110" spans="10:16" x14ac:dyDescent="0.15">
      <c r="J110" s="24" t="s">
        <v>55</v>
      </c>
      <c r="K110" s="24"/>
      <c r="L110" s="24"/>
      <c r="M110" s="24"/>
      <c r="N110" s="24"/>
      <c r="O110" s="24"/>
      <c r="P110" s="24"/>
    </row>
    <row r="111" spans="10:16" x14ac:dyDescent="0.15">
      <c r="J111" s="24" t="s">
        <v>56</v>
      </c>
      <c r="K111" s="24"/>
      <c r="L111" s="24"/>
      <c r="M111" s="24"/>
      <c r="N111" s="24"/>
      <c r="O111" s="24"/>
      <c r="P111" s="24"/>
    </row>
    <row r="112" spans="10:16" x14ac:dyDescent="0.15">
      <c r="J112" s="24" t="s">
        <v>57</v>
      </c>
      <c r="K112" s="24"/>
      <c r="L112" s="24"/>
      <c r="M112" s="24"/>
      <c r="N112" s="24"/>
      <c r="O112" s="24"/>
      <c r="P112" s="24"/>
    </row>
    <row r="113" spans="10:16" x14ac:dyDescent="0.15">
      <c r="J113" s="94" t="s">
        <v>60</v>
      </c>
      <c r="K113" s="94"/>
      <c r="L113" s="94"/>
      <c r="M113" s="94"/>
      <c r="N113" s="94"/>
      <c r="O113" s="94"/>
      <c r="P113" s="94"/>
    </row>
    <row r="114" spans="10:16" x14ac:dyDescent="0.15">
      <c r="J114" s="94" t="s">
        <v>61</v>
      </c>
      <c r="K114" s="94"/>
      <c r="L114" s="94"/>
      <c r="M114" s="94"/>
      <c r="N114" s="94"/>
      <c r="O114" s="94"/>
      <c r="P114" s="94"/>
    </row>
    <row r="115" spans="10:16" x14ac:dyDescent="0.15">
      <c r="J115" s="94"/>
      <c r="K115" s="94"/>
      <c r="L115" s="94"/>
      <c r="M115" s="94"/>
      <c r="N115" s="94"/>
      <c r="O115" s="94"/>
      <c r="P115" s="94"/>
    </row>
    <row r="148" spans="10:15" x14ac:dyDescent="0.15">
      <c r="J148" t="s">
        <v>48</v>
      </c>
    </row>
    <row r="149" spans="10:15" x14ac:dyDescent="0.15">
      <c r="J149" s="94" t="s">
        <v>62</v>
      </c>
      <c r="K149" s="94"/>
      <c r="L149" s="94"/>
      <c r="M149" s="94"/>
      <c r="N149" s="94"/>
      <c r="O149" s="94"/>
    </row>
    <row r="150" spans="10:15" x14ac:dyDescent="0.15">
      <c r="J150" s="94" t="s">
        <v>63</v>
      </c>
      <c r="K150" s="94"/>
      <c r="L150" s="94"/>
      <c r="M150" s="94"/>
      <c r="N150" s="94"/>
      <c r="O150" s="94"/>
    </row>
    <row r="151" spans="10:15" x14ac:dyDescent="0.15">
      <c r="J151" s="94"/>
      <c r="K151" s="94"/>
      <c r="L151" s="94"/>
      <c r="M151" s="94"/>
      <c r="N151" s="94"/>
      <c r="O151" s="94"/>
    </row>
    <row r="152" spans="10:15" x14ac:dyDescent="0.15">
      <c r="J152" s="94"/>
      <c r="K152" s="94"/>
      <c r="L152" s="94"/>
      <c r="M152" s="94"/>
      <c r="N152" s="94"/>
      <c r="O152" s="94"/>
    </row>
    <row r="153" spans="10:15" x14ac:dyDescent="0.15">
      <c r="J153" s="94"/>
      <c r="K153" s="94"/>
      <c r="L153" s="94"/>
      <c r="M153" s="94"/>
      <c r="N153" s="94"/>
      <c r="O153" s="94"/>
    </row>
    <row r="154" spans="10:15" x14ac:dyDescent="0.15">
      <c r="J154" s="94"/>
      <c r="K154" s="94"/>
      <c r="L154" s="94"/>
      <c r="M154" s="94"/>
      <c r="N154" s="94"/>
      <c r="O154" s="94"/>
    </row>
    <row r="155" spans="10:15" x14ac:dyDescent="0.15">
      <c r="J155" s="94"/>
      <c r="K155" s="94"/>
      <c r="L155" s="94"/>
      <c r="M155" s="94"/>
      <c r="N155" s="94"/>
      <c r="O155" s="94"/>
    </row>
    <row r="179" spans="11:16" x14ac:dyDescent="0.15">
      <c r="K179" s="94" t="s">
        <v>49</v>
      </c>
      <c r="L179" s="94"/>
      <c r="M179" s="94"/>
    </row>
    <row r="180" spans="11:16" x14ac:dyDescent="0.15">
      <c r="K180" s="94" t="s">
        <v>58</v>
      </c>
      <c r="L180" s="94"/>
      <c r="M180" s="94"/>
      <c r="N180" s="94"/>
      <c r="O180" s="94"/>
      <c r="P180" s="94"/>
    </row>
    <row r="181" spans="11:16" x14ac:dyDescent="0.15">
      <c r="K181" s="94" t="s">
        <v>59</v>
      </c>
      <c r="L181" s="94"/>
      <c r="M181" s="94"/>
      <c r="N181" s="94"/>
      <c r="O181" s="94"/>
      <c r="P181" s="94"/>
    </row>
    <row r="182" spans="11:16" x14ac:dyDescent="0.15">
      <c r="K182" s="94"/>
      <c r="L182" s="94"/>
      <c r="M182" s="94"/>
      <c r="N182" s="94"/>
      <c r="O182" s="94"/>
      <c r="P182" s="94"/>
    </row>
    <row r="183" spans="11:16" x14ac:dyDescent="0.15">
      <c r="K183" s="94" t="s">
        <v>64</v>
      </c>
      <c r="L183" s="94"/>
      <c r="M183" s="94"/>
      <c r="N183" s="94"/>
      <c r="O183" s="94"/>
      <c r="P183" s="94"/>
    </row>
    <row r="184" spans="11:16" x14ac:dyDescent="0.15">
      <c r="K184" s="94" t="s">
        <v>65</v>
      </c>
      <c r="L184" s="94"/>
      <c r="M184" s="94"/>
      <c r="N184" s="94"/>
      <c r="O184" s="94"/>
      <c r="P184" s="94"/>
    </row>
    <row r="185" spans="11:16" x14ac:dyDescent="0.15">
      <c r="K185" s="94"/>
      <c r="L185" s="94"/>
      <c r="M185" s="94"/>
      <c r="N185" s="94"/>
      <c r="O185" s="94"/>
      <c r="P185" s="94"/>
    </row>
    <row r="211" spans="8:13" x14ac:dyDescent="0.15">
      <c r="H211">
        <v>17</v>
      </c>
    </row>
    <row r="212" spans="8:13" x14ac:dyDescent="0.15">
      <c r="H212" t="s">
        <v>50</v>
      </c>
    </row>
    <row r="213" spans="8:13" x14ac:dyDescent="0.15">
      <c r="H213" s="94" t="s">
        <v>66</v>
      </c>
      <c r="I213" s="94"/>
      <c r="J213" s="94"/>
      <c r="K213" s="94"/>
      <c r="L213" s="94"/>
      <c r="M213" s="94"/>
    </row>
    <row r="214" spans="8:13" x14ac:dyDescent="0.15">
      <c r="H214" s="94" t="s">
        <v>67</v>
      </c>
      <c r="I214" s="94"/>
      <c r="J214" s="94"/>
      <c r="K214" s="94"/>
      <c r="L214" s="94"/>
      <c r="M214" s="94"/>
    </row>
    <row r="215" spans="8:13" x14ac:dyDescent="0.15">
      <c r="H215" s="94"/>
      <c r="I215" s="94"/>
      <c r="J215" s="94"/>
      <c r="K215" s="94"/>
      <c r="L215" s="94"/>
      <c r="M215" s="94"/>
    </row>
    <row r="216" spans="8:13" x14ac:dyDescent="0.15">
      <c r="H216" s="94"/>
      <c r="I216" s="94"/>
      <c r="J216" s="94"/>
      <c r="K216" s="94"/>
      <c r="L216" s="94"/>
      <c r="M216" s="94"/>
    </row>
    <row r="217" spans="8:13" x14ac:dyDescent="0.15">
      <c r="H217" s="94"/>
      <c r="I217" s="94"/>
      <c r="J217" s="94"/>
      <c r="K217" s="94"/>
      <c r="L217" s="94"/>
      <c r="M217" s="94"/>
    </row>
    <row r="218" spans="8:13" x14ac:dyDescent="0.15">
      <c r="H218" s="94"/>
      <c r="I218" s="94"/>
      <c r="J218" s="94"/>
      <c r="K218" s="94"/>
      <c r="L218" s="94"/>
      <c r="M218" s="94"/>
    </row>
    <row r="219" spans="8:13" x14ac:dyDescent="0.15">
      <c r="H219" s="94"/>
      <c r="I219" s="94"/>
      <c r="J219" s="94"/>
      <c r="K219" s="94"/>
      <c r="L219" s="94"/>
      <c r="M219" s="94"/>
    </row>
    <row r="220" spans="8:13" x14ac:dyDescent="0.15">
      <c r="H220" s="94"/>
      <c r="I220" s="94"/>
      <c r="J220" s="94"/>
      <c r="K220" s="94"/>
      <c r="L220" s="94"/>
      <c r="M220" s="94"/>
    </row>
    <row r="221" spans="8:13" x14ac:dyDescent="0.15">
      <c r="H221" s="94"/>
      <c r="I221" s="94"/>
      <c r="J221" s="94"/>
      <c r="K221" s="94"/>
      <c r="L221" s="94"/>
      <c r="M221" s="94"/>
    </row>
    <row r="222" spans="8:13" x14ac:dyDescent="0.15">
      <c r="H222" s="94"/>
      <c r="I222" s="94"/>
      <c r="J222" s="94"/>
      <c r="K222" s="94"/>
      <c r="L222" s="94"/>
      <c r="M222" s="94"/>
    </row>
    <row r="223" spans="8:13" x14ac:dyDescent="0.15">
      <c r="H223" s="94"/>
      <c r="I223" s="94"/>
      <c r="J223" s="94"/>
      <c r="K223" s="94"/>
      <c r="L223" s="94"/>
      <c r="M223" s="94"/>
    </row>
    <row r="242" spans="11:16" x14ac:dyDescent="0.15">
      <c r="K242" t="s">
        <v>49</v>
      </c>
    </row>
    <row r="243" spans="11:16" x14ac:dyDescent="0.15">
      <c r="K243" s="94"/>
      <c r="L243" s="94"/>
      <c r="M243" s="94"/>
      <c r="N243" s="94"/>
      <c r="O243" s="94"/>
      <c r="P243" s="94"/>
    </row>
    <row r="244" spans="11:16" x14ac:dyDescent="0.15">
      <c r="K244" s="94"/>
      <c r="L244" s="94"/>
      <c r="M244" s="94"/>
      <c r="N244" s="94"/>
      <c r="O244" s="94"/>
      <c r="P244" s="94"/>
    </row>
    <row r="245" spans="11:16" x14ac:dyDescent="0.15">
      <c r="K245" s="94"/>
      <c r="L245" s="94"/>
      <c r="M245" s="94"/>
      <c r="N245" s="94"/>
      <c r="O245" s="94"/>
      <c r="P245" s="94"/>
    </row>
    <row r="246" spans="11:16" x14ac:dyDescent="0.15">
      <c r="K246" s="94"/>
      <c r="L246" s="94"/>
      <c r="M246" s="94"/>
      <c r="N246" s="94"/>
      <c r="O246" s="94"/>
      <c r="P246" s="94"/>
    </row>
    <row r="247" spans="11:16" x14ac:dyDescent="0.15">
      <c r="K247" s="94"/>
      <c r="L247" s="94"/>
      <c r="M247" s="94"/>
      <c r="N247" s="94"/>
      <c r="O247" s="94"/>
      <c r="P247" s="94"/>
    </row>
    <row r="248" spans="11:16" x14ac:dyDescent="0.15">
      <c r="K248" s="94"/>
      <c r="L248" s="94"/>
      <c r="M248" s="94"/>
      <c r="N248" s="94"/>
      <c r="O248" s="94"/>
      <c r="P248" s="94"/>
    </row>
    <row r="249" spans="11:16" x14ac:dyDescent="0.15">
      <c r="K249" s="94"/>
      <c r="L249" s="94"/>
      <c r="M249" s="94"/>
      <c r="N249" s="94"/>
      <c r="O249" s="94"/>
      <c r="P249" s="94"/>
    </row>
  </sheetData>
  <mergeCells count="45">
    <mergeCell ref="J154:O154"/>
    <mergeCell ref="J155:O155"/>
    <mergeCell ref="H213:M213"/>
    <mergeCell ref="H214:M214"/>
    <mergeCell ref="H215:M215"/>
    <mergeCell ref="J149:O149"/>
    <mergeCell ref="J150:O150"/>
    <mergeCell ref="J151:O151"/>
    <mergeCell ref="J152:O152"/>
    <mergeCell ref="J153:O153"/>
    <mergeCell ref="K248:P248"/>
    <mergeCell ref="K249:P249"/>
    <mergeCell ref="K180:P180"/>
    <mergeCell ref="K181:P181"/>
    <mergeCell ref="K182:P182"/>
    <mergeCell ref="K183:P183"/>
    <mergeCell ref="K184:P184"/>
    <mergeCell ref="K185:P185"/>
    <mergeCell ref="H216:M216"/>
    <mergeCell ref="H217:M217"/>
    <mergeCell ref="H218:M218"/>
    <mergeCell ref="H219:M219"/>
    <mergeCell ref="H220:M220"/>
    <mergeCell ref="H221:M221"/>
    <mergeCell ref="H222:M222"/>
    <mergeCell ref="H223:M223"/>
    <mergeCell ref="K243:P243"/>
    <mergeCell ref="K244:P244"/>
    <mergeCell ref="K245:P245"/>
    <mergeCell ref="K246:P246"/>
    <mergeCell ref="K247:P247"/>
    <mergeCell ref="K179:M179"/>
    <mergeCell ref="J3:O3"/>
    <mergeCell ref="J4:O4"/>
    <mergeCell ref="J5:O5"/>
    <mergeCell ref="J6:O6"/>
    <mergeCell ref="J7:O7"/>
    <mergeCell ref="J8:O8"/>
    <mergeCell ref="J9:O9"/>
    <mergeCell ref="J112:P112"/>
    <mergeCell ref="J113:P113"/>
    <mergeCell ref="J114:P114"/>
    <mergeCell ref="J115:P115"/>
    <mergeCell ref="J110:P110"/>
    <mergeCell ref="J111:P111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ドル円・クロス円</vt:lpstr>
      <vt:lpstr>ポンド円・日足</vt:lpstr>
      <vt:lpstr>画像</vt:lpstr>
      <vt:lpstr>Sheet7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i-met-05</dc:creator>
  <cp:lastModifiedBy>i-met-05</cp:lastModifiedBy>
  <dcterms:created xsi:type="dcterms:W3CDTF">2015-09-12T05:09:37Z</dcterms:created>
  <dcterms:modified xsi:type="dcterms:W3CDTF">2015-09-19T06:03:31Z</dcterms:modified>
</cp:coreProperties>
</file>