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9690" activeTab="0"/>
  </bookViews>
  <sheets>
    <sheet name="ルール＆合計" sheetId="1" r:id="rId1"/>
    <sheet name="検証データ" sheetId="2" r:id="rId2"/>
    <sheet name="画像 1" sheetId="3" r:id="rId3"/>
    <sheet name="気づき" sheetId="4" r:id="rId4"/>
    <sheet name="検証終了通貨" sheetId="5" r:id="rId5"/>
  </sheets>
  <definedNames/>
  <calcPr fullCalcOnLoad="1"/>
</workbook>
</file>

<file path=xl/sharedStrings.xml><?xml version="1.0" encoding="utf-8"?>
<sst xmlns="http://schemas.openxmlformats.org/spreadsheetml/2006/main" count="453" uniqueCount="344">
  <si>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</si>
  <si>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</si>
  <si>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</si>
  <si>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</si>
  <si>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</si>
  <si>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</si>
  <si>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</si>
  <si>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</si>
  <si>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</si>
  <si>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</si>
  <si>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</si>
  <si>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</si>
  <si>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</si>
  <si>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</si>
  <si>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</si>
  <si>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</si>
  <si>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</si>
  <si>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</si>
  <si>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</si>
  <si>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</si>
  <si>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</si>
  <si>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１．今、のあなたの現状を書いてください。</t>
  </si>
  <si>
    <t>（投資歴はどれくらいなのか、現状は勝てているのか負けているか？など）</t>
  </si>
  <si>
    <t>気づき：</t>
  </si>
  <si>
    <t>PB:</t>
  </si>
  <si>
    <t>フィボナッチトレード</t>
  </si>
  <si>
    <t>ヘッドアンドショルダー</t>
  </si>
  <si>
    <t>合計</t>
  </si>
  <si>
    <t>現在は、また一からやりなおそうと考えております。実践はまだです。</t>
  </si>
  <si>
    <t>FX投資は、昔ちょっとやった程度。その時は、すぐに数十万円とかなくなるので撤退しないと破産だと思いやめている。</t>
  </si>
  <si>
    <t>EURUSD</t>
  </si>
  <si>
    <t>日足</t>
  </si>
  <si>
    <t>　</t>
  </si>
  <si>
    <t>　</t>
  </si>
  <si>
    <t>　</t>
  </si>
  <si>
    <t>14本終了</t>
  </si>
  <si>
    <t>11本終了</t>
  </si>
  <si>
    <t>その1</t>
  </si>
  <si>
    <t>その2</t>
  </si>
  <si>
    <t>その3</t>
  </si>
  <si>
    <t>その4</t>
  </si>
  <si>
    <t>6本終了</t>
  </si>
  <si>
    <t>16本終了</t>
  </si>
  <si>
    <t>取引種別</t>
  </si>
  <si>
    <t>数量</t>
  </si>
  <si>
    <t>sell</t>
  </si>
  <si>
    <t>buy</t>
  </si>
  <si>
    <t>勝ち</t>
  </si>
  <si>
    <t>負け</t>
  </si>
  <si>
    <t>計</t>
  </si>
  <si>
    <t>2010/1/28～2014/5/8  EUR/USD 4H</t>
  </si>
  <si>
    <t>4Hでは、すぐに波が終わってしまう感じがして大きく利益は取れなかった。</t>
  </si>
  <si>
    <t>同じ通貨でも、時間足によってかなり感覚が違うと思いました。</t>
  </si>
  <si>
    <t>条件にあったPBがなかなか見つからなかった。やっと見つけてエントリーするが、買うと下がってしまうことが多かった。</t>
  </si>
  <si>
    <t>日足の時もなかなかＰＢはなかったが、大きく利益がとれることも多かった。</t>
  </si>
  <si>
    <t>4H足</t>
  </si>
  <si>
    <t>43本終了</t>
  </si>
  <si>
    <t>2001.04.09</t>
  </si>
  <si>
    <t>2001.05.11</t>
  </si>
  <si>
    <t>2001.06.04</t>
  </si>
  <si>
    <t>2001.08.21</t>
  </si>
  <si>
    <t>2001.09.21</t>
  </si>
  <si>
    <t>#1</t>
  </si>
  <si>
    <t>#2</t>
  </si>
  <si>
    <t>#3</t>
  </si>
  <si>
    <t>#4</t>
  </si>
  <si>
    <t>#5</t>
  </si>
  <si>
    <t>#8</t>
  </si>
  <si>
    <t>#9</t>
  </si>
  <si>
    <t>#10</t>
  </si>
  <si>
    <t>#11</t>
  </si>
  <si>
    <t>#12</t>
  </si>
  <si>
    <t>#13</t>
  </si>
  <si>
    <t>#14</t>
  </si>
  <si>
    <t>#15</t>
  </si>
  <si>
    <t>#17</t>
  </si>
  <si>
    <t>#18</t>
  </si>
  <si>
    <t>#20</t>
  </si>
  <si>
    <t>#22</t>
  </si>
  <si>
    <t>#23</t>
  </si>
  <si>
    <t>#25</t>
  </si>
  <si>
    <t>#26</t>
  </si>
  <si>
    <t>#27</t>
  </si>
  <si>
    <t>#28</t>
  </si>
  <si>
    <t>#29</t>
  </si>
  <si>
    <t>#30</t>
  </si>
  <si>
    <t>#31</t>
  </si>
  <si>
    <t>#33</t>
  </si>
  <si>
    <t>#34</t>
  </si>
  <si>
    <t>#35</t>
  </si>
  <si>
    <t>#36</t>
  </si>
  <si>
    <t>#39</t>
  </si>
  <si>
    <t>#40</t>
  </si>
  <si>
    <t>#41</t>
  </si>
  <si>
    <t>#42</t>
  </si>
  <si>
    <t>#43</t>
  </si>
  <si>
    <t>#44</t>
  </si>
  <si>
    <t>#45</t>
  </si>
  <si>
    <t>#46</t>
  </si>
  <si>
    <t>#47</t>
  </si>
  <si>
    <t>#48</t>
  </si>
  <si>
    <t>#49</t>
  </si>
  <si>
    <t>#50</t>
  </si>
  <si>
    <t>#51</t>
  </si>
  <si>
    <t>#53</t>
  </si>
  <si>
    <t>#54</t>
  </si>
  <si>
    <t>#55</t>
  </si>
  <si>
    <t>#56</t>
  </si>
  <si>
    <t>#57</t>
  </si>
  <si>
    <t>#58</t>
  </si>
  <si>
    <t>#59</t>
  </si>
  <si>
    <t>#60</t>
  </si>
  <si>
    <t>#61</t>
  </si>
  <si>
    <t>#62</t>
  </si>
  <si>
    <t>#64</t>
  </si>
  <si>
    <t>#63</t>
  </si>
  <si>
    <t>#65</t>
  </si>
  <si>
    <t>#67</t>
  </si>
  <si>
    <t>#68</t>
  </si>
  <si>
    <t>#70</t>
  </si>
  <si>
    <t>#71</t>
  </si>
  <si>
    <t>#72</t>
  </si>
  <si>
    <t>#73</t>
  </si>
  <si>
    <t>#74</t>
  </si>
  <si>
    <t>#75</t>
  </si>
  <si>
    <t>#76</t>
  </si>
  <si>
    <t>#77</t>
  </si>
  <si>
    <t>#78</t>
  </si>
  <si>
    <t>#79</t>
  </si>
  <si>
    <t>#80</t>
  </si>
  <si>
    <t>#81</t>
  </si>
  <si>
    <t>#82</t>
  </si>
  <si>
    <t>#84</t>
  </si>
  <si>
    <t>#86</t>
  </si>
  <si>
    <t>#87</t>
  </si>
  <si>
    <t>#88</t>
  </si>
  <si>
    <t>#89</t>
  </si>
  <si>
    <t>#91</t>
  </si>
  <si>
    <t>#92</t>
  </si>
  <si>
    <t>#94</t>
  </si>
  <si>
    <t>#96</t>
  </si>
  <si>
    <t>#97</t>
  </si>
  <si>
    <t>#98</t>
  </si>
  <si>
    <t>#99</t>
  </si>
  <si>
    <t>#101</t>
  </si>
  <si>
    <t>約定価格</t>
  </si>
  <si>
    <t>決済価格</t>
  </si>
  <si>
    <t>　</t>
  </si>
  <si>
    <t>約定時間</t>
  </si>
  <si>
    <t>決済時間</t>
  </si>
  <si>
    <t>2001.09.14</t>
  </si>
  <si>
    <t>損益 pips</t>
  </si>
  <si>
    <t>pips</t>
  </si>
  <si>
    <t>pips</t>
  </si>
  <si>
    <t>pips</t>
  </si>
  <si>
    <t>1H足</t>
  </si>
  <si>
    <t>99本終了</t>
  </si>
  <si>
    <t>2001/1/2～2003/3/5  EUR/USD 1H</t>
  </si>
  <si>
    <t>条件にあったPBは一番みつかりました。しかし、勝率はより長い足よりもかなり落ち込んだ。</t>
  </si>
  <si>
    <t>他の通貨では、わからないがこの仕掛けは日足でトレードしたいと思いました。</t>
  </si>
  <si>
    <t xml:space="preserve"> </t>
  </si>
  <si>
    <t>EURUSD EB Daily</t>
  </si>
  <si>
    <t>2001/1/2～2013/9/27</t>
  </si>
  <si>
    <t>2001.08.01</t>
  </si>
  <si>
    <t>2001.10.16</t>
  </si>
  <si>
    <t>#6</t>
  </si>
  <si>
    <t>2001.11.23</t>
  </si>
  <si>
    <t>2001.12.12</t>
  </si>
  <si>
    <t>2002.03.14</t>
  </si>
  <si>
    <t>2002.04.17</t>
  </si>
  <si>
    <t>2002.04.25</t>
  </si>
  <si>
    <t>2002.05.29</t>
  </si>
  <si>
    <t>2002.06.18</t>
  </si>
  <si>
    <t>2002.07.29</t>
  </si>
  <si>
    <t>2002.09.16</t>
  </si>
  <si>
    <t>2002.11.17</t>
  </si>
  <si>
    <t>2002.12.25</t>
  </si>
  <si>
    <t>2003.04.30</t>
  </si>
  <si>
    <t>2003.08.18</t>
  </si>
  <si>
    <t>2003.09.18</t>
  </si>
  <si>
    <t>2003.11.30</t>
  </si>
  <si>
    <t>2004.01.09</t>
  </si>
  <si>
    <t>2004.03.02</t>
  </si>
  <si>
    <t>2004.04.12</t>
  </si>
  <si>
    <t>2004.06.06</t>
  </si>
  <si>
    <t>2004.10.29</t>
  </si>
  <si>
    <t>2004.11.12</t>
  </si>
  <si>
    <t>2005.02.03</t>
  </si>
  <si>
    <t>2005.05.12</t>
  </si>
  <si>
    <t>2005.06.09</t>
  </si>
  <si>
    <t>2005.08.03</t>
  </si>
  <si>
    <t>#37</t>
  </si>
  <si>
    <t>2005.10.03</t>
  </si>
  <si>
    <t>2005.11.15</t>
  </si>
  <si>
    <t>2006.01.12</t>
  </si>
  <si>
    <t>2006.02.02</t>
  </si>
  <si>
    <t>2006.02.16</t>
  </si>
  <si>
    <t>2006.05.10</t>
  </si>
  <si>
    <t>2006.04.04</t>
  </si>
  <si>
    <t>2006.06.23</t>
  </si>
  <si>
    <t>2006.08.10</t>
  </si>
  <si>
    <t>2006.11.16</t>
  </si>
  <si>
    <t>2006.11.22</t>
  </si>
  <si>
    <t>2007.02.14</t>
  </si>
  <si>
    <t>2007.02.26</t>
  </si>
  <si>
    <t>2007.03.15</t>
  </si>
  <si>
    <t>#52</t>
  </si>
  <si>
    <t>2007.04.05</t>
  </si>
  <si>
    <t>2007.05.10</t>
  </si>
  <si>
    <t>2007.07.23</t>
  </si>
  <si>
    <t>2007.10.18</t>
  </si>
  <si>
    <t>2007.10.26</t>
  </si>
  <si>
    <t>2007.11.20</t>
  </si>
  <si>
    <t>2008.01.11</t>
  </si>
  <si>
    <t>2008.04.17</t>
  </si>
  <si>
    <t>2008.05.21</t>
  </si>
  <si>
    <t>2008.06.13</t>
  </si>
  <si>
    <t>2008.07.30</t>
  </si>
  <si>
    <t>2008.10.21</t>
  </si>
  <si>
    <t>2008.12.26</t>
  </si>
  <si>
    <t>2009.05.08</t>
  </si>
  <si>
    <t>2009.07.28</t>
  </si>
  <si>
    <t>2009.09.22</t>
  </si>
  <si>
    <t>#69</t>
  </si>
  <si>
    <t>2009.10.13</t>
  </si>
  <si>
    <t>2009.10.22</t>
  </si>
  <si>
    <t>2009.11.03</t>
  </si>
  <si>
    <t>2009.12.01</t>
  </si>
  <si>
    <t>2010.02.04</t>
  </si>
  <si>
    <t>2010.03.17</t>
  </si>
  <si>
    <t>2010.06.04</t>
  </si>
  <si>
    <t>2010.07.14</t>
  </si>
  <si>
    <t>2010.10.06</t>
  </si>
  <si>
    <t>2010.11.03</t>
  </si>
  <si>
    <t>2011.03.02</t>
  </si>
  <si>
    <t>2011.03.31</t>
  </si>
  <si>
    <t>2011.04.27</t>
  </si>
  <si>
    <t>2011.09.21</t>
  </si>
  <si>
    <t>#83</t>
  </si>
  <si>
    <t>2011.10.26</t>
  </si>
  <si>
    <t>2012.01.05</t>
  </si>
  <si>
    <t>2012.02.07</t>
  </si>
  <si>
    <t>2012.03.14</t>
  </si>
  <si>
    <t>2012.04.30</t>
  </si>
  <si>
    <t>2012.05.06</t>
  </si>
  <si>
    <t>#90</t>
  </si>
  <si>
    <t>2012.05.23</t>
  </si>
  <si>
    <t>2012.08.21</t>
  </si>
  <si>
    <t>2012.08.31</t>
  </si>
  <si>
    <t>2012.12.27</t>
  </si>
  <si>
    <t>#95</t>
  </si>
  <si>
    <t>2013.02.21</t>
  </si>
  <si>
    <t>2013.03.08</t>
  </si>
  <si>
    <t>2013.06.05</t>
  </si>
  <si>
    <t>2013.07.03</t>
  </si>
  <si>
    <t>2013.08.07</t>
  </si>
  <si>
    <t>2013.09.27</t>
  </si>
  <si>
    <t>2001.04.10</t>
  </si>
  <si>
    <t>2001.10.29</t>
  </si>
  <si>
    <t>2001.11.26</t>
  </si>
  <si>
    <t>2001.12.21</t>
  </si>
  <si>
    <t>2002.03.22</t>
  </si>
  <si>
    <t>2002.04.22</t>
  </si>
  <si>
    <t>2002.04.30</t>
  </si>
  <si>
    <t>2002.06.13</t>
  </si>
  <si>
    <t>2002.07.01</t>
  </si>
  <si>
    <t>2002.08.12</t>
  </si>
  <si>
    <t>2002.09.19</t>
  </si>
  <si>
    <t>2002.11.19</t>
  </si>
  <si>
    <t>2003.01.07</t>
  </si>
  <si>
    <t>2003.06.02</t>
  </si>
  <si>
    <t>2003.09.05</t>
  </si>
  <si>
    <t>2003.09.29</t>
  </si>
  <si>
    <t>2003.12.11</t>
  </si>
  <si>
    <t>2004.01.16</t>
  </si>
  <si>
    <t>2004.03.16</t>
  </si>
  <si>
    <t>2004.04.19</t>
  </si>
  <si>
    <t>2004.06.09</t>
  </si>
  <si>
    <t>2004.11.01</t>
  </si>
  <si>
    <t>2004.11.23</t>
  </si>
  <si>
    <t>2005.02.17</t>
  </si>
  <si>
    <t>2005.06.08</t>
  </si>
  <si>
    <t>2005.07.06</t>
  </si>
  <si>
    <t>2005.08.16</t>
  </si>
  <si>
    <t>2005.10.06</t>
  </si>
  <si>
    <t>2005.11.18</t>
  </si>
  <si>
    <t>2006.02.09</t>
  </si>
  <si>
    <t>2006.02.20</t>
  </si>
  <si>
    <t>2006.06.08</t>
  </si>
  <si>
    <t>2006.06.13</t>
  </si>
  <si>
    <t>2006.06.30</t>
  </si>
  <si>
    <t>2006.11.17</t>
  </si>
  <si>
    <t>2006.12.11</t>
  </si>
  <si>
    <t>2007.02.22</t>
  </si>
  <si>
    <t>2007.03.05</t>
  </si>
  <si>
    <t>2007.03.25</t>
  </si>
  <si>
    <t>2007.05.02</t>
  </si>
  <si>
    <t>2007.05.29</t>
  </si>
  <si>
    <t>2007.07.25</t>
  </si>
  <si>
    <t>2007.10.22</t>
  </si>
  <si>
    <t>2007.11.12</t>
  </si>
  <si>
    <t>2007.11.28</t>
  </si>
  <si>
    <t>2008.01.15</t>
  </si>
  <si>
    <t>2008.04.18</t>
  </si>
  <si>
    <t>2008.05.27</t>
  </si>
  <si>
    <t>2008.06.19</t>
  </si>
  <si>
    <t>2008.08.04</t>
  </si>
  <si>
    <t>2008.10.28</t>
  </si>
  <si>
    <t>2008.12.31</t>
  </si>
  <si>
    <t>2009.05.13</t>
  </si>
  <si>
    <t>2009.09.28</t>
  </si>
  <si>
    <t>2009.10.19</t>
  </si>
  <si>
    <t>2009.10.26</t>
  </si>
  <si>
    <t>2009.11.04</t>
  </si>
  <si>
    <t>2009.12.04</t>
  </si>
  <si>
    <t>2010.03.03</t>
  </si>
  <si>
    <t>2010.03.18</t>
  </si>
  <si>
    <t>2010.06.09</t>
  </si>
  <si>
    <t>2010.08.16</t>
  </si>
  <si>
    <t>2010.10.12</t>
  </si>
  <si>
    <t>2010.11.08</t>
  </si>
  <si>
    <t>2011.03.15</t>
  </si>
  <si>
    <t>2011.04.14</t>
  </si>
  <si>
    <t>2011.05.05</t>
  </si>
  <si>
    <t>2012.01.12</t>
  </si>
  <si>
    <t>2012.02.13</t>
  </si>
  <si>
    <t>2012.03.19</t>
  </si>
  <si>
    <t>2012.05.02</t>
  </si>
  <si>
    <t>2012.05.21</t>
  </si>
  <si>
    <t>2012.06.04</t>
  </si>
  <si>
    <t>2012.08.28</t>
  </si>
  <si>
    <t>2012.09.04</t>
  </si>
  <si>
    <t>2012.12.28</t>
  </si>
  <si>
    <t>2013.02.25</t>
  </si>
  <si>
    <t>2013.03.12</t>
  </si>
  <si>
    <t>2013.06.19</t>
  </si>
  <si>
    <t>2013.07.10</t>
  </si>
  <si>
    <t>2013.08.12</t>
  </si>
  <si>
    <t>2013.10.04</t>
  </si>
  <si>
    <t>2001/1/2～2013/9/27  EUR/USD EB Daily</t>
  </si>
  <si>
    <t>勝率は５１％でしたがトータルでは２４％増となりました。</t>
  </si>
  <si>
    <t>損小利大が大切だと思います。</t>
  </si>
  <si>
    <t>EB:</t>
  </si>
  <si>
    <t>90本終了</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</si>
</sst>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US$&quot;#,##0.00;\-&quot;US$&quot;#,##0.00"/>
    <numFmt numFmtId="190" formatCode="#,##0.00_);[Red]\(#,##0.00\)"/>
    <numFmt numFmtId="191" formatCode="0.0"/>
    <numFmt numFmtId="192" formatCode="_-* #,##0.000_-;\-* #,##0.000_-;_-* &quot;-&quot;??_-;_-@_-"/>
    <numFmt numFmtId="193" formatCode="_-* #,##0.0000_-;\-* #,##0.0000_-;_-* &quot;-&quot;??_-;_-@_-"/>
    <numFmt numFmtId="194" formatCode="&quot;US$&quot;#,##0.00;[Red]\-&quot;US$&quot;#,##0.00"/>
    <numFmt numFmtId="195" formatCode="0.000"/>
    <numFmt numFmtId="196" formatCode="0.0_ "/>
    <numFmt numFmtId="197" formatCode="0.00000"/>
    <numFmt numFmtId="198" formatCode="0.0000_ "/>
    <numFmt numFmtId="199" formatCode="#,##0_);[Red]\(#,##0\)"/>
    <numFmt numFmtId="200" formatCode="0.000_ ;[Red]\-0.000\ "/>
    <numFmt numFmtId="201" formatCode="0.0000_ ;[Red]\-0.0000\ "/>
    <numFmt numFmtId="202" formatCode="0.00000_ ;[Red]\-0.00000\ "/>
    <numFmt numFmtId="203" formatCode="0.000000_ ;[Red]\-0.000000\ "/>
    <numFmt numFmtId="204" formatCode="0.0000"/>
    <numFmt numFmtId="205" formatCode="#,##0.0000_ "/>
    <numFmt numFmtId="206" formatCode="#,##0.000_ "/>
    <numFmt numFmtId="207" formatCode="#,##0.00_ "/>
    <numFmt numFmtId="208" formatCode="0_ "/>
    <numFmt numFmtId="209" formatCode="_-* #,##0.0_-;\-* #,##0.0_-;_-* &quot;-&quot;??_-;_-@_-"/>
    <numFmt numFmtId="210" formatCode="_-* #,##0_-;\-* #,##0_-;_-* &quot;-&quot;??_-;_-@_-"/>
  </numFmts>
  <fonts count="45">
    <font>
      <sz val="11"/>
      <color indexed="8"/>
      <name val="ＭＳ Ｐゴシック"/>
      <family val="3"/>
    </font>
    <font>
      <sz val="11"/>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BDD7E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dashed"/>
      <right style="dashed"/>
      <top style="thin"/>
      <bottom style="thin"/>
    </border>
    <border>
      <left>
        <color indexed="63"/>
      </left>
      <right style="thin"/>
      <top style="thin"/>
      <bottom style="thin"/>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dashed"/>
      <top style="thin"/>
      <bottom style="thin"/>
    </border>
    <border>
      <left style="thin"/>
      <right style="dashed"/>
      <top style="thin"/>
      <bottom style="double">
        <color indexed="60"/>
      </bottom>
    </border>
    <border>
      <left style="thin"/>
      <right style="dashed"/>
      <top>
        <color indexed="63"/>
      </top>
      <bottom style="thin"/>
    </border>
    <border>
      <left style="thin"/>
      <right style="medium"/>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color indexed="63"/>
      </left>
      <right style="medium"/>
      <top>
        <color indexed="63"/>
      </top>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38" fontId="2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1"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120">
    <xf numFmtId="0" fontId="0" fillId="0" borderId="0" xfId="0" applyAlignment="1">
      <alignment vertical="center"/>
    </xf>
    <xf numFmtId="0" fontId="3" fillId="0" borderId="0" xfId="63" applyNumberFormat="1" applyFont="1" applyFill="1" applyBorder="1" applyAlignment="1" applyProtection="1">
      <alignment vertical="center"/>
      <protection/>
    </xf>
    <xf numFmtId="0" fontId="3" fillId="33" borderId="10" xfId="63" applyNumberFormat="1" applyFont="1" applyFill="1" applyBorder="1" applyAlignment="1" applyProtection="1">
      <alignment vertical="center"/>
      <protection/>
    </xf>
    <xf numFmtId="182" fontId="3" fillId="33" borderId="11" xfId="63" applyNumberFormat="1" applyFont="1" applyFill="1" applyBorder="1" applyAlignment="1" applyProtection="1">
      <alignment vertical="center"/>
      <protection/>
    </xf>
    <xf numFmtId="9" fontId="3" fillId="0" borderId="12" xfId="63" applyNumberFormat="1" applyFont="1" applyFill="1" applyBorder="1" applyAlignment="1" applyProtection="1">
      <alignment horizontal="center" vertical="center"/>
      <protection/>
    </xf>
    <xf numFmtId="5" fontId="3" fillId="0" borderId="0" xfId="63" applyNumberFormat="1" applyFont="1" applyFill="1" applyBorder="1" applyAlignment="1" applyProtection="1">
      <alignment horizontal="center" vertical="center"/>
      <protection/>
    </xf>
    <xf numFmtId="6" fontId="3" fillId="33" borderId="11" xfId="63"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55" fontId="4" fillId="0" borderId="13" xfId="63" applyNumberFormat="1" applyFont="1" applyFill="1" applyBorder="1" applyAlignment="1" applyProtection="1">
      <alignment horizontal="center" vertical="center"/>
      <protection/>
    </xf>
    <xf numFmtId="55" fontId="0" fillId="0" borderId="13" xfId="0" applyNumberFormat="1" applyFont="1" applyFill="1" applyBorder="1" applyAlignment="1" applyProtection="1">
      <alignment horizontal="center" vertical="center"/>
      <protection/>
    </xf>
    <xf numFmtId="55" fontId="4" fillId="0" borderId="14" xfId="63" applyNumberFormat="1" applyFont="1" applyFill="1" applyBorder="1" applyAlignment="1" applyProtection="1">
      <alignment horizontal="center" vertical="center"/>
      <protection/>
    </xf>
    <xf numFmtId="0" fontId="3" fillId="33" borderId="15" xfId="63" applyNumberFormat="1" applyFont="1" applyFill="1" applyBorder="1" applyAlignment="1" applyProtection="1">
      <alignment horizontal="center" vertical="center"/>
      <protection/>
    </xf>
    <xf numFmtId="0" fontId="3" fillId="33" borderId="16" xfId="63" applyNumberFormat="1" applyFont="1" applyFill="1" applyBorder="1" applyAlignment="1" applyProtection="1">
      <alignment horizontal="center" vertical="center" wrapText="1"/>
      <protection/>
    </xf>
    <xf numFmtId="0" fontId="3" fillId="33" borderId="16" xfId="63" applyNumberFormat="1" applyFont="1" applyFill="1" applyBorder="1" applyAlignment="1" applyProtection="1">
      <alignment horizontal="center" vertical="center"/>
      <protection/>
    </xf>
    <xf numFmtId="182" fontId="3" fillId="33" borderId="16" xfId="63" applyNumberFormat="1" applyFont="1" applyFill="1" applyBorder="1" applyAlignment="1" applyProtection="1">
      <alignment horizontal="center" vertical="center" wrapText="1"/>
      <protection/>
    </xf>
    <xf numFmtId="183" fontId="3" fillId="33" borderId="16" xfId="63" applyNumberFormat="1" applyFont="1" applyFill="1" applyBorder="1" applyAlignment="1" applyProtection="1">
      <alignment horizontal="center" vertical="center"/>
      <protection/>
    </xf>
    <xf numFmtId="0" fontId="3" fillId="33" borderId="17" xfId="63" applyNumberFormat="1" applyFont="1" applyFill="1" applyBorder="1" applyAlignment="1" applyProtection="1">
      <alignment horizontal="center" vertical="center" wrapText="1"/>
      <protection/>
    </xf>
    <xf numFmtId="182" fontId="3" fillId="33" borderId="18" xfId="63" applyNumberFormat="1" applyFont="1" applyFill="1" applyBorder="1" applyAlignment="1" applyProtection="1">
      <alignment vertical="center"/>
      <protection/>
    </xf>
    <xf numFmtId="184" fontId="3" fillId="33" borderId="19" xfId="63" applyNumberFormat="1" applyFont="1" applyFill="1" applyBorder="1" applyAlignment="1" applyProtection="1">
      <alignment horizontal="center" vertical="center"/>
      <protection/>
    </xf>
    <xf numFmtId="185" fontId="4" fillId="0" borderId="20" xfId="63" applyNumberFormat="1" applyFont="1" applyFill="1" applyBorder="1" applyAlignment="1" applyProtection="1">
      <alignment horizontal="right" vertical="center"/>
      <protection/>
    </xf>
    <xf numFmtId="186" fontId="4" fillId="0" borderId="20" xfId="63" applyNumberFormat="1" applyFont="1" applyFill="1" applyBorder="1" applyAlignment="1" applyProtection="1">
      <alignment horizontal="right" vertical="center"/>
      <protection/>
    </xf>
    <xf numFmtId="187" fontId="4" fillId="0" borderId="20" xfId="63" applyNumberFormat="1" applyFont="1" applyFill="1" applyBorder="1" applyAlignment="1" applyProtection="1">
      <alignment vertical="center"/>
      <protection/>
    </xf>
    <xf numFmtId="184" fontId="4" fillId="0" borderId="20" xfId="63" applyNumberFormat="1" applyFont="1" applyFill="1" applyBorder="1" applyAlignment="1" applyProtection="1">
      <alignment vertical="center"/>
      <protection/>
    </xf>
    <xf numFmtId="181" fontId="4" fillId="0" borderId="20" xfId="63" applyNumberFormat="1" applyFont="1" applyFill="1" applyBorder="1" applyAlignment="1" applyProtection="1">
      <alignment vertical="center"/>
      <protection/>
    </xf>
    <xf numFmtId="181" fontId="4" fillId="0" borderId="21" xfId="63"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185" fontId="4" fillId="0" borderId="22" xfId="63" applyNumberFormat="1" applyFont="1" applyFill="1" applyBorder="1" applyAlignment="1" applyProtection="1">
      <alignment horizontal="right" vertical="center"/>
      <protection/>
    </xf>
    <xf numFmtId="187" fontId="4" fillId="0" borderId="22" xfId="63" applyNumberFormat="1" applyFont="1" applyFill="1" applyBorder="1" applyAlignment="1" applyProtection="1">
      <alignment vertical="center"/>
      <protection/>
    </xf>
    <xf numFmtId="184" fontId="4" fillId="0" borderId="22" xfId="63" applyNumberFormat="1" applyFont="1" applyFill="1" applyBorder="1" applyAlignment="1" applyProtection="1">
      <alignment vertical="center"/>
      <protection/>
    </xf>
    <xf numFmtId="181" fontId="4" fillId="0" borderId="22" xfId="63" applyNumberFormat="1" applyFont="1" applyFill="1" applyBorder="1" applyAlignment="1" applyProtection="1">
      <alignment vertical="center"/>
      <protection/>
    </xf>
    <xf numFmtId="181" fontId="4" fillId="0" borderId="23" xfId="63" applyNumberFormat="1" applyFont="1" applyFill="1" applyBorder="1" applyAlignment="1" applyProtection="1">
      <alignment vertical="center"/>
      <protection/>
    </xf>
    <xf numFmtId="55" fontId="0" fillId="0" borderId="24" xfId="0" applyNumberFormat="1" applyFont="1" applyFill="1" applyBorder="1" applyAlignment="1" applyProtection="1">
      <alignment horizontal="center" vertical="center"/>
      <protection/>
    </xf>
    <xf numFmtId="184" fontId="1" fillId="0" borderId="25" xfId="0" applyNumberFormat="1" applyFont="1" applyFill="1" applyBorder="1" applyAlignment="1" applyProtection="1">
      <alignment vertical="center"/>
      <protection/>
    </xf>
    <xf numFmtId="186" fontId="1" fillId="0" borderId="25" xfId="0" applyNumberFormat="1" applyFont="1" applyFill="1" applyBorder="1" applyAlignment="1" applyProtection="1">
      <alignment vertical="center"/>
      <protection/>
    </xf>
    <xf numFmtId="185" fontId="1" fillId="0" borderId="25" xfId="0" applyNumberFormat="1" applyFont="1" applyFill="1" applyBorder="1" applyAlignment="1" applyProtection="1">
      <alignment vertical="center"/>
      <protection/>
    </xf>
    <xf numFmtId="187" fontId="5" fillId="0" borderId="25" xfId="0" applyNumberFormat="1" applyFont="1" applyFill="1" applyBorder="1" applyAlignment="1" applyProtection="1">
      <alignment vertical="center"/>
      <protection/>
    </xf>
    <xf numFmtId="181" fontId="1" fillId="0" borderId="26" xfId="0" applyNumberFormat="1" applyFont="1" applyFill="1" applyBorder="1" applyAlignment="1" applyProtection="1">
      <alignment vertical="center"/>
      <protection/>
    </xf>
    <xf numFmtId="181"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3" fillId="34" borderId="0" xfId="63" applyNumberFormat="1" applyFont="1" applyFill="1" applyBorder="1" applyAlignment="1" applyProtection="1">
      <alignment vertical="center"/>
      <protection/>
    </xf>
    <xf numFmtId="5" fontId="3" fillId="34" borderId="0" xfId="63" applyNumberFormat="1" applyFont="1" applyFill="1" applyBorder="1" applyAlignment="1" applyProtection="1">
      <alignment horizontal="center" vertical="center"/>
      <protection/>
    </xf>
    <xf numFmtId="182" fontId="3" fillId="34" borderId="0" xfId="63" applyNumberFormat="1" applyFont="1" applyFill="1" applyBorder="1" applyAlignment="1" applyProtection="1">
      <alignment vertical="center"/>
      <protection/>
    </xf>
    <xf numFmtId="6" fontId="3" fillId="34" borderId="0" xfId="63" applyNumberFormat="1" applyFont="1" applyFill="1" applyBorder="1" applyAlignment="1" applyProtection="1">
      <alignment vertical="center"/>
      <protection/>
    </xf>
    <xf numFmtId="6" fontId="3" fillId="34" borderId="0" xfId="63" applyNumberFormat="1" applyFont="1" applyFill="1" applyBorder="1" applyAlignment="1" applyProtection="1">
      <alignment horizontal="center" vertical="center"/>
      <protection/>
    </xf>
    <xf numFmtId="0" fontId="0" fillId="34" borderId="0" xfId="0" applyNumberFormat="1" applyFont="1" applyFill="1" applyBorder="1" applyAlignment="1" applyProtection="1">
      <alignment vertical="center"/>
      <protection/>
    </xf>
    <xf numFmtId="0" fontId="3" fillId="34" borderId="29" xfId="63" applyNumberFormat="1" applyFont="1" applyFill="1" applyBorder="1" applyAlignment="1" applyProtection="1">
      <alignment vertical="center"/>
      <protection/>
    </xf>
    <xf numFmtId="5" fontId="3" fillId="34" borderId="29" xfId="63" applyNumberFormat="1" applyFont="1" applyFill="1" applyBorder="1" applyAlignment="1" applyProtection="1">
      <alignment horizontal="center" vertical="center"/>
      <protection/>
    </xf>
    <xf numFmtId="182" fontId="3" fillId="34" borderId="29" xfId="63" applyNumberFormat="1" applyFont="1" applyFill="1" applyBorder="1" applyAlignment="1" applyProtection="1">
      <alignment vertical="center"/>
      <protection/>
    </xf>
    <xf numFmtId="6" fontId="3" fillId="34" borderId="29" xfId="63" applyNumberFormat="1" applyFont="1" applyFill="1" applyBorder="1" applyAlignment="1" applyProtection="1">
      <alignment vertical="center"/>
      <protection/>
    </xf>
    <xf numFmtId="6" fontId="3" fillId="34" borderId="29" xfId="63"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5" fontId="4" fillId="35" borderId="30" xfId="63" applyNumberFormat="1" applyFont="1" applyFill="1" applyBorder="1" applyAlignment="1" applyProtection="1">
      <alignment horizontal="center"/>
      <protection/>
    </xf>
    <xf numFmtId="5" fontId="3" fillId="0" borderId="30" xfId="63" applyNumberFormat="1" applyFont="1" applyFill="1" applyBorder="1" applyAlignment="1" applyProtection="1">
      <alignment horizontal="center" vertical="center"/>
      <protection/>
    </xf>
    <xf numFmtId="0" fontId="3" fillId="0" borderId="30" xfId="63" applyNumberFormat="1" applyFont="1" applyFill="1" applyBorder="1" applyAlignment="1" applyProtection="1">
      <alignment/>
      <protection/>
    </xf>
    <xf numFmtId="5" fontId="4" fillId="35" borderId="31" xfId="63" applyNumberFormat="1" applyFont="1" applyFill="1" applyBorder="1" applyAlignment="1" applyProtection="1">
      <alignment horizontal="center"/>
      <protection/>
    </xf>
    <xf numFmtId="0" fontId="7" fillId="33" borderId="32" xfId="63" applyNumberFormat="1" applyFont="1" applyFill="1" applyBorder="1" applyAlignment="1" applyProtection="1">
      <alignment horizontal="center" vertical="center"/>
      <protection/>
    </xf>
    <xf numFmtId="5" fontId="7" fillId="34" borderId="29" xfId="63" applyNumberFormat="1" applyFont="1" applyFill="1" applyBorder="1" applyAlignment="1" applyProtection="1">
      <alignment horizontal="center" vertical="center"/>
      <protection/>
    </xf>
    <xf numFmtId="9" fontId="3" fillId="34" borderId="33" xfId="63" applyNumberFormat="1" applyFont="1" applyFill="1" applyBorder="1" applyAlignment="1" applyProtection="1">
      <alignment horizontal="center" vertical="center"/>
      <protection/>
    </xf>
    <xf numFmtId="5" fontId="4" fillId="35" borderId="34" xfId="63" applyNumberFormat="1" applyFont="1" applyFill="1" applyBorder="1" applyAlignment="1" applyProtection="1">
      <alignment horizontal="center"/>
      <protection/>
    </xf>
    <xf numFmtId="0" fontId="0" fillId="0" borderId="35"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0" fontId="3" fillId="33" borderId="11" xfId="63"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65">
      <alignment vertical="center"/>
      <protection/>
    </xf>
    <xf numFmtId="0" fontId="1" fillId="0" borderId="38" xfId="65" applyBorder="1">
      <alignment vertical="center"/>
      <protection/>
    </xf>
    <xf numFmtId="0" fontId="1" fillId="0" borderId="39" xfId="65" applyBorder="1">
      <alignment vertical="center"/>
      <protection/>
    </xf>
    <xf numFmtId="0" fontId="1" fillId="0" borderId="40" xfId="65" applyBorder="1">
      <alignment vertical="center"/>
      <protection/>
    </xf>
    <xf numFmtId="0" fontId="1" fillId="0" borderId="41" xfId="65" applyBorder="1">
      <alignment vertical="center"/>
      <protection/>
    </xf>
    <xf numFmtId="0" fontId="1" fillId="0" borderId="0" xfId="65" applyBorder="1">
      <alignment vertical="center"/>
      <protection/>
    </xf>
    <xf numFmtId="190" fontId="4" fillId="0" borderId="42" xfId="63" applyNumberFormat="1" applyFont="1" applyFill="1" applyBorder="1" applyAlignment="1" applyProtection="1">
      <alignment horizontal="right" vertical="center"/>
      <protection/>
    </xf>
    <xf numFmtId="190" fontId="4" fillId="0" borderId="20" xfId="63" applyNumberFormat="1" applyFont="1" applyFill="1" applyBorder="1" applyAlignment="1" applyProtection="1">
      <alignment horizontal="right" vertical="center"/>
      <protection/>
    </xf>
    <xf numFmtId="190" fontId="0" fillId="0" borderId="42" xfId="0" applyNumberFormat="1" applyFont="1" applyFill="1" applyBorder="1" applyAlignment="1" applyProtection="1">
      <alignment vertical="center"/>
      <protection/>
    </xf>
    <xf numFmtId="190" fontId="0" fillId="0" borderId="20" xfId="0" applyNumberFormat="1" applyFont="1" applyFill="1" applyBorder="1" applyAlignment="1" applyProtection="1">
      <alignment vertical="center"/>
      <protection/>
    </xf>
    <xf numFmtId="190" fontId="0" fillId="0" borderId="43" xfId="0" applyNumberFormat="1" applyFont="1" applyFill="1" applyBorder="1" applyAlignment="1" applyProtection="1">
      <alignment vertical="center"/>
      <protection/>
    </xf>
    <xf numFmtId="190" fontId="0" fillId="0" borderId="22" xfId="0" applyNumberFormat="1" applyFont="1" applyFill="1" applyBorder="1" applyAlignment="1" applyProtection="1">
      <alignment vertical="center"/>
      <protection/>
    </xf>
    <xf numFmtId="190" fontId="4" fillId="0" borderId="22" xfId="63" applyNumberFormat="1" applyFont="1" applyFill="1" applyBorder="1" applyAlignment="1" applyProtection="1">
      <alignment horizontal="right" vertical="center"/>
      <protection/>
    </xf>
    <xf numFmtId="190" fontId="1" fillId="0" borderId="44" xfId="0" applyNumberFormat="1" applyFont="1" applyFill="1" applyBorder="1" applyAlignment="1" applyProtection="1">
      <alignment vertical="center"/>
      <protection/>
    </xf>
    <xf numFmtId="190" fontId="1" fillId="0" borderId="25" xfId="0" applyNumberFormat="1" applyFont="1" applyFill="1" applyBorder="1" applyAlignment="1" applyProtection="1">
      <alignment vertical="center"/>
      <protection/>
    </xf>
    <xf numFmtId="190" fontId="4" fillId="0" borderId="20" xfId="63" applyNumberFormat="1" applyFont="1" applyFill="1" applyBorder="1" applyAlignment="1" applyProtection="1">
      <alignment vertical="center"/>
      <protection/>
    </xf>
    <xf numFmtId="189" fontId="3" fillId="0" borderId="45" xfId="63" applyNumberFormat="1" applyFont="1" applyFill="1" applyBorder="1" applyAlignment="1" applyProtection="1">
      <alignment horizontal="center" vertical="center"/>
      <protection/>
    </xf>
    <xf numFmtId="194" fontId="3" fillId="0" borderId="46" xfId="63" applyNumberFormat="1" applyFont="1" applyFill="1" applyBorder="1" applyAlignment="1" applyProtection="1">
      <alignment horizontal="center" vertical="center"/>
      <protection/>
    </xf>
    <xf numFmtId="0" fontId="1" fillId="0" borderId="0" xfId="65" applyFill="1" applyBorder="1">
      <alignment vertical="center"/>
      <protection/>
    </xf>
    <xf numFmtId="199" fontId="4" fillId="0" borderId="20" xfId="63" applyNumberFormat="1" applyFont="1" applyFill="1" applyBorder="1" applyAlignment="1" applyProtection="1">
      <alignment vertical="center"/>
      <protection/>
    </xf>
    <xf numFmtId="0" fontId="2" fillId="0" borderId="0" xfId="0" applyFont="1" applyAlignment="1">
      <alignment vertical="center"/>
    </xf>
    <xf numFmtId="0" fontId="0" fillId="0" borderId="47" xfId="0" applyBorder="1" applyAlignment="1">
      <alignment vertical="center"/>
    </xf>
    <xf numFmtId="0" fontId="0" fillId="0" borderId="47" xfId="0" applyFill="1" applyBorder="1" applyAlignment="1">
      <alignment vertical="center"/>
    </xf>
    <xf numFmtId="0" fontId="0" fillId="8" borderId="0" xfId="0" applyFill="1" applyAlignment="1">
      <alignment vertical="center"/>
    </xf>
    <xf numFmtId="181" fontId="0" fillId="0" borderId="0" xfId="0" applyNumberFormat="1" applyAlignment="1">
      <alignment vertical="center"/>
    </xf>
    <xf numFmtId="0" fontId="0" fillId="0" borderId="0" xfId="0" applyFill="1" applyBorder="1" applyAlignment="1">
      <alignment vertical="center"/>
    </xf>
    <xf numFmtId="197" fontId="0" fillId="0" borderId="0" xfId="0" applyNumberFormat="1" applyFill="1" applyBorder="1" applyAlignment="1">
      <alignment vertical="center"/>
    </xf>
    <xf numFmtId="2" fontId="0" fillId="0" borderId="0" xfId="0" applyNumberFormat="1" applyFill="1" applyBorder="1" applyAlignment="1">
      <alignment vertical="center"/>
    </xf>
    <xf numFmtId="20" fontId="0" fillId="0" borderId="47" xfId="0" applyNumberFormat="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48" xfId="0" applyBorder="1" applyAlignment="1">
      <alignment vertical="center"/>
    </xf>
    <xf numFmtId="20" fontId="0" fillId="0" borderId="48" xfId="0" applyNumberFormat="1" applyBorder="1" applyAlignment="1">
      <alignment vertical="center"/>
    </xf>
    <xf numFmtId="181" fontId="0" fillId="36" borderId="0" xfId="0" applyNumberFormat="1" applyFill="1" applyAlignment="1">
      <alignment vertical="center"/>
    </xf>
    <xf numFmtId="181" fontId="0" fillId="0" borderId="0" xfId="0" applyNumberFormat="1" applyFill="1" applyAlignment="1">
      <alignment vertical="center"/>
    </xf>
    <xf numFmtId="5" fontId="4" fillId="35" borderId="13" xfId="63" applyNumberFormat="1" applyFont="1" applyFill="1" applyBorder="1" applyAlignment="1" applyProtection="1">
      <alignment horizontal="center"/>
      <protection/>
    </xf>
    <xf numFmtId="5" fontId="4" fillId="35" borderId="33" xfId="63" applyNumberFormat="1" applyFont="1" applyFill="1" applyBorder="1" applyAlignment="1" applyProtection="1">
      <alignment horizontal="center"/>
      <protection/>
    </xf>
    <xf numFmtId="5" fontId="4" fillId="35" borderId="21" xfId="63" applyNumberFormat="1" applyFont="1" applyFill="1" applyBorder="1" applyAlignment="1" applyProtection="1">
      <alignment horizontal="center"/>
      <protection/>
    </xf>
    <xf numFmtId="5" fontId="4" fillId="35" borderId="35" xfId="63" applyNumberFormat="1" applyFont="1" applyFill="1" applyBorder="1" applyAlignment="1" applyProtection="1">
      <alignment horizontal="center"/>
      <protection/>
    </xf>
    <xf numFmtId="5" fontId="4" fillId="35" borderId="49" xfId="63" applyNumberFormat="1" applyFont="1" applyFill="1" applyBorder="1" applyAlignment="1" applyProtection="1">
      <alignment horizontal="center"/>
      <protection/>
    </xf>
    <xf numFmtId="189" fontId="7" fillId="0" borderId="31" xfId="63" applyNumberFormat="1" applyFont="1" applyFill="1" applyBorder="1" applyAlignment="1" applyProtection="1">
      <alignment horizontal="center" vertical="center"/>
      <protection/>
    </xf>
    <xf numFmtId="188" fontId="3" fillId="0" borderId="50" xfId="63" applyNumberFormat="1" applyFont="1" applyFill="1" applyBorder="1" applyAlignment="1" applyProtection="1">
      <alignment horizontal="center" vertical="center"/>
      <protection/>
    </xf>
    <xf numFmtId="188" fontId="3" fillId="0" borderId="46" xfId="63" applyNumberFormat="1" applyFont="1" applyFill="1" applyBorder="1" applyAlignment="1" applyProtection="1">
      <alignment horizontal="center" vertical="center"/>
      <protection/>
    </xf>
    <xf numFmtId="189" fontId="3" fillId="0" borderId="49" xfId="63" applyNumberFormat="1" applyFont="1" applyFill="1" applyBorder="1" applyAlignment="1" applyProtection="1">
      <alignment horizontal="center" vertical="center"/>
      <protection/>
    </xf>
    <xf numFmtId="189" fontId="3" fillId="0" borderId="51" xfId="63" applyNumberFormat="1" applyFont="1" applyFill="1" applyBorder="1" applyAlignment="1" applyProtection="1">
      <alignment horizontal="center" vertical="center"/>
      <protection/>
    </xf>
    <xf numFmtId="207" fontId="0" fillId="0" borderId="47" xfId="49" applyNumberFormat="1" applyFont="1" applyFill="1" applyBorder="1" applyAlignment="1">
      <alignment vertical="center"/>
    </xf>
    <xf numFmtId="207" fontId="0" fillId="36" borderId="47" xfId="49" applyNumberFormat="1" applyFont="1" applyFill="1" applyBorder="1" applyAlignment="1">
      <alignment vertical="center"/>
    </xf>
    <xf numFmtId="187" fontId="0" fillId="0" borderId="0" xfId="42" applyNumberFormat="1" applyFont="1" applyFill="1" applyBorder="1" applyAlignment="1">
      <alignment vertical="center"/>
    </xf>
    <xf numFmtId="1" fontId="0" fillId="0" borderId="0" xfId="0" applyNumberFormat="1" applyFill="1" applyBorder="1" applyAlignment="1">
      <alignment vertical="center"/>
    </xf>
    <xf numFmtId="210" fontId="0" fillId="36" borderId="0" xfId="49" applyNumberFormat="1" applyFont="1" applyFill="1" applyAlignment="1">
      <alignment vertical="center"/>
    </xf>
    <xf numFmtId="210" fontId="0" fillId="0" borderId="0" xfId="49" applyNumberFormat="1" applyFont="1" applyAlignment="1">
      <alignment vertical="center"/>
    </xf>
    <xf numFmtId="9" fontId="0" fillId="0" borderId="0" xfId="42" applyFont="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気づき"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590550</xdr:colOff>
      <xdr:row>32</xdr:row>
      <xdr:rowOff>85725</xdr:rowOff>
    </xdr:to>
    <xdr:pic>
      <xdr:nvPicPr>
        <xdr:cNvPr id="1" name="図 3"/>
        <xdr:cNvPicPr preferRelativeResize="1">
          <a:picLocks noChangeAspect="1"/>
        </xdr:cNvPicPr>
      </xdr:nvPicPr>
      <xdr:blipFill>
        <a:blip r:embed="rId1"/>
        <a:stretch>
          <a:fillRect/>
        </a:stretch>
      </xdr:blipFill>
      <xdr:spPr>
        <a:xfrm>
          <a:off x="676275" y="171450"/>
          <a:ext cx="100584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9"/>
  <sheetViews>
    <sheetView tabSelected="1" zoomScaleSheetLayoutView="100" zoomScalePageLayoutView="0" workbookViewId="0" topLeftCell="A1">
      <selection activeCell="F8" sqref="F8"/>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63"/>
      <c r="B1" s="103" t="s">
        <v>0</v>
      </c>
      <c r="C1" s="104"/>
      <c r="D1" s="105"/>
      <c r="E1" s="62"/>
      <c r="F1" s="106" t="s">
        <v>0</v>
      </c>
      <c r="G1" s="107"/>
      <c r="H1" s="64"/>
    </row>
    <row r="2" spans="1:9" ht="25.5" customHeight="1">
      <c r="A2" s="65" t="s">
        <v>1</v>
      </c>
      <c r="B2" s="108">
        <v>10000</v>
      </c>
      <c r="C2" s="108"/>
      <c r="D2" s="108"/>
      <c r="E2" s="17" t="s">
        <v>2</v>
      </c>
      <c r="F2" s="109">
        <v>36893</v>
      </c>
      <c r="G2" s="110"/>
      <c r="H2" s="1"/>
      <c r="I2" s="1"/>
    </row>
    <row r="3" spans="1:11" ht="27" customHeight="1">
      <c r="A3" s="2" t="s">
        <v>3</v>
      </c>
      <c r="B3" s="111"/>
      <c r="C3" s="111"/>
      <c r="D3" s="112"/>
      <c r="E3" s="3" t="s">
        <v>4</v>
      </c>
      <c r="F3" s="4">
        <v>0.02</v>
      </c>
      <c r="G3" s="83">
        <f>B3*F3</f>
        <v>0</v>
      </c>
      <c r="H3" s="6" t="s">
        <v>5</v>
      </c>
      <c r="I3" s="84">
        <f>(B3-B2)</f>
        <v>-10000</v>
      </c>
      <c r="K3" s="66"/>
    </row>
    <row r="4" spans="1:9" s="46" customFormat="1" ht="17.25" customHeight="1">
      <c r="A4" s="41"/>
      <c r="B4" s="42"/>
      <c r="C4" s="42"/>
      <c r="D4" s="42"/>
      <c r="E4" s="43"/>
      <c r="F4" s="61" t="s">
        <v>0</v>
      </c>
      <c r="G4" s="42"/>
      <c r="H4" s="44"/>
      <c r="I4" s="45"/>
    </row>
    <row r="5" spans="1:12" ht="39" customHeight="1">
      <c r="A5" s="47"/>
      <c r="B5" s="48" t="s">
        <v>152</v>
      </c>
      <c r="C5" s="48" t="s">
        <v>152</v>
      </c>
      <c r="D5" s="59"/>
      <c r="E5" s="49"/>
      <c r="F5" s="60"/>
      <c r="G5" s="48"/>
      <c r="H5" s="50"/>
      <c r="I5" s="51" t="s">
        <v>153</v>
      </c>
      <c r="J5" s="51" t="s">
        <v>154</v>
      </c>
      <c r="K5" s="52"/>
      <c r="L5" s="52"/>
    </row>
    <row r="6" spans="1:12" ht="21" customHeight="1">
      <c r="A6" s="56" t="s">
        <v>6</v>
      </c>
      <c r="B6" s="54" t="s">
        <v>0</v>
      </c>
      <c r="C6" s="54" t="s">
        <v>0</v>
      </c>
      <c r="D6" s="55"/>
      <c r="E6" s="54" t="s">
        <v>0</v>
      </c>
      <c r="F6" s="57" t="s">
        <v>0</v>
      </c>
      <c r="G6" s="5"/>
      <c r="H6" s="1"/>
      <c r="I6" s="1"/>
      <c r="L6" s="53"/>
    </row>
    <row r="7" spans="1:12" ht="28.5">
      <c r="A7" s="58" t="s">
        <v>7</v>
      </c>
      <c r="B7" s="11" t="s">
        <v>8</v>
      </c>
      <c r="C7" s="12" t="s">
        <v>9</v>
      </c>
      <c r="D7" s="13" t="s">
        <v>10</v>
      </c>
      <c r="E7" s="14" t="s">
        <v>11</v>
      </c>
      <c r="F7" s="12" t="s">
        <v>12</v>
      </c>
      <c r="G7" s="14" t="s">
        <v>13</v>
      </c>
      <c r="H7" s="13" t="s">
        <v>14</v>
      </c>
      <c r="I7" s="15" t="s">
        <v>15</v>
      </c>
      <c r="J7" s="18" t="s">
        <v>16</v>
      </c>
      <c r="K7" s="12" t="s">
        <v>17</v>
      </c>
      <c r="L7" s="16" t="s">
        <v>18</v>
      </c>
    </row>
    <row r="8" spans="1:12" ht="24.75" customHeight="1">
      <c r="A8" s="8" t="s">
        <v>162</v>
      </c>
      <c r="B8" s="73">
        <v>6665.199999999999</v>
      </c>
      <c r="C8" s="74">
        <v>-4183.05</v>
      </c>
      <c r="D8" s="74">
        <f>B8+C8</f>
        <v>2482.1499999999987</v>
      </c>
      <c r="E8" s="19">
        <v>46</v>
      </c>
      <c r="F8" s="20">
        <v>44</v>
      </c>
      <c r="G8" s="19">
        <f aca="true" t="shared" si="0" ref="G8:G16">SUM(E8+F8)</f>
        <v>90</v>
      </c>
      <c r="H8" s="21">
        <f aca="true" t="shared" si="1" ref="H8:H16">E8/G8</f>
        <v>0.5111111111111111</v>
      </c>
      <c r="I8" s="82">
        <f aca="true" t="shared" si="2" ref="I8:I16">B8/E8</f>
        <v>144.89565217391302</v>
      </c>
      <c r="J8" s="82">
        <f aca="true" t="shared" si="3" ref="J8:J16">C8/F8</f>
        <v>-95.06931818181819</v>
      </c>
      <c r="K8" s="23">
        <f aca="true" t="shared" si="4" ref="K8:K16">I8/J8</f>
        <v>-1.5241053048976638</v>
      </c>
      <c r="L8" s="24">
        <f aca="true" t="shared" si="5" ref="L8:L16">B8/C8</f>
        <v>-1.5933828187566486</v>
      </c>
    </row>
    <row r="9" spans="1:12" ht="24.75" customHeight="1">
      <c r="A9" s="9"/>
      <c r="B9" s="75"/>
      <c r="C9" s="76"/>
      <c r="D9" s="74">
        <f aca="true" t="shared" si="6" ref="D9:D16">SUM(B9-C9)</f>
        <v>0</v>
      </c>
      <c r="E9" s="25"/>
      <c r="F9" s="25"/>
      <c r="G9" s="19">
        <f t="shared" si="0"/>
        <v>0</v>
      </c>
      <c r="H9" s="21" t="e">
        <f t="shared" si="1"/>
        <v>#DIV/0!</v>
      </c>
      <c r="I9" s="86" t="e">
        <f t="shared" si="2"/>
        <v>#DIV/0!</v>
      </c>
      <c r="J9" s="86" t="e">
        <f t="shared" si="3"/>
        <v>#DIV/0!</v>
      </c>
      <c r="K9" s="23" t="e">
        <f t="shared" si="4"/>
        <v>#DIV/0!</v>
      </c>
      <c r="L9" s="24" t="e">
        <f t="shared" si="5"/>
        <v>#DIV/0!</v>
      </c>
    </row>
    <row r="10" spans="1:12" ht="24.75" customHeight="1">
      <c r="A10" s="8"/>
      <c r="B10" s="75"/>
      <c r="C10" s="76"/>
      <c r="D10" s="74">
        <f t="shared" si="6"/>
        <v>0</v>
      </c>
      <c r="E10" s="25"/>
      <c r="F10" s="25"/>
      <c r="G10" s="19">
        <f t="shared" si="0"/>
        <v>0</v>
      </c>
      <c r="H10" s="21" t="e">
        <f t="shared" si="1"/>
        <v>#DIV/0!</v>
      </c>
      <c r="I10" s="82" t="e">
        <f t="shared" si="2"/>
        <v>#DIV/0!</v>
      </c>
      <c r="J10" s="82" t="e">
        <f t="shared" si="3"/>
        <v>#DIV/0!</v>
      </c>
      <c r="K10" s="23" t="e">
        <f t="shared" si="4"/>
        <v>#DIV/0!</v>
      </c>
      <c r="L10" s="24" t="e">
        <f t="shared" si="5"/>
        <v>#DIV/0!</v>
      </c>
    </row>
    <row r="11" spans="1:12" ht="24.75" customHeight="1">
      <c r="A11" s="9"/>
      <c r="B11" s="75"/>
      <c r="C11" s="76"/>
      <c r="D11" s="74">
        <f t="shared" si="6"/>
        <v>0</v>
      </c>
      <c r="E11" s="25"/>
      <c r="F11" s="25"/>
      <c r="G11" s="19">
        <f t="shared" si="0"/>
        <v>0</v>
      </c>
      <c r="H11" s="21" t="e">
        <f t="shared" si="1"/>
        <v>#DIV/0!</v>
      </c>
      <c r="I11" s="82" t="e">
        <f t="shared" si="2"/>
        <v>#DIV/0!</v>
      </c>
      <c r="J11" s="82" t="e">
        <f t="shared" si="3"/>
        <v>#DIV/0!</v>
      </c>
      <c r="K11" s="23" t="e">
        <f t="shared" si="4"/>
        <v>#DIV/0!</v>
      </c>
      <c r="L11" s="24" t="e">
        <f t="shared" si="5"/>
        <v>#DIV/0!</v>
      </c>
    </row>
    <row r="12" spans="1:12" ht="24.75" customHeight="1">
      <c r="A12" s="8"/>
      <c r="B12" s="75"/>
      <c r="C12" s="74"/>
      <c r="D12" s="74">
        <f t="shared" si="6"/>
        <v>0</v>
      </c>
      <c r="E12" s="25"/>
      <c r="F12" s="25"/>
      <c r="G12" s="19">
        <f t="shared" si="0"/>
        <v>0</v>
      </c>
      <c r="H12" s="21" t="e">
        <f t="shared" si="1"/>
        <v>#DIV/0!</v>
      </c>
      <c r="I12" s="22" t="e">
        <f t="shared" si="2"/>
        <v>#DIV/0!</v>
      </c>
      <c r="J12" s="22" t="e">
        <f t="shared" si="3"/>
        <v>#DIV/0!</v>
      </c>
      <c r="K12" s="23" t="e">
        <f t="shared" si="4"/>
        <v>#DIV/0!</v>
      </c>
      <c r="L12" s="24" t="e">
        <f t="shared" si="5"/>
        <v>#DIV/0!</v>
      </c>
    </row>
    <row r="13" spans="1:12" ht="24.75" customHeight="1">
      <c r="A13" s="9"/>
      <c r="B13" s="75"/>
      <c r="C13" s="76"/>
      <c r="D13" s="74">
        <f t="shared" si="6"/>
        <v>0</v>
      </c>
      <c r="E13" s="25"/>
      <c r="F13" s="25"/>
      <c r="G13" s="19">
        <f t="shared" si="0"/>
        <v>0</v>
      </c>
      <c r="H13" s="21" t="e">
        <f t="shared" si="1"/>
        <v>#DIV/0!</v>
      </c>
      <c r="I13" s="22" t="e">
        <f t="shared" si="2"/>
        <v>#DIV/0!</v>
      </c>
      <c r="J13" s="22" t="e">
        <f t="shared" si="3"/>
        <v>#DIV/0!</v>
      </c>
      <c r="K13" s="23" t="e">
        <f t="shared" si="4"/>
        <v>#DIV/0!</v>
      </c>
      <c r="L13" s="24" t="e">
        <f t="shared" si="5"/>
        <v>#DIV/0!</v>
      </c>
    </row>
    <row r="14" spans="1:12" ht="24.75" customHeight="1">
      <c r="A14" s="8"/>
      <c r="B14" s="75"/>
      <c r="C14" s="74"/>
      <c r="D14" s="74">
        <f t="shared" si="6"/>
        <v>0</v>
      </c>
      <c r="E14" s="25"/>
      <c r="F14" s="25"/>
      <c r="G14" s="19">
        <f t="shared" si="0"/>
        <v>0</v>
      </c>
      <c r="H14" s="21" t="e">
        <f t="shared" si="1"/>
        <v>#DIV/0!</v>
      </c>
      <c r="I14" s="22" t="e">
        <f t="shared" si="2"/>
        <v>#DIV/0!</v>
      </c>
      <c r="J14" s="22" t="e">
        <f t="shared" si="3"/>
        <v>#DIV/0!</v>
      </c>
      <c r="K14" s="23" t="e">
        <f t="shared" si="4"/>
        <v>#DIV/0!</v>
      </c>
      <c r="L14" s="24" t="e">
        <f t="shared" si="5"/>
        <v>#DIV/0!</v>
      </c>
    </row>
    <row r="15" spans="1:12" ht="24.75" customHeight="1">
      <c r="A15" s="9"/>
      <c r="B15" s="75"/>
      <c r="C15" s="74"/>
      <c r="D15" s="74">
        <f t="shared" si="6"/>
        <v>0</v>
      </c>
      <c r="E15" s="25"/>
      <c r="F15" s="25"/>
      <c r="G15" s="19">
        <f t="shared" si="0"/>
        <v>0</v>
      </c>
      <c r="H15" s="21" t="e">
        <f t="shared" si="1"/>
        <v>#DIV/0!</v>
      </c>
      <c r="I15" s="22" t="e">
        <f t="shared" si="2"/>
        <v>#DIV/0!</v>
      </c>
      <c r="J15" s="22" t="e">
        <f t="shared" si="3"/>
        <v>#DIV/0!</v>
      </c>
      <c r="K15" s="23" t="e">
        <f t="shared" si="4"/>
        <v>#DIV/0!</v>
      </c>
      <c r="L15" s="24" t="e">
        <f t="shared" si="5"/>
        <v>#DIV/0!</v>
      </c>
    </row>
    <row r="16" spans="1:12" ht="24.75" customHeight="1">
      <c r="A16" s="10"/>
      <c r="B16" s="77"/>
      <c r="C16" s="78"/>
      <c r="D16" s="79">
        <f t="shared" si="6"/>
        <v>0</v>
      </c>
      <c r="E16" s="26"/>
      <c r="F16" s="26"/>
      <c r="G16" s="27">
        <f t="shared" si="0"/>
        <v>0</v>
      </c>
      <c r="H16" s="28" t="e">
        <f t="shared" si="1"/>
        <v>#DIV/0!</v>
      </c>
      <c r="I16" s="29" t="e">
        <f t="shared" si="2"/>
        <v>#DIV/0!</v>
      </c>
      <c r="J16" s="29" t="e">
        <f t="shared" si="3"/>
        <v>#DIV/0!</v>
      </c>
      <c r="K16" s="30" t="e">
        <f t="shared" si="4"/>
        <v>#DIV/0!</v>
      </c>
      <c r="L16" s="31" t="e">
        <f t="shared" si="5"/>
        <v>#DIV/0!</v>
      </c>
    </row>
    <row r="17" spans="1:12" ht="24.75" customHeight="1">
      <c r="A17" s="32" t="s">
        <v>27</v>
      </c>
      <c r="B17" s="80">
        <f aca="true" t="shared" si="7" ref="B17:G17">SUM(B8:B16)</f>
        <v>6665.199999999999</v>
      </c>
      <c r="C17" s="81">
        <f t="shared" si="7"/>
        <v>-4183.05</v>
      </c>
      <c r="D17" s="81">
        <f t="shared" si="7"/>
        <v>2482.1499999999987</v>
      </c>
      <c r="E17" s="34">
        <f t="shared" si="7"/>
        <v>46</v>
      </c>
      <c r="F17" s="35">
        <f t="shared" si="7"/>
        <v>44</v>
      </c>
      <c r="G17" s="34">
        <f t="shared" si="7"/>
        <v>90</v>
      </c>
      <c r="H17" s="36" t="e">
        <f>AVERAGE(H8:H16)</f>
        <v>#DIV/0!</v>
      </c>
      <c r="I17" s="33" t="e">
        <f>AVERAGE(I8:I16)</f>
        <v>#DIV/0!</v>
      </c>
      <c r="J17" s="33" t="e">
        <f>AVERAGE(J8:J16)</f>
        <v>#DIV/0!</v>
      </c>
      <c r="K17" s="37" t="e">
        <f>AVERAGE(K8:K16)</f>
        <v>#DIV/0!</v>
      </c>
      <c r="L17" s="38" t="e">
        <f>AVERAGE(L8:L16)</f>
        <v>#DIV/0!</v>
      </c>
    </row>
    <row r="18" spans="1:12" ht="13.5">
      <c r="A18" s="7"/>
      <c r="J18" s="39"/>
      <c r="K18" s="40" t="s">
        <v>19</v>
      </c>
      <c r="L18" s="40" t="s">
        <v>20</v>
      </c>
    </row>
    <row r="19" ht="13.5">
      <c r="A19" s="7"/>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1:M100"/>
  <sheetViews>
    <sheetView zoomScalePageLayoutView="0" workbookViewId="0" topLeftCell="A55">
      <selection activeCell="L99" sqref="L99"/>
    </sheetView>
  </sheetViews>
  <sheetFormatPr defaultColWidth="9.00390625" defaultRowHeight="13.5"/>
  <cols>
    <col min="3" max="3" width="12.125" style="0" customWidth="1"/>
    <col min="4" max="4" width="8.625" style="0" customWidth="1"/>
    <col min="5" max="5" width="9.00390625" style="0" bestFit="1" customWidth="1"/>
    <col min="8" max="8" width="10.50390625" style="0" customWidth="1"/>
    <col min="11" max="11" width="11.75390625" style="0" customWidth="1"/>
    <col min="12" max="12" width="11.375" style="0" customWidth="1"/>
  </cols>
  <sheetData>
    <row r="1" spans="2:4" ht="13.5">
      <c r="B1" t="s">
        <v>161</v>
      </c>
      <c r="D1" t="s">
        <v>160</v>
      </c>
    </row>
    <row r="3" spans="2:12" ht="13.5">
      <c r="B3" s="98"/>
      <c r="C3" s="98" t="s">
        <v>148</v>
      </c>
      <c r="D3" s="96" t="s">
        <v>147</v>
      </c>
      <c r="E3" s="96" t="s">
        <v>43</v>
      </c>
      <c r="F3" s="88" t="s">
        <v>44</v>
      </c>
      <c r="G3" s="98" t="s">
        <v>145</v>
      </c>
      <c r="H3" s="98" t="s">
        <v>149</v>
      </c>
      <c r="I3" s="96"/>
      <c r="J3" s="96" t="s">
        <v>146</v>
      </c>
      <c r="K3" s="88" t="s">
        <v>151</v>
      </c>
      <c r="L3" s="97"/>
    </row>
    <row r="4" spans="2:12" ht="13.5">
      <c r="B4" s="88" t="s">
        <v>62</v>
      </c>
      <c r="C4" s="99" t="s">
        <v>57</v>
      </c>
      <c r="D4" s="100">
        <v>0.36319444444444443</v>
      </c>
      <c r="E4" s="88" t="s">
        <v>46</v>
      </c>
      <c r="F4" s="89">
        <v>0.1</v>
      </c>
      <c r="G4" s="88">
        <v>0.9049</v>
      </c>
      <c r="H4" s="88" t="s">
        <v>257</v>
      </c>
      <c r="I4" s="95">
        <v>0.6048611111111112</v>
      </c>
      <c r="J4" s="88">
        <v>0.8923</v>
      </c>
      <c r="K4" s="113">
        <v>-125.8</v>
      </c>
      <c r="L4" s="116">
        <v>1</v>
      </c>
    </row>
    <row r="5" spans="2:12" ht="13.5">
      <c r="B5" s="88" t="s">
        <v>63</v>
      </c>
      <c r="C5" s="88" t="s">
        <v>58</v>
      </c>
      <c r="D5" s="95">
        <v>0.3923611111111111</v>
      </c>
      <c r="E5" s="88" t="s">
        <v>45</v>
      </c>
      <c r="F5" s="89">
        <v>0.1</v>
      </c>
      <c r="G5" s="88">
        <v>0.8777</v>
      </c>
      <c r="H5" s="88" t="s">
        <v>59</v>
      </c>
      <c r="I5" s="95">
        <v>0.024999999999999998</v>
      </c>
      <c r="J5" s="88">
        <v>0.8494</v>
      </c>
      <c r="K5" s="114">
        <v>253.1</v>
      </c>
      <c r="L5" s="116">
        <v>1</v>
      </c>
    </row>
    <row r="6" spans="2:12" ht="13.5">
      <c r="B6" s="88" t="s">
        <v>64</v>
      </c>
      <c r="C6" s="88" t="s">
        <v>163</v>
      </c>
      <c r="D6" s="95">
        <v>0.11388888888888889</v>
      </c>
      <c r="E6" s="88" t="s">
        <v>46</v>
      </c>
      <c r="F6" s="89">
        <v>0.1</v>
      </c>
      <c r="G6" s="88">
        <v>0.878</v>
      </c>
      <c r="H6" s="88" t="s">
        <v>60</v>
      </c>
      <c r="I6" s="95">
        <v>0.6722222222222222</v>
      </c>
      <c r="J6" s="88">
        <v>0.9098</v>
      </c>
      <c r="K6" s="114">
        <v>322.6</v>
      </c>
      <c r="L6" s="116">
        <v>1</v>
      </c>
    </row>
    <row r="7" spans="2:12" ht="13.5">
      <c r="B7" s="88" t="s">
        <v>65</v>
      </c>
      <c r="C7" s="88" t="s">
        <v>150</v>
      </c>
      <c r="D7" s="95">
        <v>0.3090277777777778</v>
      </c>
      <c r="E7" s="88" t="s">
        <v>46</v>
      </c>
      <c r="F7" s="89">
        <v>0.1</v>
      </c>
      <c r="G7" s="88">
        <v>0.9123</v>
      </c>
      <c r="H7" s="88" t="s">
        <v>61</v>
      </c>
      <c r="I7" s="95">
        <v>0.29444444444444445</v>
      </c>
      <c r="J7" s="88">
        <v>0.9181</v>
      </c>
      <c r="K7" s="114">
        <v>59.6</v>
      </c>
      <c r="L7" s="116">
        <v>1</v>
      </c>
    </row>
    <row r="8" spans="2:12" ht="13.5">
      <c r="B8" s="88" t="s">
        <v>66</v>
      </c>
      <c r="C8" s="88" t="s">
        <v>164</v>
      </c>
      <c r="D8" s="95">
        <v>0.12916666666666668</v>
      </c>
      <c r="E8" s="88" t="s">
        <v>45</v>
      </c>
      <c r="F8" s="89">
        <v>0.1</v>
      </c>
      <c r="G8" s="88">
        <v>0.9061</v>
      </c>
      <c r="H8" s="88" t="s">
        <v>258</v>
      </c>
      <c r="I8" s="95">
        <v>0.6083333333333333</v>
      </c>
      <c r="J8" s="88">
        <v>0.9032</v>
      </c>
      <c r="K8" s="114">
        <v>11.75</v>
      </c>
      <c r="L8" s="116">
        <v>1</v>
      </c>
    </row>
    <row r="9" spans="2:12" ht="13.5">
      <c r="B9" s="88" t="s">
        <v>165</v>
      </c>
      <c r="C9" s="88" t="s">
        <v>166</v>
      </c>
      <c r="D9" s="95">
        <v>0.6840277777777778</v>
      </c>
      <c r="E9" s="88" t="s">
        <v>45</v>
      </c>
      <c r="F9" s="89">
        <v>0.1</v>
      </c>
      <c r="G9" s="88">
        <v>0.8753</v>
      </c>
      <c r="H9" s="88" t="s">
        <v>259</v>
      </c>
      <c r="I9" s="95">
        <v>0.35694444444444445</v>
      </c>
      <c r="J9" s="88">
        <v>0.8832</v>
      </c>
      <c r="K9" s="113">
        <v>-81.3</v>
      </c>
      <c r="L9" s="116">
        <v>1</v>
      </c>
    </row>
    <row r="10" spans="2:12" ht="13.5">
      <c r="B10" s="88" t="s">
        <v>67</v>
      </c>
      <c r="C10" s="88" t="s">
        <v>167</v>
      </c>
      <c r="D10" s="95">
        <v>0.12152777777777778</v>
      </c>
      <c r="E10" s="88" t="s">
        <v>46</v>
      </c>
      <c r="F10" s="89">
        <v>0.1</v>
      </c>
      <c r="G10" s="88">
        <v>0.8951</v>
      </c>
      <c r="H10" s="88" t="s">
        <v>260</v>
      </c>
      <c r="I10" s="95">
        <v>0.39305555555555555</v>
      </c>
      <c r="J10" s="88">
        <v>0.8952</v>
      </c>
      <c r="K10" s="114">
        <v>3.4</v>
      </c>
      <c r="L10" s="116">
        <v>1</v>
      </c>
    </row>
    <row r="11" spans="2:12" ht="13.5">
      <c r="B11" s="88" t="s">
        <v>68</v>
      </c>
      <c r="C11" s="88" t="s">
        <v>168</v>
      </c>
      <c r="D11" s="95">
        <v>0.17777777777777778</v>
      </c>
      <c r="E11" s="88" t="s">
        <v>46</v>
      </c>
      <c r="F11" s="89">
        <v>0.1</v>
      </c>
      <c r="G11" s="88">
        <v>0.878</v>
      </c>
      <c r="H11" s="88" t="s">
        <v>261</v>
      </c>
      <c r="I11" s="95">
        <v>0.6472222222222223</v>
      </c>
      <c r="J11" s="88">
        <v>0.8779</v>
      </c>
      <c r="K11" s="114">
        <v>0.8</v>
      </c>
      <c r="L11" s="116">
        <v>1</v>
      </c>
    </row>
    <row r="12" spans="2:12" ht="13.5">
      <c r="B12" s="88" t="s">
        <v>69</v>
      </c>
      <c r="C12" s="88" t="s">
        <v>169</v>
      </c>
      <c r="D12" s="95">
        <v>0.16527777777777777</v>
      </c>
      <c r="E12" s="88" t="s">
        <v>46</v>
      </c>
      <c r="F12" s="89">
        <v>0.1</v>
      </c>
      <c r="G12" s="88">
        <v>0.8836</v>
      </c>
      <c r="H12" s="88" t="s">
        <v>262</v>
      </c>
      <c r="I12" s="95">
        <v>0.45625</v>
      </c>
      <c r="J12" s="88">
        <v>0.8875</v>
      </c>
      <c r="K12" s="114">
        <v>40.2</v>
      </c>
      <c r="L12" s="116">
        <v>1</v>
      </c>
    </row>
    <row r="13" spans="2:12" ht="13.5">
      <c r="B13" s="88" t="s">
        <v>70</v>
      </c>
      <c r="C13" s="88" t="s">
        <v>170</v>
      </c>
      <c r="D13" s="95">
        <v>0.2513888888888889</v>
      </c>
      <c r="E13" s="88" t="s">
        <v>46</v>
      </c>
      <c r="F13" s="89">
        <v>0.1</v>
      </c>
      <c r="G13" s="88">
        <v>0.8929</v>
      </c>
      <c r="H13" s="88" t="s">
        <v>263</v>
      </c>
      <c r="I13" s="95">
        <v>0.6284722222222222</v>
      </c>
      <c r="J13" s="88">
        <v>0.9003</v>
      </c>
      <c r="K13" s="114">
        <v>74.8</v>
      </c>
      <c r="L13" s="116">
        <v>1</v>
      </c>
    </row>
    <row r="14" spans="2:12" ht="13.5">
      <c r="B14" s="88" t="s">
        <v>71</v>
      </c>
      <c r="C14" s="88" t="s">
        <v>171</v>
      </c>
      <c r="D14" s="95">
        <v>0.2791666666666667</v>
      </c>
      <c r="E14" s="88" t="s">
        <v>46</v>
      </c>
      <c r="F14" s="89">
        <v>0.1</v>
      </c>
      <c r="G14" s="88">
        <v>0.9304</v>
      </c>
      <c r="H14" s="88" t="s">
        <v>264</v>
      </c>
      <c r="I14" s="95">
        <v>0.375</v>
      </c>
      <c r="J14" s="88">
        <v>0.94</v>
      </c>
      <c r="K14" s="114">
        <v>99.8</v>
      </c>
      <c r="L14" s="116">
        <v>1</v>
      </c>
    </row>
    <row r="15" spans="2:12" ht="13.5">
      <c r="B15" s="88" t="s">
        <v>72</v>
      </c>
      <c r="C15" s="88" t="s">
        <v>172</v>
      </c>
      <c r="D15" s="95">
        <v>0.8777777777777778</v>
      </c>
      <c r="E15" s="88" t="s">
        <v>46</v>
      </c>
      <c r="F15" s="89">
        <v>0.1</v>
      </c>
      <c r="G15" s="88">
        <v>0.9523</v>
      </c>
      <c r="H15" s="88" t="s">
        <v>265</v>
      </c>
      <c r="I15" s="95">
        <v>0.4263888888888889</v>
      </c>
      <c r="J15" s="88">
        <v>0.9907</v>
      </c>
      <c r="K15" s="114">
        <v>387</v>
      </c>
      <c r="L15" s="116">
        <v>1</v>
      </c>
    </row>
    <row r="16" spans="2:12" ht="13.5">
      <c r="B16" s="88" t="s">
        <v>73</v>
      </c>
      <c r="C16" s="88" t="s">
        <v>173</v>
      </c>
      <c r="D16" s="95">
        <v>0.05833333333333333</v>
      </c>
      <c r="E16" s="88" t="s">
        <v>45</v>
      </c>
      <c r="F16" s="89">
        <v>0.1</v>
      </c>
      <c r="G16" s="88">
        <v>0.985</v>
      </c>
      <c r="H16" s="88" t="s">
        <v>266</v>
      </c>
      <c r="I16" s="95">
        <v>0.48819444444444443</v>
      </c>
      <c r="J16" s="88">
        <v>0.978</v>
      </c>
      <c r="K16" s="114">
        <v>51.6</v>
      </c>
      <c r="L16" s="116">
        <v>1</v>
      </c>
    </row>
    <row r="17" spans="2:12" ht="13.5">
      <c r="B17" s="88" t="s">
        <v>74</v>
      </c>
      <c r="C17" s="88" t="s">
        <v>174</v>
      </c>
      <c r="D17" s="95">
        <v>0.049999999999999996</v>
      </c>
      <c r="E17" s="88" t="s">
        <v>45</v>
      </c>
      <c r="F17" s="89">
        <v>0.1</v>
      </c>
      <c r="G17" s="88">
        <v>0.9692</v>
      </c>
      <c r="H17" s="88" t="s">
        <v>267</v>
      </c>
      <c r="I17" s="95">
        <v>0.7194444444444444</v>
      </c>
      <c r="J17" s="88">
        <v>0.9842</v>
      </c>
      <c r="K17" s="113">
        <v>-155.75</v>
      </c>
      <c r="L17" s="116">
        <v>1</v>
      </c>
    </row>
    <row r="18" spans="2:12" ht="13.5">
      <c r="B18" s="88" t="s">
        <v>75</v>
      </c>
      <c r="C18" s="88" t="s">
        <v>175</v>
      </c>
      <c r="D18" s="95">
        <v>0.9590277777777777</v>
      </c>
      <c r="E18" s="88" t="s">
        <v>46</v>
      </c>
      <c r="F18" s="89">
        <v>0.1</v>
      </c>
      <c r="G18" s="88">
        <v>1.0097</v>
      </c>
      <c r="H18" s="88" t="s">
        <v>268</v>
      </c>
      <c r="I18" s="95">
        <v>0.7625000000000001</v>
      </c>
      <c r="J18" s="88">
        <v>1.001</v>
      </c>
      <c r="K18" s="113">
        <v>-86.6</v>
      </c>
      <c r="L18" s="116">
        <v>1</v>
      </c>
    </row>
    <row r="19" spans="2:12" ht="13.5">
      <c r="B19" s="88" t="s">
        <v>76</v>
      </c>
      <c r="C19" s="88" t="s">
        <v>176</v>
      </c>
      <c r="D19" s="95">
        <v>0.9708333333333333</v>
      </c>
      <c r="E19" s="88" t="s">
        <v>46</v>
      </c>
      <c r="F19" s="89">
        <v>0.1</v>
      </c>
      <c r="G19" s="88">
        <v>1.0326</v>
      </c>
      <c r="H19" s="88" t="s">
        <v>269</v>
      </c>
      <c r="I19" s="95">
        <v>0.34930555555555554</v>
      </c>
      <c r="J19" s="88">
        <v>1.0408</v>
      </c>
      <c r="K19" s="114">
        <v>84.8</v>
      </c>
      <c r="L19" s="116">
        <v>1</v>
      </c>
    </row>
    <row r="20" spans="2:12" ht="13.5">
      <c r="B20" s="88" t="s">
        <v>77</v>
      </c>
      <c r="C20" s="88" t="s">
        <v>177</v>
      </c>
      <c r="D20" s="95">
        <v>0.011805555555555555</v>
      </c>
      <c r="E20" s="88" t="s">
        <v>46</v>
      </c>
      <c r="F20" s="89">
        <v>0.1</v>
      </c>
      <c r="G20" s="88">
        <v>1.1128</v>
      </c>
      <c r="H20" s="88" t="s">
        <v>270</v>
      </c>
      <c r="I20" s="95">
        <v>0.09305555555555556</v>
      </c>
      <c r="J20" s="88">
        <v>1.169</v>
      </c>
      <c r="K20" s="114">
        <v>569.6</v>
      </c>
      <c r="L20" s="116">
        <v>1</v>
      </c>
    </row>
    <row r="21" spans="2:12" ht="13.5">
      <c r="B21" s="88" t="s">
        <v>78</v>
      </c>
      <c r="C21" s="88" t="s">
        <v>178</v>
      </c>
      <c r="D21" s="95">
        <v>0.41875</v>
      </c>
      <c r="E21" s="88" t="s">
        <v>45</v>
      </c>
      <c r="F21" s="89">
        <v>0.1</v>
      </c>
      <c r="G21" s="88">
        <v>1.1214</v>
      </c>
      <c r="H21" s="88" t="s">
        <v>271</v>
      </c>
      <c r="I21" s="95">
        <v>0.5263888888888889</v>
      </c>
      <c r="J21" s="88">
        <v>1.1022</v>
      </c>
      <c r="K21" s="114">
        <v>166.7</v>
      </c>
      <c r="L21" s="116">
        <v>1</v>
      </c>
    </row>
    <row r="22" spans="2:12" ht="13.5">
      <c r="B22" s="88" t="s">
        <v>79</v>
      </c>
      <c r="C22" s="88" t="s">
        <v>179</v>
      </c>
      <c r="D22" s="95">
        <v>0.48541666666666666</v>
      </c>
      <c r="E22" s="88" t="s">
        <v>46</v>
      </c>
      <c r="F22" s="89">
        <v>0.1</v>
      </c>
      <c r="G22" s="88">
        <v>1.1298</v>
      </c>
      <c r="H22" s="88" t="s">
        <v>272</v>
      </c>
      <c r="I22" s="95">
        <v>0.3048611111111111</v>
      </c>
      <c r="J22" s="88">
        <v>1.1419</v>
      </c>
      <c r="K22" s="114">
        <v>123.2</v>
      </c>
      <c r="L22" s="116">
        <v>1</v>
      </c>
    </row>
    <row r="23" spans="2:12" ht="13.5">
      <c r="B23" s="88" t="s">
        <v>80</v>
      </c>
      <c r="C23" s="88" t="s">
        <v>180</v>
      </c>
      <c r="D23" s="95">
        <v>0.9972222222222222</v>
      </c>
      <c r="E23" s="88" t="s">
        <v>46</v>
      </c>
      <c r="F23" s="89">
        <v>0.1</v>
      </c>
      <c r="G23" s="88">
        <v>1.2018</v>
      </c>
      <c r="H23" s="88" t="s">
        <v>273</v>
      </c>
      <c r="I23" s="95">
        <v>0.36319444444444443</v>
      </c>
      <c r="J23" s="88">
        <v>1.2144</v>
      </c>
      <c r="K23" s="114">
        <v>128.8</v>
      </c>
      <c r="L23" s="116">
        <v>1</v>
      </c>
    </row>
    <row r="24" spans="2:12" ht="13.5">
      <c r="B24" s="88" t="s">
        <v>81</v>
      </c>
      <c r="C24" s="88" t="s">
        <v>181</v>
      </c>
      <c r="D24" s="95">
        <v>0.5625</v>
      </c>
      <c r="E24" s="88" t="s">
        <v>46</v>
      </c>
      <c r="F24" s="89">
        <v>0.1</v>
      </c>
      <c r="G24" s="88">
        <v>1.2786</v>
      </c>
      <c r="H24" s="88" t="s">
        <v>274</v>
      </c>
      <c r="I24" s="95">
        <v>0.29444444444444445</v>
      </c>
      <c r="J24" s="88">
        <v>1.2559</v>
      </c>
      <c r="K24" s="113">
        <v>-225.4</v>
      </c>
      <c r="L24" s="116">
        <v>1</v>
      </c>
    </row>
    <row r="25" spans="2:12" ht="13.5">
      <c r="B25" s="88" t="s">
        <v>82</v>
      </c>
      <c r="C25" s="88" t="s">
        <v>182</v>
      </c>
      <c r="D25" s="95">
        <v>0.29791666666666666</v>
      </c>
      <c r="E25" s="88" t="s">
        <v>45</v>
      </c>
      <c r="F25" s="89">
        <v>0.1</v>
      </c>
      <c r="G25" s="88">
        <v>1.2421</v>
      </c>
      <c r="H25" s="88" t="s">
        <v>275</v>
      </c>
      <c r="I25" s="95">
        <v>0.4298611111111111</v>
      </c>
      <c r="J25" s="88">
        <v>1.2354</v>
      </c>
      <c r="K25" s="114">
        <v>48.6</v>
      </c>
      <c r="L25" s="116">
        <v>1</v>
      </c>
    </row>
    <row r="26" spans="2:12" ht="13.5">
      <c r="B26" s="88" t="s">
        <v>83</v>
      </c>
      <c r="C26" s="88" t="s">
        <v>183</v>
      </c>
      <c r="D26" s="95">
        <v>0.2604166666666667</v>
      </c>
      <c r="E26" s="88" t="s">
        <v>45</v>
      </c>
      <c r="F26" s="89">
        <v>0.1</v>
      </c>
      <c r="G26" s="88">
        <v>1.2054</v>
      </c>
      <c r="H26" s="88" t="s">
        <v>276</v>
      </c>
      <c r="I26" s="95">
        <v>0.3875</v>
      </c>
      <c r="J26" s="88">
        <v>1.2078</v>
      </c>
      <c r="K26" s="113">
        <v>-33.2</v>
      </c>
      <c r="L26" s="116">
        <v>1</v>
      </c>
    </row>
    <row r="27" spans="2:12" ht="13.5">
      <c r="B27" s="88" t="s">
        <v>84</v>
      </c>
      <c r="C27" s="88" t="s">
        <v>184</v>
      </c>
      <c r="D27" s="95">
        <v>0.9173611111111111</v>
      </c>
      <c r="E27" s="88" t="s">
        <v>46</v>
      </c>
      <c r="F27" s="89">
        <v>0.1</v>
      </c>
      <c r="G27" s="88">
        <v>1.2301</v>
      </c>
      <c r="H27" s="88" t="s">
        <v>277</v>
      </c>
      <c r="I27" s="95">
        <v>0.5548611111111111</v>
      </c>
      <c r="J27" s="88">
        <v>1.2139</v>
      </c>
      <c r="K27" s="113">
        <v>-161.4</v>
      </c>
      <c r="L27" s="116">
        <v>1</v>
      </c>
    </row>
    <row r="28" spans="2:12" ht="13.5">
      <c r="B28" s="88" t="s">
        <v>85</v>
      </c>
      <c r="C28" s="88" t="s">
        <v>185</v>
      </c>
      <c r="D28" s="95">
        <v>0.29097222222222224</v>
      </c>
      <c r="E28" s="88" t="s">
        <v>46</v>
      </c>
      <c r="F28" s="89">
        <v>0.1</v>
      </c>
      <c r="G28" s="88">
        <v>1.2764</v>
      </c>
      <c r="H28" s="88" t="s">
        <v>278</v>
      </c>
      <c r="I28" s="95">
        <v>0.39375</v>
      </c>
      <c r="J28" s="88">
        <v>1.274</v>
      </c>
      <c r="K28" s="113">
        <v>-23.6</v>
      </c>
      <c r="L28" s="116">
        <v>1</v>
      </c>
    </row>
    <row r="29" spans="2:12" ht="13.5">
      <c r="B29" s="88" t="s">
        <v>86</v>
      </c>
      <c r="C29" s="88" t="s">
        <v>186</v>
      </c>
      <c r="D29" s="95">
        <v>0.051388888888888894</v>
      </c>
      <c r="E29" s="88" t="s">
        <v>46</v>
      </c>
      <c r="F29" s="89">
        <v>0.1</v>
      </c>
      <c r="G29" s="88">
        <v>1.2917</v>
      </c>
      <c r="H29" s="88" t="s">
        <v>279</v>
      </c>
      <c r="I29" s="95">
        <v>0.10069444444444443</v>
      </c>
      <c r="J29" s="88">
        <v>1.3004</v>
      </c>
      <c r="K29" s="114">
        <v>89.2</v>
      </c>
      <c r="L29" s="116">
        <v>1</v>
      </c>
    </row>
    <row r="30" spans="2:12" ht="13.5">
      <c r="B30" s="88" t="s">
        <v>87</v>
      </c>
      <c r="C30" s="88" t="s">
        <v>187</v>
      </c>
      <c r="D30" s="95">
        <v>0.5812499999999999</v>
      </c>
      <c r="E30" s="88" t="s">
        <v>45</v>
      </c>
      <c r="F30" s="89">
        <v>0.1</v>
      </c>
      <c r="G30" s="88">
        <v>1.2949</v>
      </c>
      <c r="H30" s="88" t="s">
        <v>280</v>
      </c>
      <c r="I30" s="95">
        <v>0.42569444444444443</v>
      </c>
      <c r="J30" s="88">
        <v>1.307</v>
      </c>
      <c r="K30" s="113">
        <v>-139.4</v>
      </c>
      <c r="L30" s="116">
        <v>1</v>
      </c>
    </row>
    <row r="31" spans="2:12" ht="13.5">
      <c r="B31" s="88" t="s">
        <v>88</v>
      </c>
      <c r="C31" s="88" t="s">
        <v>188</v>
      </c>
      <c r="D31" s="95">
        <v>0.2743055555555555</v>
      </c>
      <c r="E31" s="88" t="s">
        <v>45</v>
      </c>
      <c r="F31" s="89">
        <v>0.1</v>
      </c>
      <c r="G31" s="88">
        <v>1.2777</v>
      </c>
      <c r="H31" s="88" t="s">
        <v>281</v>
      </c>
      <c r="I31" s="95">
        <v>0.6576388888888889</v>
      </c>
      <c r="J31" s="88">
        <v>1.2343</v>
      </c>
      <c r="K31" s="114">
        <v>400.65</v>
      </c>
      <c r="L31" s="116">
        <v>1</v>
      </c>
    </row>
    <row r="32" spans="2:12" ht="13.5">
      <c r="B32" s="88" t="s">
        <v>89</v>
      </c>
      <c r="C32" s="88" t="s">
        <v>189</v>
      </c>
      <c r="D32" s="95">
        <v>0.6027777777777777</v>
      </c>
      <c r="E32" s="88" t="s">
        <v>45</v>
      </c>
      <c r="F32" s="89">
        <v>0.1</v>
      </c>
      <c r="G32" s="88">
        <v>1.22</v>
      </c>
      <c r="H32" s="88" t="s">
        <v>282</v>
      </c>
      <c r="I32" s="95">
        <v>0.35625</v>
      </c>
      <c r="J32" s="88">
        <v>1.195</v>
      </c>
      <c r="K32" s="114">
        <v>216.65</v>
      </c>
      <c r="L32" s="116">
        <v>1</v>
      </c>
    </row>
    <row r="33" spans="2:12" ht="13.5">
      <c r="B33" s="88" t="s">
        <v>90</v>
      </c>
      <c r="C33" s="88" t="s">
        <v>190</v>
      </c>
      <c r="D33" s="95">
        <v>0.3763888888888889</v>
      </c>
      <c r="E33" s="88" t="s">
        <v>46</v>
      </c>
      <c r="F33" s="89">
        <v>0.1</v>
      </c>
      <c r="G33" s="88">
        <v>1.2254</v>
      </c>
      <c r="H33" s="88" t="s">
        <v>283</v>
      </c>
      <c r="I33" s="95">
        <v>0.04583333333333334</v>
      </c>
      <c r="J33" s="88">
        <v>1.2328</v>
      </c>
      <c r="K33" s="114">
        <v>77</v>
      </c>
      <c r="L33" s="116">
        <v>1</v>
      </c>
    </row>
    <row r="34" spans="2:12" ht="13.5">
      <c r="B34" s="88" t="s">
        <v>191</v>
      </c>
      <c r="C34" s="88" t="s">
        <v>192</v>
      </c>
      <c r="D34" s="95">
        <v>0.024305555555555556</v>
      </c>
      <c r="E34" s="88" t="s">
        <v>45</v>
      </c>
      <c r="F34" s="89">
        <v>0.1</v>
      </c>
      <c r="G34" s="88">
        <v>1.1974</v>
      </c>
      <c r="H34" s="88" t="s">
        <v>284</v>
      </c>
      <c r="I34" s="95">
        <v>0.002777777777777778</v>
      </c>
      <c r="J34" s="88">
        <v>1.2034</v>
      </c>
      <c r="K34" s="113">
        <v>-65.75</v>
      </c>
      <c r="L34" s="116">
        <v>1</v>
      </c>
    </row>
    <row r="35" spans="2:12" ht="13.5">
      <c r="B35" s="88" t="s">
        <v>91</v>
      </c>
      <c r="C35" s="88" t="s">
        <v>193</v>
      </c>
      <c r="D35" s="95">
        <v>0.4708333333333334</v>
      </c>
      <c r="E35" s="88" t="s">
        <v>45</v>
      </c>
      <c r="F35" s="89">
        <v>0.1</v>
      </c>
      <c r="G35" s="88">
        <v>1.1657</v>
      </c>
      <c r="H35" s="88" t="s">
        <v>285</v>
      </c>
      <c r="I35" s="95">
        <v>0.6048611111111112</v>
      </c>
      <c r="J35" s="88">
        <v>1.1772</v>
      </c>
      <c r="K35" s="113">
        <v>-120.75</v>
      </c>
      <c r="L35" s="116">
        <v>1</v>
      </c>
    </row>
    <row r="36" spans="2:12" ht="13.5">
      <c r="B36" s="88" t="s">
        <v>92</v>
      </c>
      <c r="C36" s="88" t="s">
        <v>194</v>
      </c>
      <c r="D36" s="95">
        <v>0.06666666666666667</v>
      </c>
      <c r="E36" s="88" t="s">
        <v>46</v>
      </c>
      <c r="F36" s="89">
        <v>0.1</v>
      </c>
      <c r="G36" s="88">
        <v>1.2148</v>
      </c>
      <c r="H36" s="88" t="s">
        <v>194</v>
      </c>
      <c r="I36" s="95">
        <v>0.6027777777777777</v>
      </c>
      <c r="J36" s="88">
        <v>1.2035</v>
      </c>
      <c r="K36" s="113">
        <v>-113</v>
      </c>
      <c r="L36" s="116">
        <v>1</v>
      </c>
    </row>
    <row r="37" spans="2:12" ht="13.5">
      <c r="B37" s="88" t="s">
        <v>93</v>
      </c>
      <c r="C37" s="88" t="s">
        <v>195</v>
      </c>
      <c r="D37" s="95">
        <v>0.24097222222222223</v>
      </c>
      <c r="E37" s="88" t="s">
        <v>45</v>
      </c>
      <c r="F37" s="89">
        <v>0.1</v>
      </c>
      <c r="G37" s="88">
        <v>1.2047</v>
      </c>
      <c r="H37" s="88" t="s">
        <v>286</v>
      </c>
      <c r="I37" s="95">
        <v>0.04305555555555556</v>
      </c>
      <c r="J37" s="88">
        <v>1.1993</v>
      </c>
      <c r="K37" s="114">
        <v>44.8</v>
      </c>
      <c r="L37" s="116">
        <v>1</v>
      </c>
    </row>
    <row r="38" spans="2:12" ht="13.5">
      <c r="B38" s="88" t="s">
        <v>94</v>
      </c>
      <c r="C38" s="88" t="s">
        <v>196</v>
      </c>
      <c r="D38" s="95">
        <v>0.3951388888888889</v>
      </c>
      <c r="E38" s="88" t="s">
        <v>45</v>
      </c>
      <c r="F38" s="89">
        <v>0.1</v>
      </c>
      <c r="G38" s="88">
        <v>1.1867</v>
      </c>
      <c r="H38" s="88" t="s">
        <v>287</v>
      </c>
      <c r="I38" s="95">
        <v>0.09791666666666667</v>
      </c>
      <c r="J38" s="88">
        <v>1.1955</v>
      </c>
      <c r="K38" s="113">
        <v>-91.45</v>
      </c>
      <c r="L38" s="116">
        <v>1</v>
      </c>
    </row>
    <row r="39" spans="2:12" ht="13.5">
      <c r="B39" s="88" t="s">
        <v>96</v>
      </c>
      <c r="C39" s="88" t="s">
        <v>197</v>
      </c>
      <c r="D39" s="95">
        <v>0.28611111111111115</v>
      </c>
      <c r="E39" s="88" t="s">
        <v>46</v>
      </c>
      <c r="F39" s="89">
        <v>0.1</v>
      </c>
      <c r="G39" s="88">
        <v>1.2788</v>
      </c>
      <c r="H39" s="88" t="s">
        <v>288</v>
      </c>
      <c r="I39" s="95">
        <v>0.5229166666666667</v>
      </c>
      <c r="J39" s="88">
        <v>1.2682</v>
      </c>
      <c r="K39" s="113">
        <v>-99</v>
      </c>
      <c r="L39" s="116">
        <v>1</v>
      </c>
    </row>
    <row r="40" spans="2:12" ht="13.5">
      <c r="B40" s="88" t="s">
        <v>95</v>
      </c>
      <c r="C40" s="88" t="s">
        <v>198</v>
      </c>
      <c r="D40" s="95">
        <v>0.17569444444444446</v>
      </c>
      <c r="E40" s="88" t="s">
        <v>46</v>
      </c>
      <c r="F40" s="89">
        <v>0.1</v>
      </c>
      <c r="G40" s="88">
        <v>1.2153</v>
      </c>
      <c r="H40" s="88" t="s">
        <v>289</v>
      </c>
      <c r="I40" s="95">
        <v>0.5222222222222223</v>
      </c>
      <c r="J40" s="88">
        <v>1.2555</v>
      </c>
      <c r="K40" s="114">
        <v>418</v>
      </c>
      <c r="L40" s="116">
        <v>1</v>
      </c>
    </row>
    <row r="41" spans="2:12" ht="13.5">
      <c r="B41" s="88" t="s">
        <v>97</v>
      </c>
      <c r="C41" s="88" t="s">
        <v>199</v>
      </c>
      <c r="D41" s="95">
        <v>0.37222222222222223</v>
      </c>
      <c r="E41" s="88" t="s">
        <v>45</v>
      </c>
      <c r="F41" s="89">
        <v>0.1</v>
      </c>
      <c r="G41" s="88">
        <v>1.2551</v>
      </c>
      <c r="H41" s="88" t="s">
        <v>290</v>
      </c>
      <c r="I41" s="95">
        <v>0.04513888888888889</v>
      </c>
      <c r="J41" s="88">
        <v>1.2676</v>
      </c>
      <c r="K41" s="113">
        <v>-134.2</v>
      </c>
      <c r="L41" s="116">
        <v>1</v>
      </c>
    </row>
    <row r="42" spans="2:12" ht="13.5">
      <c r="B42" s="88" t="s">
        <v>98</v>
      </c>
      <c r="C42" s="88" t="s">
        <v>200</v>
      </c>
      <c r="D42" s="95">
        <v>0.2611111111111111</v>
      </c>
      <c r="E42" s="88" t="s">
        <v>46</v>
      </c>
      <c r="F42" s="89">
        <v>0.1</v>
      </c>
      <c r="G42" s="88">
        <v>1.2896</v>
      </c>
      <c r="H42" s="88" t="s">
        <v>200</v>
      </c>
      <c r="I42" s="95">
        <v>0.6097222222222222</v>
      </c>
      <c r="J42" s="88">
        <v>1.2763</v>
      </c>
      <c r="K42" s="113">
        <v>-133</v>
      </c>
      <c r="L42" s="116">
        <v>1</v>
      </c>
    </row>
    <row r="43" spans="2:12" ht="13.5">
      <c r="B43" s="88" t="s">
        <v>99</v>
      </c>
      <c r="C43" s="88" t="s">
        <v>201</v>
      </c>
      <c r="D43" s="95">
        <v>0.09166666666666667</v>
      </c>
      <c r="E43" s="88" t="s">
        <v>46</v>
      </c>
      <c r="F43" s="89">
        <v>0.1</v>
      </c>
      <c r="G43" s="88">
        <v>1.2832</v>
      </c>
      <c r="H43" s="88" t="s">
        <v>291</v>
      </c>
      <c r="I43" s="95">
        <v>0.22847222222222222</v>
      </c>
      <c r="J43" s="88">
        <v>1.2771</v>
      </c>
      <c r="K43" s="113">
        <v>-60.8</v>
      </c>
      <c r="L43" s="116">
        <v>1</v>
      </c>
    </row>
    <row r="44" spans="2:12" ht="13.5">
      <c r="B44" s="88" t="s">
        <v>100</v>
      </c>
      <c r="C44" s="88" t="s">
        <v>202</v>
      </c>
      <c r="D44" s="95">
        <v>0.07291666666666667</v>
      </c>
      <c r="E44" s="88" t="s">
        <v>46</v>
      </c>
      <c r="F44" s="89">
        <v>0.1</v>
      </c>
      <c r="G44" s="88">
        <v>1.2852</v>
      </c>
      <c r="H44" s="88" t="s">
        <v>292</v>
      </c>
      <c r="I44" s="95">
        <v>0.09375</v>
      </c>
      <c r="J44" s="88">
        <v>1.3136</v>
      </c>
      <c r="K44" s="114">
        <v>288.4</v>
      </c>
      <c r="L44" s="116">
        <v>1</v>
      </c>
    </row>
    <row r="45" spans="2:12" ht="13.5">
      <c r="B45" s="88" t="s">
        <v>101</v>
      </c>
      <c r="C45" s="88" t="s">
        <v>203</v>
      </c>
      <c r="D45" s="95">
        <v>0.1798611111111111</v>
      </c>
      <c r="E45" s="88" t="s">
        <v>46</v>
      </c>
      <c r="F45" s="89">
        <v>0.1</v>
      </c>
      <c r="G45" s="88">
        <v>1.3044</v>
      </c>
      <c r="H45" s="88" t="s">
        <v>293</v>
      </c>
      <c r="I45" s="95">
        <v>0.33194444444444443</v>
      </c>
      <c r="J45" s="88">
        <v>1.3087</v>
      </c>
      <c r="K45" s="114">
        <v>45.2</v>
      </c>
      <c r="L45" s="116">
        <v>1</v>
      </c>
    </row>
    <row r="46" spans="2:12" ht="13.5">
      <c r="B46" s="88" t="s">
        <v>102</v>
      </c>
      <c r="C46" s="88" t="s">
        <v>204</v>
      </c>
      <c r="D46" s="95">
        <v>0.016666666666666666</v>
      </c>
      <c r="E46" s="88" t="s">
        <v>46</v>
      </c>
      <c r="F46" s="89">
        <v>0.1</v>
      </c>
      <c r="G46" s="88">
        <v>1.319</v>
      </c>
      <c r="H46" s="88" t="s">
        <v>294</v>
      </c>
      <c r="I46" s="95">
        <v>0.48819444444444443</v>
      </c>
      <c r="J46" s="88">
        <v>1.3092</v>
      </c>
      <c r="K46" s="113">
        <v>-96.4</v>
      </c>
      <c r="L46" s="116">
        <v>1</v>
      </c>
    </row>
    <row r="47" spans="2:12" ht="13.5">
      <c r="B47" s="88" t="s">
        <v>103</v>
      </c>
      <c r="C47" s="88" t="s">
        <v>205</v>
      </c>
      <c r="D47" s="95">
        <v>0.5576388888888889</v>
      </c>
      <c r="E47" s="88" t="s">
        <v>46</v>
      </c>
      <c r="F47" s="89">
        <v>0.1</v>
      </c>
      <c r="G47" s="88">
        <v>1.3242</v>
      </c>
      <c r="H47" s="88" t="s">
        <v>295</v>
      </c>
      <c r="I47" s="95">
        <v>0.9500000000000001</v>
      </c>
      <c r="J47" s="88">
        <v>1.3266</v>
      </c>
      <c r="K47" s="114">
        <v>26</v>
      </c>
      <c r="L47" s="116">
        <v>1</v>
      </c>
    </row>
    <row r="48" spans="2:12" ht="13.5">
      <c r="B48" s="88" t="s">
        <v>206</v>
      </c>
      <c r="C48" s="88" t="s">
        <v>207</v>
      </c>
      <c r="D48" s="95">
        <v>0.47291666666666665</v>
      </c>
      <c r="E48" s="88" t="s">
        <v>46</v>
      </c>
      <c r="F48" s="89">
        <v>0.1</v>
      </c>
      <c r="G48" s="88">
        <v>1.3382</v>
      </c>
      <c r="H48" s="88" t="s">
        <v>296</v>
      </c>
      <c r="I48" s="95">
        <v>0.13680555555555554</v>
      </c>
      <c r="J48" s="88">
        <v>1.3583</v>
      </c>
      <c r="K48" s="114">
        <v>206.8</v>
      </c>
      <c r="L48" s="116">
        <v>1</v>
      </c>
    </row>
    <row r="49" spans="2:12" ht="13.5">
      <c r="B49" s="88" t="s">
        <v>104</v>
      </c>
      <c r="C49" s="88" t="s">
        <v>208</v>
      </c>
      <c r="D49" s="95">
        <v>0.5361111111111111</v>
      </c>
      <c r="E49" s="88" t="s">
        <v>45</v>
      </c>
      <c r="F49" s="89">
        <v>0.1</v>
      </c>
      <c r="G49" s="88">
        <v>1.351</v>
      </c>
      <c r="H49" s="88" t="s">
        <v>297</v>
      </c>
      <c r="I49" s="95">
        <v>0.49513888888888885</v>
      </c>
      <c r="J49" s="88">
        <v>1.3498</v>
      </c>
      <c r="K49" s="113">
        <v>-11</v>
      </c>
      <c r="L49" s="116">
        <v>1</v>
      </c>
    </row>
    <row r="50" spans="2:12" ht="13.5">
      <c r="B50" s="88" t="s">
        <v>105</v>
      </c>
      <c r="C50" s="88" t="s">
        <v>209</v>
      </c>
      <c r="D50" s="95">
        <v>0.24583333333333335</v>
      </c>
      <c r="E50" s="88" t="s">
        <v>46</v>
      </c>
      <c r="F50" s="89">
        <v>0.1</v>
      </c>
      <c r="G50" s="88">
        <v>1.3844</v>
      </c>
      <c r="H50" s="88" t="s">
        <v>298</v>
      </c>
      <c r="I50" s="95">
        <v>0.3298611111111111</v>
      </c>
      <c r="J50" s="88">
        <v>1.3771</v>
      </c>
      <c r="K50" s="113">
        <v>-72.6</v>
      </c>
      <c r="L50" s="116">
        <v>1</v>
      </c>
    </row>
    <row r="51" spans="2:12" ht="13.5">
      <c r="B51" s="88" t="s">
        <v>106</v>
      </c>
      <c r="C51" s="88" t="s">
        <v>210</v>
      </c>
      <c r="D51" s="95">
        <v>0.07361111111111111</v>
      </c>
      <c r="E51" s="88" t="s">
        <v>46</v>
      </c>
      <c r="F51" s="89">
        <v>0.1</v>
      </c>
      <c r="G51" s="88">
        <v>1.4231</v>
      </c>
      <c r="H51" s="88" t="s">
        <v>299</v>
      </c>
      <c r="I51" s="95">
        <v>0.4888888888888889</v>
      </c>
      <c r="J51" s="88">
        <v>1.4152</v>
      </c>
      <c r="K51" s="113">
        <v>-78.4</v>
      </c>
      <c r="L51" s="116">
        <v>1</v>
      </c>
    </row>
    <row r="52" spans="2:12" ht="13.5">
      <c r="B52" s="88" t="s">
        <v>107</v>
      </c>
      <c r="C52" s="88" t="s">
        <v>211</v>
      </c>
      <c r="D52" s="95">
        <v>0.25833333333333336</v>
      </c>
      <c r="E52" s="88" t="s">
        <v>46</v>
      </c>
      <c r="F52" s="89">
        <v>0.1</v>
      </c>
      <c r="G52" s="88">
        <v>1.4346</v>
      </c>
      <c r="H52" s="88" t="s">
        <v>300</v>
      </c>
      <c r="I52" s="95">
        <v>0.3743055555555555</v>
      </c>
      <c r="J52" s="88">
        <v>1.4613</v>
      </c>
      <c r="K52" s="114">
        <v>270.6</v>
      </c>
      <c r="L52" s="116">
        <v>1</v>
      </c>
    </row>
    <row r="53" spans="2:12" ht="13.5">
      <c r="B53" s="88" t="s">
        <v>108</v>
      </c>
      <c r="C53" s="88" t="s">
        <v>212</v>
      </c>
      <c r="D53" s="95">
        <v>0.30624999999999997</v>
      </c>
      <c r="E53" s="88" t="s">
        <v>46</v>
      </c>
      <c r="F53" s="89">
        <v>0.1</v>
      </c>
      <c r="G53" s="88">
        <v>1.4692</v>
      </c>
      <c r="H53" s="88" t="s">
        <v>301</v>
      </c>
      <c r="I53" s="95">
        <v>0.3145833333333333</v>
      </c>
      <c r="J53" s="88">
        <v>1.4797</v>
      </c>
      <c r="K53" s="114">
        <v>106.8</v>
      </c>
      <c r="L53" s="116">
        <v>1</v>
      </c>
    </row>
    <row r="54" spans="2:12" ht="13.5">
      <c r="B54" s="88" t="s">
        <v>109</v>
      </c>
      <c r="C54" s="88" t="s">
        <v>213</v>
      </c>
      <c r="D54" s="95">
        <v>0.16527777777777777</v>
      </c>
      <c r="E54" s="88" t="s">
        <v>46</v>
      </c>
      <c r="F54" s="89">
        <v>0.1</v>
      </c>
      <c r="G54" s="88">
        <v>1.4813</v>
      </c>
      <c r="H54" s="88" t="s">
        <v>302</v>
      </c>
      <c r="I54" s="95">
        <v>0.9222222222222222</v>
      </c>
      <c r="J54" s="88">
        <v>1.479</v>
      </c>
      <c r="K54" s="113">
        <v>-22.4</v>
      </c>
      <c r="L54" s="116">
        <v>1</v>
      </c>
    </row>
    <row r="55" spans="2:12" ht="13.5">
      <c r="B55" s="88" t="s">
        <v>110</v>
      </c>
      <c r="C55" s="88" t="s">
        <v>214</v>
      </c>
      <c r="D55" s="95">
        <v>0.3284722222222222</v>
      </c>
      <c r="E55" s="88" t="s">
        <v>46</v>
      </c>
      <c r="F55" s="89">
        <v>0.1</v>
      </c>
      <c r="G55" s="88">
        <v>1.5971</v>
      </c>
      <c r="H55" s="88" t="s">
        <v>303</v>
      </c>
      <c r="I55" s="95">
        <v>0.4993055555555555</v>
      </c>
      <c r="J55" s="88">
        <v>1.5776</v>
      </c>
      <c r="K55" s="113">
        <v>-194.8</v>
      </c>
      <c r="L55" s="116">
        <v>1</v>
      </c>
    </row>
    <row r="56" spans="2:12" ht="13.5">
      <c r="B56" s="88" t="s">
        <v>111</v>
      </c>
      <c r="C56" s="88" t="s">
        <v>215</v>
      </c>
      <c r="D56" s="95">
        <v>0.052083333333333336</v>
      </c>
      <c r="E56" s="88" t="s">
        <v>46</v>
      </c>
      <c r="F56" s="89">
        <v>0.1</v>
      </c>
      <c r="G56" s="88">
        <v>1.5679</v>
      </c>
      <c r="H56" s="88" t="s">
        <v>304</v>
      </c>
      <c r="I56" s="95">
        <v>0.9</v>
      </c>
      <c r="J56" s="88">
        <v>1.5675</v>
      </c>
      <c r="K56" s="113">
        <v>-2.6</v>
      </c>
      <c r="L56" s="116">
        <v>1</v>
      </c>
    </row>
    <row r="57" spans="2:12" ht="13.5">
      <c r="B57" s="88" t="s">
        <v>112</v>
      </c>
      <c r="C57" s="88" t="s">
        <v>216</v>
      </c>
      <c r="D57" s="95">
        <v>0.3743055555555555</v>
      </c>
      <c r="E57" s="88" t="s">
        <v>45</v>
      </c>
      <c r="F57" s="89">
        <v>0.1</v>
      </c>
      <c r="G57" s="88">
        <v>1.5378</v>
      </c>
      <c r="H57" s="88" t="s">
        <v>305</v>
      </c>
      <c r="I57" s="95">
        <v>0.001388888888888889</v>
      </c>
      <c r="J57" s="88">
        <v>1.5557</v>
      </c>
      <c r="K57" s="113">
        <v>-187.05</v>
      </c>
      <c r="L57" s="116">
        <v>1</v>
      </c>
    </row>
    <row r="58" spans="2:12" ht="13.5">
      <c r="B58" s="88" t="s">
        <v>113</v>
      </c>
      <c r="C58" s="88" t="s">
        <v>217</v>
      </c>
      <c r="D58" s="95">
        <v>0.5222222222222223</v>
      </c>
      <c r="E58" s="88" t="s">
        <v>45</v>
      </c>
      <c r="F58" s="89">
        <v>0.1</v>
      </c>
      <c r="G58" s="88">
        <v>1.555</v>
      </c>
      <c r="H58" s="88" t="s">
        <v>306</v>
      </c>
      <c r="I58" s="95">
        <v>0.08055555555555556</v>
      </c>
      <c r="J58" s="88">
        <v>1.5586</v>
      </c>
      <c r="K58" s="113">
        <v>-42.9</v>
      </c>
      <c r="L58" s="116">
        <v>1</v>
      </c>
    </row>
    <row r="59" spans="2:12" ht="13.5">
      <c r="B59" s="88" t="s">
        <v>115</v>
      </c>
      <c r="C59" s="88" t="s">
        <v>218</v>
      </c>
      <c r="D59" s="95">
        <v>0.2798611111111111</v>
      </c>
      <c r="E59" s="88" t="s">
        <v>45</v>
      </c>
      <c r="F59" s="89">
        <v>0.1</v>
      </c>
      <c r="G59" s="88">
        <v>1.329</v>
      </c>
      <c r="H59" s="88" t="s">
        <v>307</v>
      </c>
      <c r="I59" s="95">
        <v>0.8319444444444444</v>
      </c>
      <c r="J59" s="88">
        <v>1.2686</v>
      </c>
      <c r="K59" s="114">
        <v>594.8</v>
      </c>
      <c r="L59" s="116">
        <v>1</v>
      </c>
    </row>
    <row r="60" spans="2:12" ht="13.5">
      <c r="B60" s="88" t="s">
        <v>114</v>
      </c>
      <c r="C60" s="88" t="s">
        <v>219</v>
      </c>
      <c r="D60" s="95">
        <v>0.004861111111111111</v>
      </c>
      <c r="E60" s="88" t="s">
        <v>46</v>
      </c>
      <c r="F60" s="89">
        <v>0.1</v>
      </c>
      <c r="G60" s="88">
        <v>1.4018</v>
      </c>
      <c r="H60" s="88" t="s">
        <v>308</v>
      </c>
      <c r="I60" s="95">
        <v>0.5104166666666666</v>
      </c>
      <c r="J60" s="88">
        <v>1.3973</v>
      </c>
      <c r="K60" s="113">
        <v>-44.2</v>
      </c>
      <c r="L60" s="116">
        <v>1</v>
      </c>
    </row>
    <row r="61" spans="2:12" ht="13.5">
      <c r="B61" s="88" t="s">
        <v>116</v>
      </c>
      <c r="C61" s="88" t="s">
        <v>220</v>
      </c>
      <c r="D61" s="95">
        <v>0.5236111111111111</v>
      </c>
      <c r="E61" s="88" t="s">
        <v>46</v>
      </c>
      <c r="F61" s="89">
        <v>0.1</v>
      </c>
      <c r="G61" s="88">
        <v>1.346</v>
      </c>
      <c r="H61" s="88" t="s">
        <v>309</v>
      </c>
      <c r="I61" s="95">
        <v>0.99375</v>
      </c>
      <c r="J61" s="88">
        <v>1.3546</v>
      </c>
      <c r="K61" s="114">
        <v>86.8</v>
      </c>
      <c r="L61" s="116">
        <v>1</v>
      </c>
    </row>
    <row r="62" spans="2:12" ht="13.5">
      <c r="B62" s="88" t="s">
        <v>117</v>
      </c>
      <c r="C62" s="88" t="s">
        <v>221</v>
      </c>
      <c r="D62" s="95">
        <v>0.30069444444444443</v>
      </c>
      <c r="E62" s="88" t="s">
        <v>46</v>
      </c>
      <c r="F62" s="89">
        <v>0.1</v>
      </c>
      <c r="G62" s="88">
        <v>1.43</v>
      </c>
      <c r="H62" s="88" t="s">
        <v>221</v>
      </c>
      <c r="I62" s="95">
        <v>0.5944444444444444</v>
      </c>
      <c r="J62" s="88">
        <v>1.4159</v>
      </c>
      <c r="K62" s="113">
        <v>-141</v>
      </c>
      <c r="L62" s="116">
        <v>1</v>
      </c>
    </row>
    <row r="63" spans="2:12" ht="13.5">
      <c r="B63" s="88" t="s">
        <v>118</v>
      </c>
      <c r="C63" s="88" t="s">
        <v>222</v>
      </c>
      <c r="D63" s="95">
        <v>0.05069444444444445</v>
      </c>
      <c r="E63" s="88" t="s">
        <v>46</v>
      </c>
      <c r="F63" s="89">
        <v>0.1</v>
      </c>
      <c r="G63" s="88">
        <v>1.4716</v>
      </c>
      <c r="H63" s="88" t="s">
        <v>310</v>
      </c>
      <c r="I63" s="95">
        <v>0.06944444444444443</v>
      </c>
      <c r="J63" s="88">
        <v>1.4608</v>
      </c>
      <c r="K63" s="113">
        <v>-106.6</v>
      </c>
      <c r="L63" s="116">
        <v>1</v>
      </c>
    </row>
    <row r="64" spans="2:12" ht="13.5">
      <c r="B64" s="88" t="s">
        <v>223</v>
      </c>
      <c r="C64" s="88" t="s">
        <v>224</v>
      </c>
      <c r="D64" s="95">
        <v>0.42430555555555555</v>
      </c>
      <c r="E64" s="88" t="s">
        <v>46</v>
      </c>
      <c r="F64" s="89">
        <v>0.1</v>
      </c>
      <c r="G64" s="88">
        <v>1.4815</v>
      </c>
      <c r="H64" s="88" t="s">
        <v>311</v>
      </c>
      <c r="I64" s="95">
        <v>0.024999999999999998</v>
      </c>
      <c r="J64" s="88">
        <v>1.4829</v>
      </c>
      <c r="K64" s="114">
        <v>15.4</v>
      </c>
      <c r="L64" s="116">
        <v>1</v>
      </c>
    </row>
    <row r="65" spans="2:12" ht="13.5">
      <c r="B65" s="88" t="s">
        <v>119</v>
      </c>
      <c r="C65" s="88" t="s">
        <v>225</v>
      </c>
      <c r="D65" s="95">
        <v>0.8444444444444444</v>
      </c>
      <c r="E65" s="88" t="s">
        <v>46</v>
      </c>
      <c r="F65" s="89">
        <v>0.1</v>
      </c>
      <c r="G65" s="88">
        <v>1.504</v>
      </c>
      <c r="H65" s="88" t="s">
        <v>312</v>
      </c>
      <c r="I65" s="95">
        <v>0.7208333333333333</v>
      </c>
      <c r="J65" s="88">
        <v>1.4874</v>
      </c>
      <c r="K65" s="113">
        <v>-165.4</v>
      </c>
      <c r="L65" s="116">
        <v>1</v>
      </c>
    </row>
    <row r="66" spans="2:12" ht="13.5">
      <c r="B66" s="88" t="s">
        <v>120</v>
      </c>
      <c r="C66" s="88" t="s">
        <v>226</v>
      </c>
      <c r="D66" s="95">
        <v>0.41250000000000003</v>
      </c>
      <c r="E66" s="88" t="s">
        <v>45</v>
      </c>
      <c r="F66" s="89">
        <v>0.1</v>
      </c>
      <c r="G66" s="88">
        <v>1.4695</v>
      </c>
      <c r="H66" s="88" t="s">
        <v>313</v>
      </c>
      <c r="I66" s="95">
        <v>0.6569444444444444</v>
      </c>
      <c r="J66" s="88">
        <v>1.4844</v>
      </c>
      <c r="K66" s="113">
        <v>-150.15</v>
      </c>
      <c r="L66" s="116">
        <v>1</v>
      </c>
    </row>
    <row r="67" spans="2:12" ht="13.5">
      <c r="B67" s="88" t="s">
        <v>121</v>
      </c>
      <c r="C67" s="88" t="s">
        <v>227</v>
      </c>
      <c r="D67" s="95">
        <v>0.44930555555555557</v>
      </c>
      <c r="E67" s="88" t="s">
        <v>46</v>
      </c>
      <c r="F67" s="89">
        <v>0.1</v>
      </c>
      <c r="G67" s="88">
        <v>1.5083</v>
      </c>
      <c r="H67" s="88" t="s">
        <v>314</v>
      </c>
      <c r="I67" s="95">
        <v>0.5819444444444445</v>
      </c>
      <c r="J67" s="88">
        <v>1.4967</v>
      </c>
      <c r="K67" s="113">
        <v>-115</v>
      </c>
      <c r="L67" s="116">
        <v>1</v>
      </c>
    </row>
    <row r="68" spans="2:12" ht="13.5">
      <c r="B68" s="88" t="s">
        <v>122</v>
      </c>
      <c r="C68" s="88" t="s">
        <v>228</v>
      </c>
      <c r="D68" s="95">
        <v>0.043750000000000004</v>
      </c>
      <c r="E68" s="88" t="s">
        <v>45</v>
      </c>
      <c r="F68" s="89">
        <v>0.1</v>
      </c>
      <c r="G68" s="88">
        <v>1.3876</v>
      </c>
      <c r="H68" s="88" t="s">
        <v>315</v>
      </c>
      <c r="I68" s="95">
        <v>0.6652777777777777</v>
      </c>
      <c r="J68" s="88">
        <v>1.3684</v>
      </c>
      <c r="K68" s="114">
        <v>158.65</v>
      </c>
      <c r="L68" s="116">
        <v>1</v>
      </c>
    </row>
    <row r="69" spans="2:12" ht="13.5">
      <c r="B69" s="88" t="s">
        <v>123</v>
      </c>
      <c r="C69" s="88" t="s">
        <v>229</v>
      </c>
      <c r="D69" s="95">
        <v>0.28194444444444444</v>
      </c>
      <c r="E69" s="88" t="s">
        <v>46</v>
      </c>
      <c r="F69" s="89">
        <v>0.1</v>
      </c>
      <c r="G69" s="88">
        <v>1.379</v>
      </c>
      <c r="H69" s="88" t="s">
        <v>316</v>
      </c>
      <c r="I69" s="95">
        <v>0.31180555555555556</v>
      </c>
      <c r="J69" s="88">
        <v>1.366</v>
      </c>
      <c r="K69" s="113">
        <v>-129.4</v>
      </c>
      <c r="L69" s="116">
        <v>1</v>
      </c>
    </row>
    <row r="70" spans="2:12" ht="13.5">
      <c r="B70" s="88" t="s">
        <v>124</v>
      </c>
      <c r="C70" s="88" t="s">
        <v>230</v>
      </c>
      <c r="D70" s="95">
        <v>0.4597222222222222</v>
      </c>
      <c r="E70" s="88" t="s">
        <v>45</v>
      </c>
      <c r="F70" s="89">
        <v>0.1</v>
      </c>
      <c r="G70" s="88">
        <v>1.2153</v>
      </c>
      <c r="H70" s="88" t="s">
        <v>317</v>
      </c>
      <c r="I70" s="95">
        <v>0.5076388888888889</v>
      </c>
      <c r="J70" s="88">
        <v>1.2013</v>
      </c>
      <c r="K70" s="113">
        <v>135.4</v>
      </c>
      <c r="L70" s="116">
        <v>1</v>
      </c>
    </row>
    <row r="71" spans="2:12" ht="13.5">
      <c r="B71" s="88" t="s">
        <v>125</v>
      </c>
      <c r="C71" s="88" t="s">
        <v>231</v>
      </c>
      <c r="D71" s="95">
        <v>0.6277777777777778</v>
      </c>
      <c r="E71" s="88" t="s">
        <v>46</v>
      </c>
      <c r="F71" s="89">
        <v>0.1</v>
      </c>
      <c r="G71" s="88">
        <v>1.2746</v>
      </c>
      <c r="H71" s="88" t="s">
        <v>318</v>
      </c>
      <c r="I71" s="95">
        <v>0.017361111111111112</v>
      </c>
      <c r="J71" s="88">
        <v>1.2742</v>
      </c>
      <c r="K71" s="114">
        <v>3.6</v>
      </c>
      <c r="L71" s="116">
        <v>1</v>
      </c>
    </row>
    <row r="72" spans="2:12" ht="13.5">
      <c r="B72" s="88" t="s">
        <v>126</v>
      </c>
      <c r="C72" s="88" t="s">
        <v>232</v>
      </c>
      <c r="D72" s="95">
        <v>0.27499999999999997</v>
      </c>
      <c r="E72" s="88" t="s">
        <v>46</v>
      </c>
      <c r="F72" s="89">
        <v>0.1</v>
      </c>
      <c r="G72" s="88">
        <v>1.386</v>
      </c>
      <c r="H72" s="88" t="s">
        <v>319</v>
      </c>
      <c r="I72" s="95">
        <v>0.05694444444444444</v>
      </c>
      <c r="J72" s="88">
        <v>1.3844</v>
      </c>
      <c r="K72" s="113">
        <v>-14.6</v>
      </c>
      <c r="L72" s="116">
        <v>1</v>
      </c>
    </row>
    <row r="73" spans="2:12" ht="13.5">
      <c r="B73" s="88" t="s">
        <v>127</v>
      </c>
      <c r="C73" s="88" t="s">
        <v>233</v>
      </c>
      <c r="D73" s="95">
        <v>0.42430555555555555</v>
      </c>
      <c r="E73" s="88" t="s">
        <v>46</v>
      </c>
      <c r="F73" s="89">
        <v>0.1</v>
      </c>
      <c r="G73" s="88">
        <v>1.4053</v>
      </c>
      <c r="H73" s="88" t="s">
        <v>320</v>
      </c>
      <c r="I73" s="95">
        <v>0.9993055555555556</v>
      </c>
      <c r="J73" s="88">
        <v>1.3867</v>
      </c>
      <c r="K73" s="113">
        <v>-184.8</v>
      </c>
      <c r="L73" s="116">
        <v>1</v>
      </c>
    </row>
    <row r="74" spans="2:12" ht="13.5">
      <c r="B74" s="88" t="s">
        <v>128</v>
      </c>
      <c r="C74" s="88" t="s">
        <v>234</v>
      </c>
      <c r="D74" s="95">
        <v>0.576388888888889</v>
      </c>
      <c r="E74" s="88" t="s">
        <v>46</v>
      </c>
      <c r="F74" s="89">
        <v>0.1</v>
      </c>
      <c r="G74" s="88">
        <v>1.3858</v>
      </c>
      <c r="H74" s="88" t="s">
        <v>321</v>
      </c>
      <c r="I74" s="95">
        <v>0.17013888888888887</v>
      </c>
      <c r="J74" s="88">
        <v>1.3904</v>
      </c>
      <c r="K74" s="114">
        <v>49</v>
      </c>
      <c r="L74" s="116">
        <v>1</v>
      </c>
    </row>
    <row r="75" spans="2:12" ht="13.5">
      <c r="B75" s="88" t="s">
        <v>129</v>
      </c>
      <c r="C75" s="88" t="s">
        <v>235</v>
      </c>
      <c r="D75" s="95">
        <v>0.3756944444444445</v>
      </c>
      <c r="E75" s="88" t="s">
        <v>46</v>
      </c>
      <c r="F75" s="89">
        <v>0.1</v>
      </c>
      <c r="G75" s="88">
        <v>1.4218</v>
      </c>
      <c r="H75" s="88" t="s">
        <v>322</v>
      </c>
      <c r="I75" s="95">
        <v>0.4611111111111111</v>
      </c>
      <c r="J75" s="88">
        <v>1.4377</v>
      </c>
      <c r="K75" s="114">
        <v>162.2</v>
      </c>
      <c r="L75" s="116">
        <v>1</v>
      </c>
    </row>
    <row r="76" spans="2:12" ht="13.5">
      <c r="B76" s="88" t="s">
        <v>130</v>
      </c>
      <c r="C76" s="88" t="s">
        <v>236</v>
      </c>
      <c r="D76" s="95">
        <v>0.7374999999999999</v>
      </c>
      <c r="E76" s="88" t="s">
        <v>46</v>
      </c>
      <c r="F76" s="89">
        <v>0.1</v>
      </c>
      <c r="G76" s="88">
        <v>1.4716</v>
      </c>
      <c r="H76" s="88" t="s">
        <v>323</v>
      </c>
      <c r="I76" s="95">
        <v>0.5222222222222223</v>
      </c>
      <c r="J76" s="88">
        <v>1.4744</v>
      </c>
      <c r="K76" s="114">
        <v>30.2</v>
      </c>
      <c r="L76" s="116">
        <v>1</v>
      </c>
    </row>
    <row r="77" spans="2:12" ht="13.5">
      <c r="B77" s="88" t="s">
        <v>131</v>
      </c>
      <c r="C77" s="88" t="s">
        <v>237</v>
      </c>
      <c r="D77" s="95">
        <v>0.9993055555555556</v>
      </c>
      <c r="E77" s="88" t="s">
        <v>45</v>
      </c>
      <c r="F77" s="89">
        <v>0.1</v>
      </c>
      <c r="G77" s="88">
        <v>1.3572</v>
      </c>
      <c r="H77" s="88" t="s">
        <v>237</v>
      </c>
      <c r="I77" s="95">
        <v>0.9993055555555556</v>
      </c>
      <c r="J77" s="88">
        <v>1.3576</v>
      </c>
      <c r="K77" s="113">
        <v>-4</v>
      </c>
      <c r="L77" s="116">
        <v>1</v>
      </c>
    </row>
    <row r="78" spans="2:12" ht="13.5">
      <c r="B78" s="88" t="s">
        <v>238</v>
      </c>
      <c r="C78" s="88" t="s">
        <v>239</v>
      </c>
      <c r="D78" s="95">
        <v>0.5534722222222223</v>
      </c>
      <c r="E78" s="88" t="s">
        <v>46</v>
      </c>
      <c r="F78" s="89">
        <v>0.1</v>
      </c>
      <c r="G78" s="88">
        <v>1.3964</v>
      </c>
      <c r="H78" s="88" t="s">
        <v>239</v>
      </c>
      <c r="I78" s="95">
        <v>0.6173611111111111</v>
      </c>
      <c r="J78" s="88">
        <v>1.3816</v>
      </c>
      <c r="K78" s="113">
        <v>-148</v>
      </c>
      <c r="L78" s="116">
        <v>1</v>
      </c>
    </row>
    <row r="79" spans="2:12" ht="13.5">
      <c r="B79" s="88" t="s">
        <v>132</v>
      </c>
      <c r="C79" s="88" t="s">
        <v>240</v>
      </c>
      <c r="D79" s="95">
        <v>0.3659722222222222</v>
      </c>
      <c r="E79" s="88" t="s">
        <v>45</v>
      </c>
      <c r="F79" s="89">
        <v>0.1</v>
      </c>
      <c r="G79" s="88">
        <v>1.29</v>
      </c>
      <c r="H79" s="88" t="s">
        <v>324</v>
      </c>
      <c r="I79" s="95">
        <v>0.6229166666666667</v>
      </c>
      <c r="J79" s="88">
        <v>1.2824</v>
      </c>
      <c r="K79" s="114">
        <v>66.8</v>
      </c>
      <c r="L79" s="116">
        <v>1</v>
      </c>
    </row>
    <row r="80" spans="2:12" ht="13.5">
      <c r="B80" s="88" t="s">
        <v>133</v>
      </c>
      <c r="C80" s="88" t="s">
        <v>241</v>
      </c>
      <c r="D80" s="95">
        <v>0.6430555555555556</v>
      </c>
      <c r="E80" s="88" t="s">
        <v>46</v>
      </c>
      <c r="F80" s="89">
        <v>0.1</v>
      </c>
      <c r="G80" s="88">
        <v>1.3217</v>
      </c>
      <c r="H80" s="88" t="s">
        <v>325</v>
      </c>
      <c r="I80" s="95">
        <v>0.9868055555555556</v>
      </c>
      <c r="J80" s="88">
        <v>1.3147</v>
      </c>
      <c r="K80" s="113">
        <v>-68.6</v>
      </c>
      <c r="L80" s="116">
        <v>1</v>
      </c>
    </row>
    <row r="81" spans="2:12" ht="13.5">
      <c r="B81" s="88" t="s">
        <v>134</v>
      </c>
      <c r="C81" s="88" t="s">
        <v>242</v>
      </c>
      <c r="D81" s="95">
        <v>0.24097222222222223</v>
      </c>
      <c r="E81" s="88" t="s">
        <v>45</v>
      </c>
      <c r="F81" s="89">
        <v>0.1</v>
      </c>
      <c r="G81" s="88">
        <v>1.3052</v>
      </c>
      <c r="H81" s="88" t="s">
        <v>326</v>
      </c>
      <c r="I81" s="95">
        <v>0.6152777777777778</v>
      </c>
      <c r="J81" s="88">
        <v>1.3196</v>
      </c>
      <c r="K81" s="113">
        <v>-150.9</v>
      </c>
      <c r="L81" s="116">
        <v>1</v>
      </c>
    </row>
    <row r="82" spans="2:12" ht="13.5">
      <c r="B82" s="88" t="s">
        <v>135</v>
      </c>
      <c r="C82" s="88" t="s">
        <v>243</v>
      </c>
      <c r="D82" s="95">
        <v>0.29444444444444445</v>
      </c>
      <c r="E82" s="88" t="s">
        <v>46</v>
      </c>
      <c r="F82" s="89">
        <v>0.1</v>
      </c>
      <c r="G82" s="88">
        <v>1.3267</v>
      </c>
      <c r="H82" s="88" t="s">
        <v>327</v>
      </c>
      <c r="I82" s="95">
        <v>0.3909722222222222</v>
      </c>
      <c r="J82" s="88">
        <v>1.3151</v>
      </c>
      <c r="K82" s="113">
        <v>-115.6</v>
      </c>
      <c r="L82" s="116">
        <v>1</v>
      </c>
    </row>
    <row r="83" spans="2:12" ht="13.5">
      <c r="B83" s="88" t="s">
        <v>136</v>
      </c>
      <c r="C83" s="88" t="s">
        <v>244</v>
      </c>
      <c r="D83" s="95">
        <v>0.9166666666666666</v>
      </c>
      <c r="E83" s="88" t="s">
        <v>45</v>
      </c>
      <c r="F83" s="89">
        <v>0.1</v>
      </c>
      <c r="G83" s="88">
        <v>1.3076</v>
      </c>
      <c r="H83" s="88" t="s">
        <v>328</v>
      </c>
      <c r="I83" s="95">
        <v>0.010416666666666666</v>
      </c>
      <c r="J83" s="88">
        <v>1.2788</v>
      </c>
      <c r="K83" s="114">
        <v>268.45</v>
      </c>
      <c r="L83" s="116">
        <v>1</v>
      </c>
    </row>
    <row r="84" spans="2:12" ht="13.5">
      <c r="B84" s="88" t="s">
        <v>245</v>
      </c>
      <c r="C84" s="88" t="s">
        <v>246</v>
      </c>
      <c r="D84" s="95">
        <v>0.024999999999999998</v>
      </c>
      <c r="E84" s="88" t="s">
        <v>45</v>
      </c>
      <c r="F84" s="89">
        <v>0.1</v>
      </c>
      <c r="G84" s="88">
        <v>1.2646</v>
      </c>
      <c r="H84" s="88" t="s">
        <v>329</v>
      </c>
      <c r="I84" s="95">
        <v>0.5506944444444445</v>
      </c>
      <c r="J84" s="88">
        <v>1.2461</v>
      </c>
      <c r="K84" s="114">
        <v>168.9</v>
      </c>
      <c r="L84" s="116">
        <v>1</v>
      </c>
    </row>
    <row r="85" spans="2:12" ht="13.5">
      <c r="B85" s="88" t="s">
        <v>137</v>
      </c>
      <c r="C85" s="88" t="s">
        <v>247</v>
      </c>
      <c r="D85" s="95">
        <v>0.26458333333333334</v>
      </c>
      <c r="E85" s="88" t="s">
        <v>46</v>
      </c>
      <c r="F85" s="89">
        <v>0.1</v>
      </c>
      <c r="G85" s="88">
        <v>1.2369</v>
      </c>
      <c r="H85" s="88" t="s">
        <v>330</v>
      </c>
      <c r="I85" s="95">
        <v>0.043750000000000004</v>
      </c>
      <c r="J85" s="88">
        <v>1.2479</v>
      </c>
      <c r="K85" s="114">
        <v>111.6</v>
      </c>
      <c r="L85" s="116">
        <v>1</v>
      </c>
    </row>
    <row r="86" spans="2:12" ht="13.5">
      <c r="B86" s="88" t="s">
        <v>138</v>
      </c>
      <c r="C86" s="88" t="s">
        <v>248</v>
      </c>
      <c r="D86" s="95">
        <v>0.40347222222222223</v>
      </c>
      <c r="E86" s="88" t="s">
        <v>46</v>
      </c>
      <c r="F86" s="89">
        <v>0.1</v>
      </c>
      <c r="G86" s="88">
        <v>1.2577</v>
      </c>
      <c r="H86" s="88" t="s">
        <v>331</v>
      </c>
      <c r="I86" s="95">
        <v>0.545138888888889</v>
      </c>
      <c r="J86" s="88">
        <v>1.2556</v>
      </c>
      <c r="K86" s="113">
        <v>-20.4</v>
      </c>
      <c r="L86" s="116">
        <v>1</v>
      </c>
    </row>
    <row r="87" spans="2:12" ht="13.5">
      <c r="B87" s="88" t="s">
        <v>139</v>
      </c>
      <c r="C87" s="88" t="s">
        <v>249</v>
      </c>
      <c r="D87" s="95">
        <v>0.3055555555555555</v>
      </c>
      <c r="E87" s="88" t="s">
        <v>46</v>
      </c>
      <c r="F87" s="89">
        <v>0.1</v>
      </c>
      <c r="G87" s="88">
        <v>1.3253</v>
      </c>
      <c r="H87" s="88" t="s">
        <v>332</v>
      </c>
      <c r="I87" s="95">
        <v>0.4375</v>
      </c>
      <c r="J87" s="88">
        <v>1.3164</v>
      </c>
      <c r="K87" s="113">
        <v>-88.8</v>
      </c>
      <c r="L87" s="116">
        <v>1</v>
      </c>
    </row>
    <row r="88" spans="2:12" ht="13.5">
      <c r="B88" s="88" t="s">
        <v>250</v>
      </c>
      <c r="C88" s="88" t="s">
        <v>251</v>
      </c>
      <c r="D88" s="95">
        <v>0.15069444444444444</v>
      </c>
      <c r="E88" s="88" t="s">
        <v>45</v>
      </c>
      <c r="F88" s="89">
        <v>0.1</v>
      </c>
      <c r="G88" s="88">
        <v>1.3268</v>
      </c>
      <c r="H88" s="88" t="s">
        <v>333</v>
      </c>
      <c r="I88" s="95">
        <v>0.3888888888888889</v>
      </c>
      <c r="J88" s="88">
        <v>1.3242</v>
      </c>
      <c r="K88" s="114">
        <v>22.55</v>
      </c>
      <c r="L88" s="116">
        <v>1</v>
      </c>
    </row>
    <row r="89" spans="2:12" ht="13.5">
      <c r="B89" s="88" t="s">
        <v>140</v>
      </c>
      <c r="C89" s="88" t="s">
        <v>252</v>
      </c>
      <c r="D89" s="95">
        <v>0.5895833333333333</v>
      </c>
      <c r="E89" s="88" t="s">
        <v>45</v>
      </c>
      <c r="F89" s="89">
        <v>0.1</v>
      </c>
      <c r="G89" s="88">
        <v>1.2961</v>
      </c>
      <c r="H89" s="88" t="s">
        <v>334</v>
      </c>
      <c r="I89" s="95">
        <v>0.55625</v>
      </c>
      <c r="J89" s="88">
        <v>1.307</v>
      </c>
      <c r="K89" s="113">
        <v>-112.45</v>
      </c>
      <c r="L89" s="116">
        <v>1</v>
      </c>
    </row>
    <row r="90" spans="2:12" ht="13.5">
      <c r="B90" s="88" t="s">
        <v>141</v>
      </c>
      <c r="C90" s="88" t="s">
        <v>253</v>
      </c>
      <c r="D90" s="95">
        <v>0.2736111111111111</v>
      </c>
      <c r="E90" s="88" t="s">
        <v>46</v>
      </c>
      <c r="F90" s="89">
        <v>0.1</v>
      </c>
      <c r="G90" s="88">
        <v>1.3106</v>
      </c>
      <c r="H90" s="88" t="s">
        <v>335</v>
      </c>
      <c r="I90" s="95">
        <v>0.7680555555555556</v>
      </c>
      <c r="J90" s="88">
        <v>1.3324</v>
      </c>
      <c r="K90" s="114">
        <v>221.2</v>
      </c>
      <c r="L90" s="116">
        <v>1</v>
      </c>
    </row>
    <row r="91" spans="2:12" ht="13.5">
      <c r="B91" s="88" t="s">
        <v>142</v>
      </c>
      <c r="C91" s="88" t="s">
        <v>254</v>
      </c>
      <c r="D91" s="95">
        <v>0.2354166666666667</v>
      </c>
      <c r="E91" s="88" t="s">
        <v>45</v>
      </c>
      <c r="F91" s="89">
        <v>0.1</v>
      </c>
      <c r="G91" s="88">
        <v>1.296</v>
      </c>
      <c r="H91" s="88" t="s">
        <v>336</v>
      </c>
      <c r="I91" s="95">
        <v>0.7604166666666666</v>
      </c>
      <c r="J91" s="88">
        <v>1.2904</v>
      </c>
      <c r="K91" s="114">
        <v>46.8</v>
      </c>
      <c r="L91" s="116">
        <v>1</v>
      </c>
    </row>
    <row r="92" spans="2:12" ht="13.5">
      <c r="B92" s="88" t="s">
        <v>143</v>
      </c>
      <c r="C92" s="88" t="s">
        <v>255</v>
      </c>
      <c r="D92" s="95">
        <v>0.43124999999999997</v>
      </c>
      <c r="E92" s="88" t="s">
        <v>46</v>
      </c>
      <c r="F92" s="89">
        <v>0.1</v>
      </c>
      <c r="G92" s="88">
        <v>1.3324</v>
      </c>
      <c r="H92" s="88" t="s">
        <v>337</v>
      </c>
      <c r="I92" s="95">
        <v>0.03888888888888889</v>
      </c>
      <c r="J92" s="88">
        <v>1.3323</v>
      </c>
      <c r="K92" s="114">
        <v>0.2</v>
      </c>
      <c r="L92" s="116">
        <v>1</v>
      </c>
    </row>
    <row r="93" spans="2:12" ht="13.5">
      <c r="B93" s="88" t="s">
        <v>144</v>
      </c>
      <c r="C93" s="88" t="s">
        <v>256</v>
      </c>
      <c r="D93" s="95">
        <v>0.4923611111111111</v>
      </c>
      <c r="E93" s="88" t="s">
        <v>46</v>
      </c>
      <c r="F93" s="89">
        <v>0.1</v>
      </c>
      <c r="G93" s="88">
        <v>1.3539</v>
      </c>
      <c r="H93" s="88" t="s">
        <v>338</v>
      </c>
      <c r="I93" s="95">
        <v>0.5416666666666666</v>
      </c>
      <c r="J93" s="88">
        <v>1.3579</v>
      </c>
      <c r="K93" s="114">
        <v>41.6</v>
      </c>
      <c r="L93" s="116">
        <v>1</v>
      </c>
    </row>
    <row r="94" spans="2:12" ht="13.5">
      <c r="B94" s="92"/>
      <c r="C94" s="92"/>
      <c r="D94" s="92"/>
      <c r="E94" s="92"/>
      <c r="F94" s="92"/>
      <c r="G94" s="93"/>
      <c r="H94" s="93"/>
      <c r="I94" s="93"/>
      <c r="J94" s="93"/>
      <c r="K94" s="94">
        <f>SUM(K4:K93)</f>
        <v>2482.149999999999</v>
      </c>
      <c r="L94" s="115">
        <f>K94/10000</f>
        <v>0.2482149999999999</v>
      </c>
    </row>
    <row r="95" spans="2:12" ht="13.5">
      <c r="B95" s="92"/>
      <c r="C95" s="92"/>
      <c r="D95" s="92"/>
      <c r="E95" s="92"/>
      <c r="F95" s="92"/>
      <c r="G95" s="93"/>
      <c r="H95" s="93"/>
      <c r="I95" s="93"/>
      <c r="J95" s="93"/>
      <c r="K95" s="94">
        <f>COUNT(K4:K93)</f>
        <v>90</v>
      </c>
      <c r="L95" s="92"/>
    </row>
    <row r="98" spans="7:13" ht="13.5">
      <c r="G98" s="90" t="s">
        <v>47</v>
      </c>
      <c r="H98" s="90"/>
      <c r="I98" s="90"/>
      <c r="J98" s="90"/>
      <c r="K98" s="101">
        <f>SUM(K5:K8)+SUM(K10:K16)+SUM(K19:K23)+K25+K29+SUM(K31:K33)+K40+SUM(K44:K45)+SUM(K47:K48)+SUM(K52:K53)+K59+K61+K64+K68+K71+SUM(K74:K76)+K79+SUM(K83:K85)+K88+SUM(K90:K93)+K37</f>
        <v>6665.199999999999</v>
      </c>
      <c r="L98" s="117">
        <f>SUM(L5:L8)+SUM(L10:L16)+SUM(L19:L23)+L25+L29+SUM(L31:L33)+L40+SUM(L44:L45)+SUM(L47:L48)+SUM(L52:L53)+L59+L61+L64+L68+L71+SUM(L74:L76)+L79+SUM(L83:L85)+L88+SUM(L90:L93)+L37</f>
        <v>46</v>
      </c>
      <c r="M98" s="119">
        <f>L98/L100</f>
        <v>0.5111111111111111</v>
      </c>
    </row>
    <row r="99" spans="7:12" ht="13.5">
      <c r="G99" t="s">
        <v>48</v>
      </c>
      <c r="K99" s="102">
        <f>K4+K9+K17+K18+K24+SUM(K26:K28)+K30+SUM(K34:K36)+K38+K39+SUM(K41:K43)+K46+SUM(K49:K51)+SUM(K54:K58)+K60+K62+K63+SUM(K65:K67)+K69+K70+K72+K73+K77+K78+SUM(K80:K82)+K86+K87+K89</f>
        <v>-4183.05</v>
      </c>
      <c r="L99" s="118">
        <f>L4+L9+L17+L18+L24+SUM(L26:L28)+L30+SUM(L34:L36)+L38+L39+SUM(L41:L43)+L46+SUM(L49:L51)+SUM(L54:L58)+L60+L62+L63+SUM(L65:L67)+L69+L70+L72+L73+L77+L78+SUM(L80:L82)+L86+L87+L89</f>
        <v>44</v>
      </c>
    </row>
    <row r="100" spans="7:12" ht="13.5">
      <c r="G100" t="s">
        <v>49</v>
      </c>
      <c r="K100" s="91">
        <f>K98+K99</f>
        <v>2482.1499999999987</v>
      </c>
      <c r="L100" s="118">
        <f>L98+L99</f>
        <v>90</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S17" sqref="S17"/>
    </sheetView>
  </sheetViews>
  <sheetFormatPr defaultColWidth="8.875" defaultRowHeight="13.5"/>
  <cols>
    <col min="1" max="9" width="8.875" style="0" customWidth="1"/>
  </cols>
  <sheetData/>
  <sheetProtection/>
  <printOptions/>
  <pageMargins left="0.75" right="0.75" top="1" bottom="1" header="0.5111111111111111" footer="0.511111111111111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I22"/>
  <sheetViews>
    <sheetView zoomScaleSheetLayoutView="100" zoomScalePageLayoutView="0" workbookViewId="0" topLeftCell="A1">
      <selection activeCell="F36" sqref="F36"/>
    </sheetView>
  </sheetViews>
  <sheetFormatPr defaultColWidth="8.875" defaultRowHeight="13.5"/>
  <sheetData>
    <row r="1" spans="1:9" ht="13.5">
      <c r="A1" s="68" t="s">
        <v>21</v>
      </c>
      <c r="B1" s="69"/>
      <c r="C1" s="69"/>
      <c r="D1" s="69"/>
      <c r="E1" s="69"/>
      <c r="F1" s="69"/>
      <c r="G1" s="69"/>
      <c r="H1" s="69"/>
      <c r="I1" s="72"/>
    </row>
    <row r="2" spans="1:9" ht="13.5">
      <c r="A2" s="70" t="s">
        <v>22</v>
      </c>
      <c r="B2" s="71"/>
      <c r="C2" s="71"/>
      <c r="D2" s="71"/>
      <c r="E2" s="71"/>
      <c r="F2" s="71"/>
      <c r="G2" s="71"/>
      <c r="H2" s="71"/>
      <c r="I2" s="72"/>
    </row>
    <row r="3" spans="1:4" ht="13.5">
      <c r="A3" s="67" t="s">
        <v>29</v>
      </c>
      <c r="D3" s="67"/>
    </row>
    <row r="4" ht="13.5">
      <c r="A4" s="85" t="s">
        <v>28</v>
      </c>
    </row>
    <row r="7" ht="13.5">
      <c r="A7" t="s">
        <v>23</v>
      </c>
    </row>
    <row r="8" ht="13.5">
      <c r="A8" s="87" t="s">
        <v>50</v>
      </c>
    </row>
    <row r="9" ht="13.5">
      <c r="A9" t="s">
        <v>53</v>
      </c>
    </row>
    <row r="10" ht="13.5">
      <c r="A10" t="s">
        <v>54</v>
      </c>
    </row>
    <row r="11" ht="13.5">
      <c r="A11" t="s">
        <v>51</v>
      </c>
    </row>
    <row r="12" ht="13.5">
      <c r="A12" t="s">
        <v>52</v>
      </c>
    </row>
    <row r="15" ht="13.5">
      <c r="A15" s="87" t="s">
        <v>157</v>
      </c>
    </row>
    <row r="16" ht="13.5">
      <c r="A16" t="s">
        <v>158</v>
      </c>
    </row>
    <row r="17" ht="13.5">
      <c r="A17" t="s">
        <v>159</v>
      </c>
    </row>
    <row r="18" ht="13.5">
      <c r="A18" t="s">
        <v>32</v>
      </c>
    </row>
    <row r="19" ht="13.5">
      <c r="A19" t="s">
        <v>32</v>
      </c>
    </row>
    <row r="20" ht="13.5">
      <c r="A20" s="87" t="s">
        <v>339</v>
      </c>
    </row>
    <row r="21" ht="13.5">
      <c r="A21" t="s">
        <v>340</v>
      </c>
    </row>
    <row r="22" ht="13.5">
      <c r="A22" t="s">
        <v>341</v>
      </c>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4:J22"/>
  <sheetViews>
    <sheetView zoomScaleSheetLayoutView="100" zoomScalePageLayoutView="0" workbookViewId="0" topLeftCell="A1">
      <selection activeCell="F12" sqref="F12"/>
    </sheetView>
  </sheetViews>
  <sheetFormatPr defaultColWidth="8.875" defaultRowHeight="13.5"/>
  <cols>
    <col min="1" max="1" width="8.875" style="0" customWidth="1"/>
    <col min="2" max="2" width="18.625" style="0" customWidth="1"/>
    <col min="3" max="3" width="8.875" style="0" customWidth="1"/>
    <col min="4" max="4" width="5.625" style="0" customWidth="1"/>
    <col min="5" max="5" width="8.875" style="0" customWidth="1"/>
    <col min="6" max="6" width="6.125" style="0" bestFit="1" customWidth="1"/>
    <col min="7" max="7" width="4.125" style="0" customWidth="1"/>
  </cols>
  <sheetData>
    <row r="4" spans="2:10" ht="13.5">
      <c r="B4" t="s">
        <v>24</v>
      </c>
      <c r="C4" t="s">
        <v>30</v>
      </c>
      <c r="D4" t="s">
        <v>31</v>
      </c>
      <c r="E4" t="s">
        <v>35</v>
      </c>
      <c r="F4" t="s">
        <v>37</v>
      </c>
      <c r="H4" t="s">
        <v>30</v>
      </c>
      <c r="I4" t="s">
        <v>55</v>
      </c>
      <c r="J4" t="s">
        <v>56</v>
      </c>
    </row>
    <row r="5" spans="3:10" ht="13.5">
      <c r="C5" t="s">
        <v>33</v>
      </c>
      <c r="D5" t="s">
        <v>33</v>
      </c>
      <c r="E5" t="s">
        <v>36</v>
      </c>
      <c r="F5" t="s">
        <v>38</v>
      </c>
      <c r="H5" t="s">
        <v>30</v>
      </c>
      <c r="I5" t="s">
        <v>155</v>
      </c>
      <c r="J5" t="s">
        <v>156</v>
      </c>
    </row>
    <row r="6" spans="5:6" ht="13.5">
      <c r="E6" t="s">
        <v>41</v>
      </c>
      <c r="F6" t="s">
        <v>39</v>
      </c>
    </row>
    <row r="7" spans="5:6" ht="13.5">
      <c r="E7" t="s">
        <v>42</v>
      </c>
      <c r="F7" t="s">
        <v>40</v>
      </c>
    </row>
    <row r="9" spans="2:5" ht="13.5">
      <c r="B9" t="s">
        <v>342</v>
      </c>
      <c r="C9" t="s">
        <v>30</v>
      </c>
      <c r="D9" t="s">
        <v>31</v>
      </c>
      <c r="E9" t="s">
        <v>343</v>
      </c>
    </row>
    <row r="10" spans="4:5" ht="13.5">
      <c r="D10" t="s">
        <v>33</v>
      </c>
      <c r="E10" t="s">
        <v>34</v>
      </c>
    </row>
    <row r="13" ht="13.5">
      <c r="E13" t="s">
        <v>32</v>
      </c>
    </row>
    <row r="14" ht="13.5">
      <c r="E14" t="s">
        <v>33</v>
      </c>
    </row>
    <row r="18" ht="13.5">
      <c r="B18" t="s">
        <v>25</v>
      </c>
    </row>
    <row r="22" ht="13.5">
      <c r="B22" t="s">
        <v>26</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FJ-USER</cp:lastModifiedBy>
  <cp:lastPrinted>2015-08-09T07:36:26Z</cp:lastPrinted>
  <dcterms:created xsi:type="dcterms:W3CDTF">2013-10-09T23:04:08Z</dcterms:created>
  <dcterms:modified xsi:type="dcterms:W3CDTF">2015-10-03T04:45:54Z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