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15" windowHeight="9675" activeTab="4"/>
  </bookViews>
  <sheets>
    <sheet name="ルール＆合計" sheetId="1" r:id="rId1"/>
    <sheet name="検証データ" sheetId="2" r:id="rId2"/>
    <sheet name="画像 1" sheetId="3" r:id="rId3"/>
    <sheet name="気づき" sheetId="4" r:id="rId4"/>
    <sheet name="検証終了通貨" sheetId="5" r:id="rId5"/>
  </sheets>
  <definedNames/>
  <calcPr fullCalcOnLoad="1"/>
</workbook>
</file>

<file path=xl/sharedStrings.xml><?xml version="1.0" encoding="utf-8"?>
<sst xmlns="http://schemas.openxmlformats.org/spreadsheetml/2006/main" count="484" uniqueCount="303">
  <si>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</si>
  <si>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</si>
  <si>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</si>
  <si>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</si>
  <si>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</si>
  <si>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</si>
  <si>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</si>
  <si>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</si>
  <si>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</si>
  <si>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</si>
  <si>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</si>
  <si>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</si>
  <si>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</si>
  <si>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</si>
  <si>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</si>
  <si>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</si>
  <si>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</si>
  <si>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</si>
  <si>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</si>
  <si>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※リスクリワードレシオ</t>
  </si>
  <si>
    <t>※プロフィットファクター</t>
  </si>
  <si>
    <t>１．今、のあなたの現状を書いてください。</t>
  </si>
  <si>
    <t>（投資歴はどれくらいなのか、現状は勝てているのか負けているか？など）</t>
  </si>
  <si>
    <t>気づき：</t>
  </si>
  <si>
    <t>PB:</t>
  </si>
  <si>
    <t>フィボナッチトレード</t>
  </si>
  <si>
    <t>ヘッドアンドショルダー</t>
  </si>
  <si>
    <t>合計</t>
  </si>
  <si>
    <t>現在は、また一からやりなおそうと考えております。実践はまだです。</t>
  </si>
  <si>
    <t>FX投資は、昔ちょっとやった程度。その時は、すぐに数十万円とかなくなるので撤退しないと破産だと思いやめている。</t>
  </si>
  <si>
    <t>EURUSD</t>
  </si>
  <si>
    <t>日足</t>
  </si>
  <si>
    <t>　</t>
  </si>
  <si>
    <t>　</t>
  </si>
  <si>
    <t>　</t>
  </si>
  <si>
    <t>　</t>
  </si>
  <si>
    <t>14本終了</t>
  </si>
  <si>
    <t>11本終了</t>
  </si>
  <si>
    <t>その1</t>
  </si>
  <si>
    <t>その2</t>
  </si>
  <si>
    <t>その3</t>
  </si>
  <si>
    <t>その4</t>
  </si>
  <si>
    <t>6本終了</t>
  </si>
  <si>
    <t>16本終了</t>
  </si>
  <si>
    <t>取引種別</t>
  </si>
  <si>
    <t>数量</t>
  </si>
  <si>
    <t>sell</t>
  </si>
  <si>
    <t>buy</t>
  </si>
  <si>
    <t>勝ち</t>
  </si>
  <si>
    <t>負け</t>
  </si>
  <si>
    <t>計</t>
  </si>
  <si>
    <t>2010/1/28～2014/5/8  EUR/USD 4H</t>
  </si>
  <si>
    <t>4Hでは、すぐに波が終わってしまう感じがして大きく利益は取れなかった。</t>
  </si>
  <si>
    <t>同じ通貨でも、時間足によってかなり感覚が違うと思いました。</t>
  </si>
  <si>
    <t>条件にあったPBがなかなか見つからなかった。やっと見つけてエントリーするが、買うと下がってしまうことが多かった。</t>
  </si>
  <si>
    <t>日足の時もなかなかＰＢはなかったが、大きく利益がとれることも多かった。</t>
  </si>
  <si>
    <t>4H足</t>
  </si>
  <si>
    <t>43本終了</t>
  </si>
  <si>
    <t>2001.01.08</t>
  </si>
  <si>
    <t>2001.01.09</t>
  </si>
  <si>
    <t>2001.01.12</t>
  </si>
  <si>
    <t>2001.01.15</t>
  </si>
  <si>
    <t>2001.01.16</t>
  </si>
  <si>
    <t>2001.01.18</t>
  </si>
  <si>
    <t>2001.01.23</t>
  </si>
  <si>
    <t>2001.01.25</t>
  </si>
  <si>
    <t>2001.01.30</t>
  </si>
  <si>
    <t>2001.02.02</t>
  </si>
  <si>
    <t>2001.02.07</t>
  </si>
  <si>
    <t>2001.02.12</t>
  </si>
  <si>
    <t>2001.02.14</t>
  </si>
  <si>
    <t>2001.02.19</t>
  </si>
  <si>
    <t>2001.02.22</t>
  </si>
  <si>
    <t>2001.02.28</t>
  </si>
  <si>
    <t>2001.03.01</t>
  </si>
  <si>
    <t>2001.03.05</t>
  </si>
  <si>
    <t>2001.03.08</t>
  </si>
  <si>
    <t>2001.03.09</t>
  </si>
  <si>
    <t>2001.03.12</t>
  </si>
  <si>
    <t>2001.03.19</t>
  </si>
  <si>
    <t>2001.03.21</t>
  </si>
  <si>
    <t>2001.03.23</t>
  </si>
  <si>
    <t>2001.03.30</t>
  </si>
  <si>
    <t>2001.04.02</t>
  </si>
  <si>
    <t>2001.04.09</t>
  </si>
  <si>
    <t>2001.04.19</t>
  </si>
  <si>
    <t>2001.04.26</t>
  </si>
  <si>
    <t>2001.05.04</t>
  </si>
  <si>
    <t>2001.05.08</t>
  </si>
  <si>
    <t>2001.05.09</t>
  </si>
  <si>
    <t>2001.05.11</t>
  </si>
  <si>
    <t>2001.05.18</t>
  </si>
  <si>
    <t>2001.05.21</t>
  </si>
  <si>
    <t>2001.05.30</t>
  </si>
  <si>
    <t>2001.05.31</t>
  </si>
  <si>
    <t>2001.06.04</t>
  </si>
  <si>
    <t>2001.06.06</t>
  </si>
  <si>
    <t>2001.06.07</t>
  </si>
  <si>
    <t>2001.06.08</t>
  </si>
  <si>
    <t>2001.06.12</t>
  </si>
  <si>
    <t>2001.06.14</t>
  </si>
  <si>
    <t>2001.06.25</t>
  </si>
  <si>
    <t>2001.06.26</t>
  </si>
  <si>
    <t>2001.06.27</t>
  </si>
  <si>
    <t>2001.07.02</t>
  </si>
  <si>
    <t>2001.07.04</t>
  </si>
  <si>
    <t>2001.07.16</t>
  </si>
  <si>
    <t>2001.07.23</t>
  </si>
  <si>
    <t>2001.07.24</t>
  </si>
  <si>
    <t>2001.07.26</t>
  </si>
  <si>
    <t>2001.07.31</t>
  </si>
  <si>
    <t>2001.08.09</t>
  </si>
  <si>
    <t>2001.08.10</t>
  </si>
  <si>
    <t>2001.08.21</t>
  </si>
  <si>
    <t>2001.08.22</t>
  </si>
  <si>
    <t>2001.08.30</t>
  </si>
  <si>
    <t>2001.09.10</t>
  </si>
  <si>
    <t>2001.09.07</t>
  </si>
  <si>
    <t>2001.09.13</t>
  </si>
  <si>
    <t>2001.09.21</t>
  </si>
  <si>
    <t>2001.09.26</t>
  </si>
  <si>
    <t>2001.10.03</t>
  </si>
  <si>
    <t>2001.10.05</t>
  </si>
  <si>
    <t>2001.10.07</t>
  </si>
  <si>
    <t>2001.10.09</t>
  </si>
  <si>
    <t>2001.10.10</t>
  </si>
  <si>
    <t>2001.10.12</t>
  </si>
  <si>
    <t>2001.10.31</t>
  </si>
  <si>
    <t>2001.11.05</t>
  </si>
  <si>
    <t>2001.11.06</t>
  </si>
  <si>
    <t>2001.11.12</t>
  </si>
  <si>
    <t>2001.11.15</t>
  </si>
  <si>
    <t>2001.11.20</t>
  </si>
  <si>
    <t>2001.11.28</t>
  </si>
  <si>
    <t>2001.12.04</t>
  </si>
  <si>
    <t>2001.12.11</t>
  </si>
  <si>
    <t>2001.12.14</t>
  </si>
  <si>
    <t>2001.12.18</t>
  </si>
  <si>
    <t>2001.12.20</t>
  </si>
  <si>
    <t>2002.01.02</t>
  </si>
  <si>
    <t>2002.01.04</t>
  </si>
  <si>
    <t>2002.01.08</t>
  </si>
  <si>
    <t>2002.01.10</t>
  </si>
  <si>
    <t>2002.01.15</t>
  </si>
  <si>
    <t>2002.01.18</t>
  </si>
  <si>
    <t>2002.01.21</t>
  </si>
  <si>
    <t>2002.01.25</t>
  </si>
  <si>
    <t>2002.01.31</t>
  </si>
  <si>
    <t>2002.02.04</t>
  </si>
  <si>
    <t>2002.02.07</t>
  </si>
  <si>
    <t>2002.02.18</t>
  </si>
  <si>
    <t>2002.02.28</t>
  </si>
  <si>
    <t>2002.03.04</t>
  </si>
  <si>
    <t>2002.03.05</t>
  </si>
  <si>
    <t>#1</t>
  </si>
  <si>
    <t>#2</t>
  </si>
  <si>
    <t>#3</t>
  </si>
  <si>
    <t>#4</t>
  </si>
  <si>
    <t>#5</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</si>
  <si>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</si>
  <si>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</si>
  <si>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</si>
  <si>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</si>
  <si>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</si>
  <si>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</si>
  <si>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</si>
  <si>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</si>
  <si>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</si>
  <si>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</si>
  <si>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</si>
  <si>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</si>
  <si>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</si>
  <si>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</si>
  <si>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</si>
  <si>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</si>
  <si>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</si>
  <si>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</si>
  <si>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</si>
  <si>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</si>
  <si>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</si>
  <si>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</si>
  <si>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</si>
  <si>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</si>
  <si>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</si>
  <si>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</si>
  <si>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</si>
  <si>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</si>
  <si>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</si>
  <si>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</si>
  <si>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#38</t>
  </si>
  <si>
    <t>#39</t>
  </si>
  <si>
    <t>#40</t>
  </si>
  <si>
    <t>#41</t>
  </si>
  <si>
    <t>#42</t>
  </si>
  <si>
    <t>#43</t>
  </si>
  <si>
    <t>#44</t>
  </si>
  <si>
    <t>#45</t>
  </si>
  <si>
    <t>#46</t>
  </si>
  <si>
    <t>#47</t>
  </si>
  <si>
    <t>#48</t>
  </si>
  <si>
    <t>#49</t>
  </si>
  <si>
    <t>#50</t>
  </si>
  <si>
    <t>#51</t>
  </si>
  <si>
    <t>#53</t>
  </si>
  <si>
    <t>#54</t>
  </si>
  <si>
    <t>#55</t>
  </si>
  <si>
    <t>#56</t>
  </si>
  <si>
    <t>#57</t>
  </si>
  <si>
    <t>#58</t>
  </si>
  <si>
    <t>#59</t>
  </si>
  <si>
    <t>#60</t>
  </si>
  <si>
    <t>#61</t>
  </si>
  <si>
    <t>#62</t>
  </si>
  <si>
    <t>#64</t>
  </si>
  <si>
    <t>#63</t>
  </si>
  <si>
    <t>#65</t>
  </si>
  <si>
    <t>#66</t>
  </si>
  <si>
    <t>#67</t>
  </si>
  <si>
    <t>#68</t>
  </si>
  <si>
    <t>#70</t>
  </si>
  <si>
    <t>#71</t>
  </si>
  <si>
    <t>#72</t>
  </si>
  <si>
    <t>#73</t>
  </si>
  <si>
    <t>#74</t>
  </si>
  <si>
    <t>#75</t>
  </si>
  <si>
    <t>#76</t>
  </si>
  <si>
    <t>#77</t>
  </si>
  <si>
    <t>#78</t>
  </si>
  <si>
    <t>#79</t>
  </si>
  <si>
    <t>#80</t>
  </si>
  <si>
    <t>#81</t>
  </si>
  <si>
    <t>#82</t>
  </si>
  <si>
    <t>#84</t>
  </si>
  <si>
    <t>#85</t>
  </si>
  <si>
    <t>#86</t>
  </si>
  <si>
    <t>#87</t>
  </si>
  <si>
    <t>#88</t>
  </si>
  <si>
    <t>#89</t>
  </si>
  <si>
    <t>#91</t>
  </si>
  <si>
    <t>#92</t>
  </si>
  <si>
    <t>#93</t>
  </si>
  <si>
    <t>#94</t>
  </si>
  <si>
    <t>#96</t>
  </si>
  <si>
    <t>#97</t>
  </si>
  <si>
    <t>#98</t>
  </si>
  <si>
    <t>#99</t>
  </si>
  <si>
    <t>#100</t>
  </si>
  <si>
    <t>#101</t>
  </si>
  <si>
    <t>#102</t>
  </si>
  <si>
    <t>#103</t>
  </si>
  <si>
    <t>#104</t>
  </si>
  <si>
    <t>#105</t>
  </si>
  <si>
    <t>#106</t>
  </si>
  <si>
    <t>約定価格</t>
  </si>
  <si>
    <t>決済価格</t>
  </si>
  <si>
    <t>　</t>
  </si>
  <si>
    <t>約定時間</t>
  </si>
  <si>
    <t>決済時間</t>
  </si>
  <si>
    <t>2001.01.19</t>
  </si>
  <si>
    <t>2001.01.24</t>
  </si>
  <si>
    <t>2001.02.13</t>
  </si>
  <si>
    <t>2001.02.15</t>
  </si>
  <si>
    <t>2001.02.20</t>
  </si>
  <si>
    <t>2001.03.06</t>
  </si>
  <si>
    <t>2001.03.20</t>
  </si>
  <si>
    <t>2001.04.27</t>
  </si>
  <si>
    <t>2001.05.06</t>
  </si>
  <si>
    <t>2001.05.10</t>
  </si>
  <si>
    <t>2001.05.15</t>
  </si>
  <si>
    <t>2001.06.01</t>
  </si>
  <si>
    <t>2001.06.05</t>
  </si>
  <si>
    <t>2001.06.13</t>
  </si>
  <si>
    <t>2001.06.15</t>
  </si>
  <si>
    <t>2001.06.28</t>
  </si>
  <si>
    <t>2001.07.17</t>
  </si>
  <si>
    <t>2001.08.31</t>
  </si>
  <si>
    <t>2001.09.11</t>
  </si>
  <si>
    <t>2001.09.14</t>
  </si>
  <si>
    <t>2001.09.24</t>
  </si>
  <si>
    <t>2001.10.08</t>
  </si>
  <si>
    <t>2001.10.11</t>
  </si>
  <si>
    <t>2001.11.01</t>
  </si>
  <si>
    <t>2001.11.07</t>
  </si>
  <si>
    <t>2001.11.21</t>
  </si>
  <si>
    <t>2001.11.29</t>
  </si>
  <si>
    <t>2001.12.17</t>
  </si>
  <si>
    <t>2002.01.03</t>
  </si>
  <si>
    <t>2002.01.07</t>
  </si>
  <si>
    <t>2002.01.22</t>
  </si>
  <si>
    <t>2002.02.10</t>
  </si>
  <si>
    <t>2002.02.19</t>
  </si>
  <si>
    <t>損益 pips</t>
  </si>
  <si>
    <t>2001/1/2～2002/3/5</t>
  </si>
  <si>
    <t>pips</t>
  </si>
  <si>
    <t>pips</t>
  </si>
  <si>
    <t>pips</t>
  </si>
  <si>
    <t>1H足</t>
  </si>
  <si>
    <t>99本終了</t>
  </si>
  <si>
    <t>2001/1/2～2003/3/5  EUR/USD 1H</t>
  </si>
  <si>
    <t>条件にあったPBは一番みつかりました。しかし、勝率はより長い足よりもかなり落ち込んだ。</t>
  </si>
  <si>
    <t>他の通貨では、わからないがこの仕掛けは日足でトレードしたいと思いました。</t>
  </si>
  <si>
    <t>EURUSD 1H</t>
  </si>
  <si>
    <t xml:space="preserve">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</si>
</sst>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quot;US$&quot;#,##0.00;\-&quot;US$&quot;#,##0.00"/>
    <numFmt numFmtId="190" formatCode="#,##0.00_);[Red]\(#,##0.00\)"/>
    <numFmt numFmtId="191" formatCode="0.0"/>
    <numFmt numFmtId="192" formatCode="_-* #,##0.000_-;\-* #,##0.000_-;_-* &quot;-&quot;??_-;_-@_-"/>
    <numFmt numFmtId="193" formatCode="_-* #,##0.0000_-;\-* #,##0.0000_-;_-* &quot;-&quot;??_-;_-@_-"/>
    <numFmt numFmtId="194" formatCode="&quot;US$&quot;#,##0.00;[Red]\-&quot;US$&quot;#,##0.00"/>
    <numFmt numFmtId="195" formatCode="0.000"/>
    <numFmt numFmtId="196" formatCode="0.0_ "/>
    <numFmt numFmtId="197" formatCode="0.00000"/>
    <numFmt numFmtId="198" formatCode="0.0000_ "/>
    <numFmt numFmtId="199" formatCode="#,##0_);[Red]\(#,##0\)"/>
    <numFmt numFmtId="200" formatCode="0.000_ ;[Red]\-0.000\ "/>
    <numFmt numFmtId="201" formatCode="0.0000_ ;[Red]\-0.0000\ "/>
    <numFmt numFmtId="202" formatCode="0.00000_ ;[Red]\-0.00000\ "/>
    <numFmt numFmtId="203" formatCode="0.000000_ ;[Red]\-0.000000\ "/>
  </numFmts>
  <fonts count="45">
    <font>
      <sz val="11"/>
      <color indexed="8"/>
      <name val="ＭＳ Ｐゴシック"/>
      <family val="3"/>
    </font>
    <font>
      <sz val="11"/>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BDD7E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dashed"/>
      <right style="dashed"/>
      <top style="thin"/>
      <bottom style="thin"/>
    </border>
    <border>
      <left>
        <color indexed="63"/>
      </left>
      <right style="thin"/>
      <top style="thin"/>
      <bottom style="thin"/>
    </border>
    <border>
      <left style="dashed"/>
      <right style="dashed"/>
      <top style="thin"/>
      <bottom style="double">
        <color indexed="60"/>
      </bottom>
    </border>
    <border>
      <left>
        <color indexed="63"/>
      </left>
      <right style="thin"/>
      <top style="thin"/>
      <bottom style="double">
        <color indexed="60"/>
      </bottom>
    </border>
    <border>
      <left style="thin"/>
      <right>
        <color indexed="63"/>
      </right>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dashed"/>
      <top style="thin"/>
      <bottom style="thin"/>
    </border>
    <border>
      <left style="thin"/>
      <right style="dashed"/>
      <top style="thin"/>
      <bottom style="double">
        <color indexed="60"/>
      </bottom>
    </border>
    <border>
      <left style="thin"/>
      <right style="dashed"/>
      <top>
        <color indexed="63"/>
      </top>
      <bottom style="thin"/>
    </border>
    <border>
      <left style="thin"/>
      <right style="medium"/>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medium"/>
    </border>
    <border>
      <left style="thin"/>
      <right>
        <color indexed="63"/>
      </right>
      <top style="medium"/>
      <bottom style="medium"/>
    </border>
    <border>
      <left>
        <color indexed="63"/>
      </left>
      <right style="medium"/>
      <top>
        <color indexed="63"/>
      </top>
      <bottom style="mediu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38" fontId="2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26" fillId="0" borderId="0">
      <alignment vertical="center"/>
      <protection/>
    </xf>
    <xf numFmtId="0" fontId="1"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115">
    <xf numFmtId="0" fontId="0" fillId="0" borderId="0" xfId="0" applyAlignment="1">
      <alignment vertical="center"/>
    </xf>
    <xf numFmtId="0" fontId="3" fillId="0" borderId="0" xfId="63" applyNumberFormat="1" applyFont="1" applyFill="1" applyBorder="1" applyAlignment="1" applyProtection="1">
      <alignment vertical="center"/>
      <protection/>
    </xf>
    <xf numFmtId="0" fontId="3" fillId="33" borderId="10" xfId="63" applyNumberFormat="1" applyFont="1" applyFill="1" applyBorder="1" applyAlignment="1" applyProtection="1">
      <alignment vertical="center"/>
      <protection/>
    </xf>
    <xf numFmtId="182" fontId="3" fillId="33" borderId="11" xfId="63" applyNumberFormat="1" applyFont="1" applyFill="1" applyBorder="1" applyAlignment="1" applyProtection="1">
      <alignment vertical="center"/>
      <protection/>
    </xf>
    <xf numFmtId="9" fontId="3" fillId="0" borderId="12" xfId="63" applyNumberFormat="1" applyFont="1" applyFill="1" applyBorder="1" applyAlignment="1" applyProtection="1">
      <alignment horizontal="center" vertical="center"/>
      <protection/>
    </xf>
    <xf numFmtId="5" fontId="3" fillId="0" borderId="0" xfId="63" applyNumberFormat="1" applyFont="1" applyFill="1" applyBorder="1" applyAlignment="1" applyProtection="1">
      <alignment horizontal="center" vertical="center"/>
      <protection/>
    </xf>
    <xf numFmtId="6" fontId="3" fillId="33" borderId="11" xfId="63"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55" fontId="4" fillId="0" borderId="13" xfId="63" applyNumberFormat="1" applyFont="1" applyFill="1" applyBorder="1" applyAlignment="1" applyProtection="1">
      <alignment horizontal="center" vertical="center"/>
      <protection/>
    </xf>
    <xf numFmtId="55" fontId="0" fillId="0" borderId="13" xfId="0" applyNumberFormat="1" applyFont="1" applyFill="1" applyBorder="1" applyAlignment="1" applyProtection="1">
      <alignment horizontal="center" vertical="center"/>
      <protection/>
    </xf>
    <xf numFmtId="55" fontId="4" fillId="0" borderId="14" xfId="63" applyNumberFormat="1" applyFont="1" applyFill="1" applyBorder="1" applyAlignment="1" applyProtection="1">
      <alignment horizontal="center" vertical="center"/>
      <protection/>
    </xf>
    <xf numFmtId="0" fontId="3" fillId="33" borderId="15" xfId="63" applyNumberFormat="1" applyFont="1" applyFill="1" applyBorder="1" applyAlignment="1" applyProtection="1">
      <alignment horizontal="center" vertical="center"/>
      <protection/>
    </xf>
    <xf numFmtId="0" fontId="3" fillId="33" borderId="16" xfId="63" applyNumberFormat="1" applyFont="1" applyFill="1" applyBorder="1" applyAlignment="1" applyProtection="1">
      <alignment horizontal="center" vertical="center" wrapText="1"/>
      <protection/>
    </xf>
    <xf numFmtId="0" fontId="3" fillId="33" borderId="16" xfId="63" applyNumberFormat="1" applyFont="1" applyFill="1" applyBorder="1" applyAlignment="1" applyProtection="1">
      <alignment horizontal="center" vertical="center"/>
      <protection/>
    </xf>
    <xf numFmtId="182" fontId="3" fillId="33" borderId="16" xfId="63" applyNumberFormat="1" applyFont="1" applyFill="1" applyBorder="1" applyAlignment="1" applyProtection="1">
      <alignment horizontal="center" vertical="center" wrapText="1"/>
      <protection/>
    </xf>
    <xf numFmtId="183" fontId="3" fillId="33" borderId="16" xfId="63" applyNumberFormat="1" applyFont="1" applyFill="1" applyBorder="1" applyAlignment="1" applyProtection="1">
      <alignment horizontal="center" vertical="center"/>
      <protection/>
    </xf>
    <xf numFmtId="0" fontId="3" fillId="33" borderId="17" xfId="63" applyNumberFormat="1" applyFont="1" applyFill="1" applyBorder="1" applyAlignment="1" applyProtection="1">
      <alignment horizontal="center" vertical="center" wrapText="1"/>
      <protection/>
    </xf>
    <xf numFmtId="182" fontId="3" fillId="33" borderId="18" xfId="63" applyNumberFormat="1" applyFont="1" applyFill="1" applyBorder="1" applyAlignment="1" applyProtection="1">
      <alignment vertical="center"/>
      <protection/>
    </xf>
    <xf numFmtId="184" fontId="3" fillId="33" borderId="19" xfId="63" applyNumberFormat="1" applyFont="1" applyFill="1" applyBorder="1" applyAlignment="1" applyProtection="1">
      <alignment horizontal="center" vertical="center"/>
      <protection/>
    </xf>
    <xf numFmtId="185" fontId="4" fillId="0" borderId="20" xfId="63" applyNumberFormat="1" applyFont="1" applyFill="1" applyBorder="1" applyAlignment="1" applyProtection="1">
      <alignment horizontal="right" vertical="center"/>
      <protection/>
    </xf>
    <xf numFmtId="186" fontId="4" fillId="0" borderId="20" xfId="63" applyNumberFormat="1" applyFont="1" applyFill="1" applyBorder="1" applyAlignment="1" applyProtection="1">
      <alignment horizontal="right" vertical="center"/>
      <protection/>
    </xf>
    <xf numFmtId="187" fontId="4" fillId="0" borderId="20" xfId="63" applyNumberFormat="1" applyFont="1" applyFill="1" applyBorder="1" applyAlignment="1" applyProtection="1">
      <alignment vertical="center"/>
      <protection/>
    </xf>
    <xf numFmtId="184" fontId="4" fillId="0" borderId="20" xfId="63" applyNumberFormat="1" applyFont="1" applyFill="1" applyBorder="1" applyAlignment="1" applyProtection="1">
      <alignment vertical="center"/>
      <protection/>
    </xf>
    <xf numFmtId="181" fontId="4" fillId="0" borderId="20" xfId="63" applyNumberFormat="1" applyFont="1" applyFill="1" applyBorder="1" applyAlignment="1" applyProtection="1">
      <alignment vertical="center"/>
      <protection/>
    </xf>
    <xf numFmtId="181" fontId="4" fillId="0" borderId="21" xfId="63"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2" xfId="0" applyNumberFormat="1" applyFont="1" applyFill="1" applyBorder="1" applyAlignment="1" applyProtection="1">
      <alignment vertical="center"/>
      <protection/>
    </xf>
    <xf numFmtId="185" fontId="4" fillId="0" borderId="22" xfId="63" applyNumberFormat="1" applyFont="1" applyFill="1" applyBorder="1" applyAlignment="1" applyProtection="1">
      <alignment horizontal="right" vertical="center"/>
      <protection/>
    </xf>
    <xf numFmtId="187" fontId="4" fillId="0" borderId="22" xfId="63" applyNumberFormat="1" applyFont="1" applyFill="1" applyBorder="1" applyAlignment="1" applyProtection="1">
      <alignment vertical="center"/>
      <protection/>
    </xf>
    <xf numFmtId="184" fontId="4" fillId="0" borderId="22" xfId="63" applyNumberFormat="1" applyFont="1" applyFill="1" applyBorder="1" applyAlignment="1" applyProtection="1">
      <alignment vertical="center"/>
      <protection/>
    </xf>
    <xf numFmtId="181" fontId="4" fillId="0" borderId="22" xfId="63" applyNumberFormat="1" applyFont="1" applyFill="1" applyBorder="1" applyAlignment="1" applyProtection="1">
      <alignment vertical="center"/>
      <protection/>
    </xf>
    <xf numFmtId="181" fontId="4" fillId="0" borderId="23" xfId="63" applyNumberFormat="1" applyFont="1" applyFill="1" applyBorder="1" applyAlignment="1" applyProtection="1">
      <alignment vertical="center"/>
      <protection/>
    </xf>
    <xf numFmtId="55" fontId="0" fillId="0" borderId="24" xfId="0" applyNumberFormat="1" applyFont="1" applyFill="1" applyBorder="1" applyAlignment="1" applyProtection="1">
      <alignment horizontal="center" vertical="center"/>
      <protection/>
    </xf>
    <xf numFmtId="184" fontId="1" fillId="0" borderId="25" xfId="0" applyNumberFormat="1" applyFont="1" applyFill="1" applyBorder="1" applyAlignment="1" applyProtection="1">
      <alignment vertical="center"/>
      <protection/>
    </xf>
    <xf numFmtId="186" fontId="1" fillId="0" borderId="25" xfId="0" applyNumberFormat="1" applyFont="1" applyFill="1" applyBorder="1" applyAlignment="1" applyProtection="1">
      <alignment vertical="center"/>
      <protection/>
    </xf>
    <xf numFmtId="185" fontId="1" fillId="0" borderId="25" xfId="0" applyNumberFormat="1" applyFont="1" applyFill="1" applyBorder="1" applyAlignment="1" applyProtection="1">
      <alignment vertical="center"/>
      <protection/>
    </xf>
    <xf numFmtId="187" fontId="5" fillId="0" borderId="25" xfId="0" applyNumberFormat="1" applyFont="1" applyFill="1" applyBorder="1" applyAlignment="1" applyProtection="1">
      <alignment vertical="center"/>
      <protection/>
    </xf>
    <xf numFmtId="181" fontId="1" fillId="0" borderId="26" xfId="0" applyNumberFormat="1" applyFont="1" applyFill="1" applyBorder="1" applyAlignment="1" applyProtection="1">
      <alignment vertical="center"/>
      <protection/>
    </xf>
    <xf numFmtId="181" fontId="1"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protection/>
    </xf>
    <xf numFmtId="0" fontId="6" fillId="0" borderId="21" xfId="0" applyNumberFormat="1" applyFont="1" applyFill="1" applyBorder="1" applyAlignment="1" applyProtection="1">
      <alignment vertical="center"/>
      <protection/>
    </xf>
    <xf numFmtId="0" fontId="3" fillId="34" borderId="0" xfId="63" applyNumberFormat="1" applyFont="1" applyFill="1" applyBorder="1" applyAlignment="1" applyProtection="1">
      <alignment vertical="center"/>
      <protection/>
    </xf>
    <xf numFmtId="5" fontId="3" fillId="34" borderId="0" xfId="63" applyNumberFormat="1" applyFont="1" applyFill="1" applyBorder="1" applyAlignment="1" applyProtection="1">
      <alignment horizontal="center" vertical="center"/>
      <protection/>
    </xf>
    <xf numFmtId="182" fontId="3" fillId="34" borderId="0" xfId="63" applyNumberFormat="1" applyFont="1" applyFill="1" applyBorder="1" applyAlignment="1" applyProtection="1">
      <alignment vertical="center"/>
      <protection/>
    </xf>
    <xf numFmtId="6" fontId="3" fillId="34" borderId="0" xfId="63" applyNumberFormat="1" applyFont="1" applyFill="1" applyBorder="1" applyAlignment="1" applyProtection="1">
      <alignment vertical="center"/>
      <protection/>
    </xf>
    <xf numFmtId="6" fontId="3" fillId="34" borderId="0" xfId="63" applyNumberFormat="1" applyFont="1" applyFill="1" applyBorder="1" applyAlignment="1" applyProtection="1">
      <alignment horizontal="center" vertical="center"/>
      <protection/>
    </xf>
    <xf numFmtId="0" fontId="0" fillId="34" borderId="0" xfId="0" applyNumberFormat="1" applyFont="1" applyFill="1" applyBorder="1" applyAlignment="1" applyProtection="1">
      <alignment vertical="center"/>
      <protection/>
    </xf>
    <xf numFmtId="0" fontId="3" fillId="34" borderId="29" xfId="63" applyNumberFormat="1" applyFont="1" applyFill="1" applyBorder="1" applyAlignment="1" applyProtection="1">
      <alignment vertical="center"/>
      <protection/>
    </xf>
    <xf numFmtId="5" fontId="3" fillId="34" borderId="29" xfId="63" applyNumberFormat="1" applyFont="1" applyFill="1" applyBorder="1" applyAlignment="1" applyProtection="1">
      <alignment horizontal="center" vertical="center"/>
      <protection/>
    </xf>
    <xf numFmtId="182" fontId="3" fillId="34" borderId="29" xfId="63" applyNumberFormat="1" applyFont="1" applyFill="1" applyBorder="1" applyAlignment="1" applyProtection="1">
      <alignment vertical="center"/>
      <protection/>
    </xf>
    <xf numFmtId="6" fontId="3" fillId="34" borderId="29" xfId="63" applyNumberFormat="1" applyFont="1" applyFill="1" applyBorder="1" applyAlignment="1" applyProtection="1">
      <alignment vertical="center"/>
      <protection/>
    </xf>
    <xf numFmtId="6" fontId="3" fillId="34" borderId="29" xfId="63"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5" fontId="4" fillId="35" borderId="30" xfId="63" applyNumberFormat="1" applyFont="1" applyFill="1" applyBorder="1" applyAlignment="1" applyProtection="1">
      <alignment horizontal="center"/>
      <protection/>
    </xf>
    <xf numFmtId="5" fontId="3" fillId="0" borderId="30" xfId="63" applyNumberFormat="1" applyFont="1" applyFill="1" applyBorder="1" applyAlignment="1" applyProtection="1">
      <alignment horizontal="center" vertical="center"/>
      <protection/>
    </xf>
    <xf numFmtId="0" fontId="3" fillId="0" borderId="30" xfId="63" applyNumberFormat="1" applyFont="1" applyFill="1" applyBorder="1" applyAlignment="1" applyProtection="1">
      <alignment/>
      <protection/>
    </xf>
    <xf numFmtId="5" fontId="4" fillId="35" borderId="31" xfId="63" applyNumberFormat="1" applyFont="1" applyFill="1" applyBorder="1" applyAlignment="1" applyProtection="1">
      <alignment horizontal="center"/>
      <protection/>
    </xf>
    <xf numFmtId="0" fontId="7" fillId="33" borderId="32" xfId="63" applyNumberFormat="1" applyFont="1" applyFill="1" applyBorder="1" applyAlignment="1" applyProtection="1">
      <alignment horizontal="center" vertical="center"/>
      <protection/>
    </xf>
    <xf numFmtId="5" fontId="7" fillId="34" borderId="29" xfId="63" applyNumberFormat="1" applyFont="1" applyFill="1" applyBorder="1" applyAlignment="1" applyProtection="1">
      <alignment horizontal="center" vertical="center"/>
      <protection/>
    </xf>
    <xf numFmtId="9" fontId="3" fillId="34" borderId="33" xfId="63" applyNumberFormat="1" applyFont="1" applyFill="1" applyBorder="1" applyAlignment="1" applyProtection="1">
      <alignment horizontal="center" vertical="center"/>
      <protection/>
    </xf>
    <xf numFmtId="5" fontId="4" fillId="35" borderId="34" xfId="63" applyNumberFormat="1" applyFont="1" applyFill="1" applyBorder="1" applyAlignment="1" applyProtection="1">
      <alignment horizontal="center"/>
      <protection/>
    </xf>
    <xf numFmtId="0" fontId="0" fillId="0" borderId="35" xfId="0" applyNumberFormat="1" applyFont="1" applyFill="1" applyBorder="1" applyAlignment="1" applyProtection="1">
      <alignment vertical="center"/>
      <protection/>
    </xf>
    <xf numFmtId="0" fontId="0" fillId="0" borderId="36" xfId="0" applyNumberFormat="1" applyFont="1" applyFill="1" applyBorder="1" applyAlignment="1" applyProtection="1">
      <alignment vertical="center"/>
      <protection/>
    </xf>
    <xf numFmtId="0" fontId="0" fillId="0" borderId="37" xfId="0" applyNumberFormat="1" applyFont="1" applyFill="1" applyBorder="1" applyAlignment="1" applyProtection="1">
      <alignment vertical="center"/>
      <protection/>
    </xf>
    <xf numFmtId="0" fontId="3" fillId="33" borderId="11" xfId="63"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0" xfId="65">
      <alignment vertical="center"/>
      <protection/>
    </xf>
    <xf numFmtId="0" fontId="1" fillId="0" borderId="38" xfId="65" applyBorder="1">
      <alignment vertical="center"/>
      <protection/>
    </xf>
    <xf numFmtId="0" fontId="1" fillId="0" borderId="39" xfId="65" applyBorder="1">
      <alignment vertical="center"/>
      <protection/>
    </xf>
    <xf numFmtId="0" fontId="1" fillId="0" borderId="40" xfId="65" applyBorder="1">
      <alignment vertical="center"/>
      <protection/>
    </xf>
    <xf numFmtId="0" fontId="1" fillId="0" borderId="41" xfId="65" applyBorder="1">
      <alignment vertical="center"/>
      <protection/>
    </xf>
    <xf numFmtId="0" fontId="1" fillId="0" borderId="0" xfId="65" applyBorder="1">
      <alignment vertical="center"/>
      <protection/>
    </xf>
    <xf numFmtId="190" fontId="4" fillId="0" borderId="42" xfId="63" applyNumberFormat="1" applyFont="1" applyFill="1" applyBorder="1" applyAlignment="1" applyProtection="1">
      <alignment horizontal="right" vertical="center"/>
      <protection/>
    </xf>
    <xf numFmtId="190" fontId="4" fillId="0" borderId="20" xfId="63" applyNumberFormat="1" applyFont="1" applyFill="1" applyBorder="1" applyAlignment="1" applyProtection="1">
      <alignment horizontal="right" vertical="center"/>
      <protection/>
    </xf>
    <xf numFmtId="190" fontId="0" fillId="0" borderId="42" xfId="0" applyNumberFormat="1" applyFont="1" applyFill="1" applyBorder="1" applyAlignment="1" applyProtection="1">
      <alignment vertical="center"/>
      <protection/>
    </xf>
    <xf numFmtId="190" fontId="0" fillId="0" borderId="20" xfId="0" applyNumberFormat="1" applyFont="1" applyFill="1" applyBorder="1" applyAlignment="1" applyProtection="1">
      <alignment vertical="center"/>
      <protection/>
    </xf>
    <xf numFmtId="190" fontId="0" fillId="0" borderId="43" xfId="0" applyNumberFormat="1" applyFont="1" applyFill="1" applyBorder="1" applyAlignment="1" applyProtection="1">
      <alignment vertical="center"/>
      <protection/>
    </xf>
    <xf numFmtId="190" fontId="0" fillId="0" borderId="22" xfId="0" applyNumberFormat="1" applyFont="1" applyFill="1" applyBorder="1" applyAlignment="1" applyProtection="1">
      <alignment vertical="center"/>
      <protection/>
    </xf>
    <xf numFmtId="190" fontId="4" fillId="0" borderId="22" xfId="63" applyNumberFormat="1" applyFont="1" applyFill="1" applyBorder="1" applyAlignment="1" applyProtection="1">
      <alignment horizontal="right" vertical="center"/>
      <protection/>
    </xf>
    <xf numFmtId="190" fontId="1" fillId="0" borderId="44" xfId="0" applyNumberFormat="1" applyFont="1" applyFill="1" applyBorder="1" applyAlignment="1" applyProtection="1">
      <alignment vertical="center"/>
      <protection/>
    </xf>
    <xf numFmtId="190" fontId="1" fillId="0" borderId="25" xfId="0" applyNumberFormat="1" applyFont="1" applyFill="1" applyBorder="1" applyAlignment="1" applyProtection="1">
      <alignment vertical="center"/>
      <protection/>
    </xf>
    <xf numFmtId="190" fontId="4" fillId="0" borderId="20" xfId="63" applyNumberFormat="1" applyFont="1" applyFill="1" applyBorder="1" applyAlignment="1" applyProtection="1">
      <alignment vertical="center"/>
      <protection/>
    </xf>
    <xf numFmtId="189" fontId="3" fillId="0" borderId="45" xfId="63" applyNumberFormat="1" applyFont="1" applyFill="1" applyBorder="1" applyAlignment="1" applyProtection="1">
      <alignment horizontal="center" vertical="center"/>
      <protection/>
    </xf>
    <xf numFmtId="194" fontId="3" fillId="0" borderId="46" xfId="63" applyNumberFormat="1" applyFont="1" applyFill="1" applyBorder="1" applyAlignment="1" applyProtection="1">
      <alignment horizontal="center" vertical="center"/>
      <protection/>
    </xf>
    <xf numFmtId="0" fontId="1" fillId="0" borderId="0" xfId="65" applyFill="1" applyBorder="1">
      <alignment vertical="center"/>
      <protection/>
    </xf>
    <xf numFmtId="199" fontId="4" fillId="0" borderId="20" xfId="63" applyNumberFormat="1" applyFont="1" applyFill="1" applyBorder="1" applyAlignment="1" applyProtection="1">
      <alignment vertical="center"/>
      <protection/>
    </xf>
    <xf numFmtId="0" fontId="2" fillId="0" borderId="0" xfId="0" applyFont="1" applyAlignment="1">
      <alignment vertical="center"/>
    </xf>
    <xf numFmtId="0" fontId="0" fillId="0" borderId="47" xfId="0" applyBorder="1" applyAlignment="1">
      <alignment vertical="center"/>
    </xf>
    <xf numFmtId="0" fontId="0" fillId="0" borderId="47" xfId="0" applyFill="1" applyBorder="1" applyAlignment="1">
      <alignment vertical="center"/>
    </xf>
    <xf numFmtId="0" fontId="0" fillId="8" borderId="0" xfId="0" applyFill="1" applyAlignment="1">
      <alignment vertical="center"/>
    </xf>
    <xf numFmtId="181" fontId="0" fillId="0" borderId="0" xfId="0" applyNumberFormat="1" applyAlignment="1">
      <alignment vertical="center"/>
    </xf>
    <xf numFmtId="5" fontId="4" fillId="35" borderId="13" xfId="63" applyNumberFormat="1" applyFont="1" applyFill="1" applyBorder="1" applyAlignment="1" applyProtection="1">
      <alignment horizontal="center"/>
      <protection/>
    </xf>
    <xf numFmtId="5" fontId="4" fillId="35" borderId="33" xfId="63" applyNumberFormat="1" applyFont="1" applyFill="1" applyBorder="1" applyAlignment="1" applyProtection="1">
      <alignment horizontal="center"/>
      <protection/>
    </xf>
    <xf numFmtId="5" fontId="4" fillId="35" borderId="21" xfId="63" applyNumberFormat="1" applyFont="1" applyFill="1" applyBorder="1" applyAlignment="1" applyProtection="1">
      <alignment horizontal="center"/>
      <protection/>
    </xf>
    <xf numFmtId="5" fontId="4" fillId="35" borderId="35" xfId="63" applyNumberFormat="1" applyFont="1" applyFill="1" applyBorder="1" applyAlignment="1" applyProtection="1">
      <alignment horizontal="center"/>
      <protection/>
    </xf>
    <xf numFmtId="5" fontId="4" fillId="35" borderId="48" xfId="63" applyNumberFormat="1" applyFont="1" applyFill="1" applyBorder="1" applyAlignment="1" applyProtection="1">
      <alignment horizontal="center"/>
      <protection/>
    </xf>
    <xf numFmtId="189" fontId="7" fillId="0" borderId="31" xfId="63" applyNumberFormat="1" applyFont="1" applyFill="1" applyBorder="1" applyAlignment="1" applyProtection="1">
      <alignment horizontal="center" vertical="center"/>
      <protection/>
    </xf>
    <xf numFmtId="188" fontId="3" fillId="0" borderId="49" xfId="63" applyNumberFormat="1" applyFont="1" applyFill="1" applyBorder="1" applyAlignment="1" applyProtection="1">
      <alignment horizontal="center" vertical="center"/>
      <protection/>
    </xf>
    <xf numFmtId="188" fontId="3" fillId="0" borderId="46" xfId="63" applyNumberFormat="1" applyFont="1" applyFill="1" applyBorder="1" applyAlignment="1" applyProtection="1">
      <alignment horizontal="center" vertical="center"/>
      <protection/>
    </xf>
    <xf numFmtId="189" fontId="3" fillId="0" borderId="48" xfId="63" applyNumberFormat="1" applyFont="1" applyFill="1" applyBorder="1" applyAlignment="1" applyProtection="1">
      <alignment horizontal="center" vertical="center"/>
      <protection/>
    </xf>
    <xf numFmtId="189" fontId="3" fillId="0" borderId="50" xfId="63" applyNumberFormat="1" applyFont="1" applyFill="1" applyBorder="1" applyAlignment="1" applyProtection="1">
      <alignment horizontal="center" vertical="center"/>
      <protection/>
    </xf>
    <xf numFmtId="0" fontId="0" fillId="0" borderId="0" xfId="0" applyFill="1" applyBorder="1" applyAlignment="1">
      <alignment vertical="center"/>
    </xf>
    <xf numFmtId="197" fontId="0" fillId="0" borderId="0" xfId="0" applyNumberFormat="1" applyFill="1" applyBorder="1" applyAlignment="1">
      <alignment vertical="center"/>
    </xf>
    <xf numFmtId="2" fontId="0" fillId="0" borderId="0" xfId="0" applyNumberFormat="1" applyFill="1" applyBorder="1" applyAlignment="1">
      <alignment vertical="center"/>
    </xf>
    <xf numFmtId="20" fontId="0" fillId="0" borderId="47" xfId="0" applyNumberFormat="1"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51" xfId="0" applyBorder="1" applyAlignment="1">
      <alignment vertical="center"/>
    </xf>
    <xf numFmtId="20" fontId="0" fillId="0" borderId="51" xfId="0" applyNumberFormat="1" applyBorder="1" applyAlignment="1">
      <alignment vertical="center"/>
    </xf>
    <xf numFmtId="1" fontId="0" fillId="0" borderId="47" xfId="0" applyNumberFormat="1" applyFill="1" applyBorder="1" applyAlignment="1">
      <alignment vertical="center"/>
    </xf>
    <xf numFmtId="181" fontId="0" fillId="36" borderId="0" xfId="0" applyNumberFormat="1" applyFill="1" applyAlignment="1">
      <alignment vertical="center"/>
    </xf>
    <xf numFmtId="1" fontId="0" fillId="36" borderId="47" xfId="0" applyNumberFormat="1" applyFill="1" applyBorder="1" applyAlignment="1">
      <alignment vertical="center"/>
    </xf>
    <xf numFmtId="181" fontId="0" fillId="0" borderId="0" xfId="0" applyNumberFormat="1"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気づき"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A5" sqref="A5"/>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63"/>
      <c r="B1" s="92" t="s">
        <v>0</v>
      </c>
      <c r="C1" s="93"/>
      <c r="D1" s="94"/>
      <c r="E1" s="62"/>
      <c r="F1" s="95" t="s">
        <v>0</v>
      </c>
      <c r="G1" s="96"/>
      <c r="H1" s="64"/>
    </row>
    <row r="2" spans="1:9" ht="25.5" customHeight="1">
      <c r="A2" s="65" t="s">
        <v>1</v>
      </c>
      <c r="B2" s="97">
        <v>10000</v>
      </c>
      <c r="C2" s="97"/>
      <c r="D2" s="97"/>
      <c r="E2" s="17" t="s">
        <v>2</v>
      </c>
      <c r="F2" s="98">
        <v>36893</v>
      </c>
      <c r="G2" s="99"/>
      <c r="H2" s="1"/>
      <c r="I2" s="1"/>
    </row>
    <row r="3" spans="1:11" ht="27" customHeight="1">
      <c r="A3" s="2" t="s">
        <v>3</v>
      </c>
      <c r="B3" s="100"/>
      <c r="C3" s="100"/>
      <c r="D3" s="101"/>
      <c r="E3" s="3" t="s">
        <v>4</v>
      </c>
      <c r="F3" s="4">
        <v>0.02</v>
      </c>
      <c r="G3" s="83">
        <f>B3*F3</f>
        <v>0</v>
      </c>
      <c r="H3" s="6" t="s">
        <v>5</v>
      </c>
      <c r="I3" s="84">
        <f>(B3-B2)</f>
        <v>-10000</v>
      </c>
      <c r="K3" s="66"/>
    </row>
    <row r="4" spans="1:9" s="46" customFormat="1" ht="17.25" customHeight="1">
      <c r="A4" s="41"/>
      <c r="B4" s="42"/>
      <c r="C4" s="42"/>
      <c r="D4" s="42"/>
      <c r="E4" s="43"/>
      <c r="F4" s="61" t="s">
        <v>0</v>
      </c>
      <c r="G4" s="42"/>
      <c r="H4" s="44"/>
      <c r="I4" s="45"/>
    </row>
    <row r="5" spans="1:12" ht="39" customHeight="1">
      <c r="A5" s="47"/>
      <c r="B5" s="48" t="s">
        <v>293</v>
      </c>
      <c r="C5" s="48" t="s">
        <v>293</v>
      </c>
      <c r="D5" s="59"/>
      <c r="E5" s="49"/>
      <c r="F5" s="60"/>
      <c r="G5" s="48"/>
      <c r="H5" s="50"/>
      <c r="I5" s="51" t="s">
        <v>294</v>
      </c>
      <c r="J5" s="51" t="s">
        <v>295</v>
      </c>
      <c r="K5" s="52"/>
      <c r="L5" s="52"/>
    </row>
    <row r="6" spans="1:12" ht="21" customHeight="1">
      <c r="A6" s="56" t="s">
        <v>6</v>
      </c>
      <c r="B6" s="54" t="s">
        <v>0</v>
      </c>
      <c r="C6" s="54" t="s">
        <v>0</v>
      </c>
      <c r="D6" s="55"/>
      <c r="E6" s="54" t="s">
        <v>0</v>
      </c>
      <c r="F6" s="57" t="s">
        <v>0</v>
      </c>
      <c r="G6" s="5"/>
      <c r="H6" s="1"/>
      <c r="I6" s="1"/>
      <c r="L6" s="53"/>
    </row>
    <row r="7" spans="1:12" ht="28.5">
      <c r="A7" s="58" t="s">
        <v>7</v>
      </c>
      <c r="B7" s="11" t="s">
        <v>8</v>
      </c>
      <c r="C7" s="12" t="s">
        <v>9</v>
      </c>
      <c r="D7" s="13" t="s">
        <v>10</v>
      </c>
      <c r="E7" s="14" t="s">
        <v>11</v>
      </c>
      <c r="F7" s="12" t="s">
        <v>12</v>
      </c>
      <c r="G7" s="14" t="s">
        <v>13</v>
      </c>
      <c r="H7" s="13" t="s">
        <v>14</v>
      </c>
      <c r="I7" s="15" t="s">
        <v>15</v>
      </c>
      <c r="J7" s="18" t="s">
        <v>16</v>
      </c>
      <c r="K7" s="12" t="s">
        <v>17</v>
      </c>
      <c r="L7" s="16" t="s">
        <v>18</v>
      </c>
    </row>
    <row r="8" spans="1:12" ht="24.75" customHeight="1">
      <c r="A8" s="8" t="s">
        <v>292</v>
      </c>
      <c r="B8" s="73">
        <v>740.1000000000001</v>
      </c>
      <c r="C8" s="74">
        <v>-1091.7999999999997</v>
      </c>
      <c r="D8" s="74">
        <f>B8+C8</f>
        <v>-351.6999999999996</v>
      </c>
      <c r="E8" s="19">
        <v>32</v>
      </c>
      <c r="F8" s="20">
        <v>67</v>
      </c>
      <c r="G8" s="19">
        <f aca="true" t="shared" si="0" ref="G8:G16">SUM(E8+F8)</f>
        <v>99</v>
      </c>
      <c r="H8" s="21">
        <f aca="true" t="shared" si="1" ref="H8:H16">E8/G8</f>
        <v>0.32323232323232326</v>
      </c>
      <c r="I8" s="82">
        <f aca="true" t="shared" si="2" ref="I8:I16">B8/E8</f>
        <v>23.128125000000004</v>
      </c>
      <c r="J8" s="82">
        <f aca="true" t="shared" si="3" ref="J8:J16">C8/F8</f>
        <v>-16.295522388059698</v>
      </c>
      <c r="K8" s="23">
        <f aca="true" t="shared" si="4" ref="K8:K16">I8/J8</f>
        <v>-1.4192932542590224</v>
      </c>
      <c r="L8" s="24">
        <f aca="true" t="shared" si="5" ref="L8:L16">B8/C8</f>
        <v>-0.6778714050192346</v>
      </c>
    </row>
    <row r="9" spans="1:12" ht="24.75" customHeight="1">
      <c r="A9" s="9"/>
      <c r="B9" s="75"/>
      <c r="C9" s="76"/>
      <c r="D9" s="74">
        <f aca="true" t="shared" si="6" ref="D8:D16">SUM(B9-C9)</f>
        <v>0</v>
      </c>
      <c r="E9" s="25"/>
      <c r="F9" s="25"/>
      <c r="G9" s="19">
        <f t="shared" si="0"/>
        <v>0</v>
      </c>
      <c r="H9" s="21" t="e">
        <f t="shared" si="1"/>
        <v>#DIV/0!</v>
      </c>
      <c r="I9" s="86" t="e">
        <f t="shared" si="2"/>
        <v>#DIV/0!</v>
      </c>
      <c r="J9" s="86" t="e">
        <f t="shared" si="3"/>
        <v>#DIV/0!</v>
      </c>
      <c r="K9" s="23" t="e">
        <f t="shared" si="4"/>
        <v>#DIV/0!</v>
      </c>
      <c r="L9" s="24" t="e">
        <f t="shared" si="5"/>
        <v>#DIV/0!</v>
      </c>
    </row>
    <row r="10" spans="1:12" ht="24.75" customHeight="1">
      <c r="A10" s="8"/>
      <c r="B10" s="75"/>
      <c r="C10" s="76"/>
      <c r="D10" s="74">
        <f t="shared" si="6"/>
        <v>0</v>
      </c>
      <c r="E10" s="25"/>
      <c r="F10" s="25"/>
      <c r="G10" s="19">
        <f t="shared" si="0"/>
        <v>0</v>
      </c>
      <c r="H10" s="21" t="e">
        <f t="shared" si="1"/>
        <v>#DIV/0!</v>
      </c>
      <c r="I10" s="82" t="e">
        <f t="shared" si="2"/>
        <v>#DIV/0!</v>
      </c>
      <c r="J10" s="82" t="e">
        <f t="shared" si="3"/>
        <v>#DIV/0!</v>
      </c>
      <c r="K10" s="23" t="e">
        <f t="shared" si="4"/>
        <v>#DIV/0!</v>
      </c>
      <c r="L10" s="24" t="e">
        <f t="shared" si="5"/>
        <v>#DIV/0!</v>
      </c>
    </row>
    <row r="11" spans="1:12" ht="24.75" customHeight="1">
      <c r="A11" s="9"/>
      <c r="B11" s="75"/>
      <c r="C11" s="76"/>
      <c r="D11" s="74">
        <f t="shared" si="6"/>
        <v>0</v>
      </c>
      <c r="E11" s="25"/>
      <c r="F11" s="25"/>
      <c r="G11" s="19">
        <f t="shared" si="0"/>
        <v>0</v>
      </c>
      <c r="H11" s="21" t="e">
        <f t="shared" si="1"/>
        <v>#DIV/0!</v>
      </c>
      <c r="I11" s="82" t="e">
        <f t="shared" si="2"/>
        <v>#DIV/0!</v>
      </c>
      <c r="J11" s="82" t="e">
        <f t="shared" si="3"/>
        <v>#DIV/0!</v>
      </c>
      <c r="K11" s="23" t="e">
        <f t="shared" si="4"/>
        <v>#DIV/0!</v>
      </c>
      <c r="L11" s="24" t="e">
        <f t="shared" si="5"/>
        <v>#DIV/0!</v>
      </c>
    </row>
    <row r="12" spans="1:12" ht="24.75" customHeight="1">
      <c r="A12" s="8"/>
      <c r="B12" s="75"/>
      <c r="C12" s="74"/>
      <c r="D12" s="74">
        <f t="shared" si="6"/>
        <v>0</v>
      </c>
      <c r="E12" s="25"/>
      <c r="F12" s="25"/>
      <c r="G12" s="19">
        <f t="shared" si="0"/>
        <v>0</v>
      </c>
      <c r="H12" s="21" t="e">
        <f t="shared" si="1"/>
        <v>#DIV/0!</v>
      </c>
      <c r="I12" s="22" t="e">
        <f t="shared" si="2"/>
        <v>#DIV/0!</v>
      </c>
      <c r="J12" s="22" t="e">
        <f t="shared" si="3"/>
        <v>#DIV/0!</v>
      </c>
      <c r="K12" s="23" t="e">
        <f t="shared" si="4"/>
        <v>#DIV/0!</v>
      </c>
      <c r="L12" s="24" t="e">
        <f t="shared" si="5"/>
        <v>#DIV/0!</v>
      </c>
    </row>
    <row r="13" spans="1:12" ht="24.75" customHeight="1">
      <c r="A13" s="9"/>
      <c r="B13" s="75"/>
      <c r="C13" s="76"/>
      <c r="D13" s="74">
        <f t="shared" si="6"/>
        <v>0</v>
      </c>
      <c r="E13" s="25"/>
      <c r="F13" s="25"/>
      <c r="G13" s="19">
        <f t="shared" si="0"/>
        <v>0</v>
      </c>
      <c r="H13" s="21" t="e">
        <f t="shared" si="1"/>
        <v>#DIV/0!</v>
      </c>
      <c r="I13" s="22" t="e">
        <f t="shared" si="2"/>
        <v>#DIV/0!</v>
      </c>
      <c r="J13" s="22" t="e">
        <f t="shared" si="3"/>
        <v>#DIV/0!</v>
      </c>
      <c r="K13" s="23" t="e">
        <f t="shared" si="4"/>
        <v>#DIV/0!</v>
      </c>
      <c r="L13" s="24" t="e">
        <f t="shared" si="5"/>
        <v>#DIV/0!</v>
      </c>
    </row>
    <row r="14" spans="1:12" ht="24.75" customHeight="1">
      <c r="A14" s="8"/>
      <c r="B14" s="75"/>
      <c r="C14" s="74"/>
      <c r="D14" s="74">
        <f t="shared" si="6"/>
        <v>0</v>
      </c>
      <c r="E14" s="25"/>
      <c r="F14" s="25"/>
      <c r="G14" s="19">
        <f t="shared" si="0"/>
        <v>0</v>
      </c>
      <c r="H14" s="21" t="e">
        <f t="shared" si="1"/>
        <v>#DIV/0!</v>
      </c>
      <c r="I14" s="22" t="e">
        <f t="shared" si="2"/>
        <v>#DIV/0!</v>
      </c>
      <c r="J14" s="22" t="e">
        <f t="shared" si="3"/>
        <v>#DIV/0!</v>
      </c>
      <c r="K14" s="23" t="e">
        <f t="shared" si="4"/>
        <v>#DIV/0!</v>
      </c>
      <c r="L14" s="24" t="e">
        <f t="shared" si="5"/>
        <v>#DIV/0!</v>
      </c>
    </row>
    <row r="15" spans="1:12" ht="24.75" customHeight="1">
      <c r="A15" s="9"/>
      <c r="B15" s="75"/>
      <c r="C15" s="74"/>
      <c r="D15" s="74">
        <f t="shared" si="6"/>
        <v>0</v>
      </c>
      <c r="E15" s="25"/>
      <c r="F15" s="25"/>
      <c r="G15" s="19">
        <f t="shared" si="0"/>
        <v>0</v>
      </c>
      <c r="H15" s="21" t="e">
        <f t="shared" si="1"/>
        <v>#DIV/0!</v>
      </c>
      <c r="I15" s="22" t="e">
        <f t="shared" si="2"/>
        <v>#DIV/0!</v>
      </c>
      <c r="J15" s="22" t="e">
        <f t="shared" si="3"/>
        <v>#DIV/0!</v>
      </c>
      <c r="K15" s="23" t="e">
        <f t="shared" si="4"/>
        <v>#DIV/0!</v>
      </c>
      <c r="L15" s="24" t="e">
        <f t="shared" si="5"/>
        <v>#DIV/0!</v>
      </c>
    </row>
    <row r="16" spans="1:12" ht="24.75" customHeight="1">
      <c r="A16" s="10"/>
      <c r="B16" s="77"/>
      <c r="C16" s="78"/>
      <c r="D16" s="79">
        <f t="shared" si="6"/>
        <v>0</v>
      </c>
      <c r="E16" s="26"/>
      <c r="F16" s="26"/>
      <c r="G16" s="27">
        <f t="shared" si="0"/>
        <v>0</v>
      </c>
      <c r="H16" s="28" t="e">
        <f t="shared" si="1"/>
        <v>#DIV/0!</v>
      </c>
      <c r="I16" s="29" t="e">
        <f t="shared" si="2"/>
        <v>#DIV/0!</v>
      </c>
      <c r="J16" s="29" t="e">
        <f t="shared" si="3"/>
        <v>#DIV/0!</v>
      </c>
      <c r="K16" s="30" t="e">
        <f t="shared" si="4"/>
        <v>#DIV/0!</v>
      </c>
      <c r="L16" s="31" t="e">
        <f t="shared" si="5"/>
        <v>#DIV/0!</v>
      </c>
    </row>
    <row r="17" spans="1:12" ht="24.75" customHeight="1">
      <c r="A17" s="32" t="s">
        <v>27</v>
      </c>
      <c r="B17" s="80">
        <f aca="true" t="shared" si="7" ref="B17:G17">SUM(B8:B16)</f>
        <v>740.1000000000001</v>
      </c>
      <c r="C17" s="81">
        <f t="shared" si="7"/>
        <v>-1091.7999999999997</v>
      </c>
      <c r="D17" s="81">
        <f t="shared" si="7"/>
        <v>-351.6999999999996</v>
      </c>
      <c r="E17" s="34">
        <f t="shared" si="7"/>
        <v>32</v>
      </c>
      <c r="F17" s="35">
        <f t="shared" si="7"/>
        <v>67</v>
      </c>
      <c r="G17" s="34">
        <f t="shared" si="7"/>
        <v>99</v>
      </c>
      <c r="H17" s="36" t="e">
        <f>AVERAGE(H8:H16)</f>
        <v>#DIV/0!</v>
      </c>
      <c r="I17" s="33" t="e">
        <f>AVERAGE(I8:I16)</f>
        <v>#DIV/0!</v>
      </c>
      <c r="J17" s="33" t="e">
        <f>AVERAGE(J8:J16)</f>
        <v>#DIV/0!</v>
      </c>
      <c r="K17" s="37" t="e">
        <f>AVERAGE(K8:K16)</f>
        <v>#DIV/0!</v>
      </c>
      <c r="L17" s="38" t="e">
        <f>AVERAGE(L8:L16)</f>
        <v>#DIV/0!</v>
      </c>
    </row>
    <row r="18" spans="1:12" ht="13.5">
      <c r="A18" s="7"/>
      <c r="J18" s="39"/>
      <c r="K18" s="40" t="s">
        <v>19</v>
      </c>
      <c r="L18" s="40" t="s">
        <v>20</v>
      </c>
    </row>
    <row r="19" ht="13.5">
      <c r="A19" s="7"/>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1:L109"/>
  <sheetViews>
    <sheetView zoomScalePageLayoutView="0" workbookViewId="0" topLeftCell="A1">
      <selection activeCell="C13" sqref="C13"/>
    </sheetView>
  </sheetViews>
  <sheetFormatPr defaultColWidth="9.00390625" defaultRowHeight="13.5"/>
  <cols>
    <col min="3" max="3" width="12.125" style="0" customWidth="1"/>
    <col min="4" max="4" width="8.625" style="0" customWidth="1"/>
    <col min="5" max="5" width="9.00390625" style="0" bestFit="1" customWidth="1"/>
    <col min="8" max="8" width="10.50390625" style="0" customWidth="1"/>
    <col min="11" max="11" width="9.50390625" style="0" bestFit="1" customWidth="1"/>
    <col min="12" max="12" width="11.375" style="0" customWidth="1"/>
  </cols>
  <sheetData>
    <row r="1" spans="2:4" ht="13.5">
      <c r="B1" t="s">
        <v>301</v>
      </c>
      <c r="D1" t="s">
        <v>302</v>
      </c>
    </row>
    <row r="3" spans="2:12" ht="13.5">
      <c r="B3" s="108"/>
      <c r="C3" s="108" t="s">
        <v>256</v>
      </c>
      <c r="D3" s="106" t="s">
        <v>255</v>
      </c>
      <c r="E3" s="106" t="s">
        <v>44</v>
      </c>
      <c r="F3" s="88" t="s">
        <v>45</v>
      </c>
      <c r="G3" s="108" t="s">
        <v>253</v>
      </c>
      <c r="H3" s="108" t="s">
        <v>257</v>
      </c>
      <c r="I3" s="106"/>
      <c r="J3" s="106" t="s">
        <v>254</v>
      </c>
      <c r="K3" s="88" t="s">
        <v>291</v>
      </c>
      <c r="L3" s="107"/>
    </row>
    <row r="4" spans="2:12" ht="13.5">
      <c r="B4" s="88" t="s">
        <v>154</v>
      </c>
      <c r="C4" s="109" t="s">
        <v>58</v>
      </c>
      <c r="D4" s="110">
        <v>0.80625</v>
      </c>
      <c r="E4" s="88" t="s">
        <v>46</v>
      </c>
      <c r="F4" s="89">
        <v>0.1</v>
      </c>
      <c r="G4" s="88">
        <v>0.9478</v>
      </c>
      <c r="H4" s="88" t="s">
        <v>58</v>
      </c>
      <c r="I4" s="105">
        <v>0.8340277777777777</v>
      </c>
      <c r="J4" s="88">
        <v>0.9507</v>
      </c>
      <c r="K4" s="111">
        <v>-29</v>
      </c>
      <c r="L4" s="104"/>
    </row>
    <row r="5" spans="2:12" ht="13.5">
      <c r="B5" s="88" t="s">
        <v>155</v>
      </c>
      <c r="C5" s="88" t="s">
        <v>59</v>
      </c>
      <c r="D5" s="105">
        <v>0.6493055555555556</v>
      </c>
      <c r="E5" s="88" t="s">
        <v>46</v>
      </c>
      <c r="F5" s="89">
        <v>0.1</v>
      </c>
      <c r="G5" s="88">
        <v>0.94</v>
      </c>
      <c r="H5" s="88" t="s">
        <v>59</v>
      </c>
      <c r="I5" s="105">
        <v>0.7409722222222223</v>
      </c>
      <c r="J5" s="88">
        <v>0.943</v>
      </c>
      <c r="K5" s="111">
        <v>-30</v>
      </c>
      <c r="L5" s="102"/>
    </row>
    <row r="6" spans="2:12" ht="13.5">
      <c r="B6" s="88" t="s">
        <v>156</v>
      </c>
      <c r="C6" s="88" t="s">
        <v>60</v>
      </c>
      <c r="D6" s="105">
        <v>0.12916666666666668</v>
      </c>
      <c r="E6" s="88" t="s">
        <v>47</v>
      </c>
      <c r="F6" s="89">
        <v>0.1</v>
      </c>
      <c r="G6" s="88">
        <v>0.9531</v>
      </c>
      <c r="H6" s="88" t="s">
        <v>60</v>
      </c>
      <c r="I6" s="105">
        <v>0.41944444444444445</v>
      </c>
      <c r="J6" s="88">
        <v>0.9514</v>
      </c>
      <c r="K6" s="111">
        <v>-17</v>
      </c>
      <c r="L6" s="102"/>
    </row>
    <row r="7" spans="2:12" ht="13.5">
      <c r="B7" s="88" t="s">
        <v>157</v>
      </c>
      <c r="C7" s="88" t="s">
        <v>61</v>
      </c>
      <c r="D7" s="105">
        <v>0.3986111111111111</v>
      </c>
      <c r="E7" s="88" t="s">
        <v>46</v>
      </c>
      <c r="F7" s="89">
        <v>0.1</v>
      </c>
      <c r="G7" s="88">
        <v>0.944</v>
      </c>
      <c r="H7" s="88" t="s">
        <v>62</v>
      </c>
      <c r="I7" s="105">
        <v>0.32083333333333336</v>
      </c>
      <c r="J7" s="88">
        <v>0.9419</v>
      </c>
      <c r="K7" s="113">
        <v>19.85</v>
      </c>
      <c r="L7" s="102"/>
    </row>
    <row r="8" spans="2:12" ht="13.5">
      <c r="B8" s="88" t="s">
        <v>158</v>
      </c>
      <c r="C8" s="88" t="s">
        <v>62</v>
      </c>
      <c r="D8" s="105">
        <v>0.5812499999999999</v>
      </c>
      <c r="E8" s="88" t="s">
        <v>47</v>
      </c>
      <c r="F8" s="89">
        <v>0.1</v>
      </c>
      <c r="G8" s="88">
        <v>0.9428</v>
      </c>
      <c r="H8" s="88" t="s">
        <v>62</v>
      </c>
      <c r="I8" s="105">
        <v>0.6055555555555555</v>
      </c>
      <c r="J8" s="88">
        <v>0.9409</v>
      </c>
      <c r="K8" s="111">
        <v>-19</v>
      </c>
      <c r="L8" s="102"/>
    </row>
    <row r="9" spans="2:12" ht="13.5">
      <c r="B9" s="88" t="s">
        <v>159</v>
      </c>
      <c r="C9" s="88" t="s">
        <v>63</v>
      </c>
      <c r="D9" s="105">
        <v>0.4277777777777778</v>
      </c>
      <c r="E9" s="88" t="s">
        <v>47</v>
      </c>
      <c r="F9" s="89">
        <v>0.1</v>
      </c>
      <c r="G9" s="88">
        <v>0.9385</v>
      </c>
      <c r="H9" s="88" t="s">
        <v>258</v>
      </c>
      <c r="I9" s="105">
        <v>0.3597222222222222</v>
      </c>
      <c r="J9" s="88">
        <v>0.9454</v>
      </c>
      <c r="K9" s="113">
        <v>69.2</v>
      </c>
      <c r="L9" s="102"/>
    </row>
    <row r="10" spans="2:12" ht="13.5">
      <c r="B10" s="88" t="s">
        <v>160</v>
      </c>
      <c r="C10" s="88" t="s">
        <v>64</v>
      </c>
      <c r="D10" s="105">
        <v>0.8409722222222222</v>
      </c>
      <c r="E10" s="88" t="s">
        <v>46</v>
      </c>
      <c r="F10" s="89">
        <v>0.1</v>
      </c>
      <c r="G10" s="88">
        <v>0.938</v>
      </c>
      <c r="H10" s="88" t="s">
        <v>259</v>
      </c>
      <c r="I10" s="105">
        <v>0.12569444444444444</v>
      </c>
      <c r="J10" s="88">
        <v>0.9356</v>
      </c>
      <c r="K10" s="113">
        <v>22.85</v>
      </c>
      <c r="L10" s="102"/>
    </row>
    <row r="11" spans="2:12" ht="13.5">
      <c r="B11" s="88" t="s">
        <v>161</v>
      </c>
      <c r="C11" s="88" t="s">
        <v>65</v>
      </c>
      <c r="D11" s="105">
        <v>0.3888888888888889</v>
      </c>
      <c r="E11" s="88" t="s">
        <v>46</v>
      </c>
      <c r="F11" s="89">
        <v>0.1</v>
      </c>
      <c r="G11" s="88">
        <v>0.9191</v>
      </c>
      <c r="H11" s="88" t="s">
        <v>65</v>
      </c>
      <c r="I11" s="105">
        <v>0.6680555555555556</v>
      </c>
      <c r="J11" s="88">
        <v>0.9205</v>
      </c>
      <c r="K11" s="111">
        <v>-14</v>
      </c>
      <c r="L11" s="102"/>
    </row>
    <row r="12" spans="2:12" ht="13.5">
      <c r="B12" s="88" t="s">
        <v>162</v>
      </c>
      <c r="C12" s="88" t="s">
        <v>66</v>
      </c>
      <c r="D12" s="105">
        <v>0.40625</v>
      </c>
      <c r="E12" s="88" t="s">
        <v>46</v>
      </c>
      <c r="F12" s="89">
        <v>0.1</v>
      </c>
      <c r="G12" s="88">
        <v>0.9153</v>
      </c>
      <c r="H12" s="88" t="s">
        <v>66</v>
      </c>
      <c r="I12" s="105">
        <v>0.5104166666666666</v>
      </c>
      <c r="J12" s="88">
        <v>0.9183</v>
      </c>
      <c r="K12" s="111">
        <v>-30</v>
      </c>
      <c r="L12" s="102"/>
    </row>
    <row r="13" spans="2:12" ht="13.5">
      <c r="B13" s="88" t="s">
        <v>163</v>
      </c>
      <c r="C13" s="88" t="s">
        <v>67</v>
      </c>
      <c r="D13" s="105">
        <v>0.42291666666666666</v>
      </c>
      <c r="E13" s="88" t="s">
        <v>47</v>
      </c>
      <c r="F13" s="89">
        <v>0.1</v>
      </c>
      <c r="G13" s="88">
        <v>0.9405</v>
      </c>
      <c r="H13" s="88" t="s">
        <v>67</v>
      </c>
      <c r="I13" s="105">
        <v>0.5638888888888889</v>
      </c>
      <c r="J13" s="88">
        <v>0.939</v>
      </c>
      <c r="K13" s="111">
        <v>-15</v>
      </c>
      <c r="L13" s="102"/>
    </row>
    <row r="14" spans="2:12" ht="13.5">
      <c r="B14" s="88" t="s">
        <v>164</v>
      </c>
      <c r="C14" s="88" t="s">
        <v>68</v>
      </c>
      <c r="D14" s="105">
        <v>0.3736111111111111</v>
      </c>
      <c r="E14" s="88" t="s">
        <v>46</v>
      </c>
      <c r="F14" s="89">
        <v>0.1</v>
      </c>
      <c r="G14" s="88">
        <v>0.9279</v>
      </c>
      <c r="H14" s="88" t="s">
        <v>68</v>
      </c>
      <c r="I14" s="105">
        <v>0.4270833333333333</v>
      </c>
      <c r="J14" s="88">
        <v>0.9304</v>
      </c>
      <c r="K14" s="111">
        <v>-25</v>
      </c>
      <c r="L14" s="102"/>
    </row>
    <row r="15" spans="2:12" ht="13.5">
      <c r="B15" s="88" t="s">
        <v>165</v>
      </c>
      <c r="C15" s="88" t="s">
        <v>69</v>
      </c>
      <c r="D15" s="105">
        <v>0.4166666666666667</v>
      </c>
      <c r="E15" s="88" t="s">
        <v>47</v>
      </c>
      <c r="F15" s="89">
        <v>0.1</v>
      </c>
      <c r="G15" s="88">
        <v>0.9295</v>
      </c>
      <c r="H15" s="88" t="s">
        <v>260</v>
      </c>
      <c r="I15" s="105">
        <v>0.31875000000000003</v>
      </c>
      <c r="J15" s="88">
        <v>0.9268</v>
      </c>
      <c r="K15" s="111">
        <v>-26.8</v>
      </c>
      <c r="L15" s="102"/>
    </row>
    <row r="16" spans="2:12" ht="13.5">
      <c r="B16" s="88" t="s">
        <v>166</v>
      </c>
      <c r="C16" s="88" t="s">
        <v>70</v>
      </c>
      <c r="D16" s="105">
        <v>0.7937500000000001</v>
      </c>
      <c r="E16" s="88" t="s">
        <v>46</v>
      </c>
      <c r="F16" s="89">
        <v>0.1</v>
      </c>
      <c r="G16" s="88">
        <v>0.9183</v>
      </c>
      <c r="H16" s="88" t="s">
        <v>261</v>
      </c>
      <c r="I16" s="105">
        <v>0.2652777777777778</v>
      </c>
      <c r="J16" s="88">
        <v>0.9194</v>
      </c>
      <c r="K16" s="111">
        <v>-14.45</v>
      </c>
      <c r="L16" s="102"/>
    </row>
    <row r="17" spans="2:12" ht="13.5">
      <c r="B17" s="88" t="s">
        <v>167</v>
      </c>
      <c r="C17" s="88" t="s">
        <v>71</v>
      </c>
      <c r="D17" s="105">
        <v>0.38819444444444445</v>
      </c>
      <c r="E17" s="88" t="s">
        <v>47</v>
      </c>
      <c r="F17" s="89">
        <v>0.1</v>
      </c>
      <c r="G17" s="88">
        <v>0.9148</v>
      </c>
      <c r="H17" s="88" t="s">
        <v>262</v>
      </c>
      <c r="I17" s="105">
        <v>0.2888888888888889</v>
      </c>
      <c r="J17" s="88">
        <v>0.9211</v>
      </c>
      <c r="K17" s="113">
        <v>63.2</v>
      </c>
      <c r="L17" s="102"/>
    </row>
    <row r="18" spans="2:12" ht="13.5">
      <c r="B18" s="88" t="s">
        <v>168</v>
      </c>
      <c r="C18" s="88" t="s">
        <v>72</v>
      </c>
      <c r="D18" s="105">
        <v>0.2520833333333333</v>
      </c>
      <c r="E18" s="88" t="s">
        <v>46</v>
      </c>
      <c r="F18" s="89">
        <v>0.1</v>
      </c>
      <c r="G18" s="88">
        <v>0.9067</v>
      </c>
      <c r="H18" s="88" t="s">
        <v>72</v>
      </c>
      <c r="I18" s="105">
        <v>0.29930555555555555</v>
      </c>
      <c r="J18" s="88">
        <v>0.9083</v>
      </c>
      <c r="K18" s="111">
        <v>-16</v>
      </c>
      <c r="L18" s="102"/>
    </row>
    <row r="19" spans="2:12" ht="13.5">
      <c r="B19" s="88" t="s">
        <v>169</v>
      </c>
      <c r="C19" s="88" t="s">
        <v>73</v>
      </c>
      <c r="D19" s="105">
        <v>0.29444444444444445</v>
      </c>
      <c r="E19" s="88" t="s">
        <v>47</v>
      </c>
      <c r="F19" s="89">
        <v>0.1</v>
      </c>
      <c r="G19" s="88">
        <v>0.9191</v>
      </c>
      <c r="H19" s="88" t="s">
        <v>73</v>
      </c>
      <c r="I19" s="105">
        <v>0.6284722222222222</v>
      </c>
      <c r="J19" s="88">
        <v>0.9193</v>
      </c>
      <c r="K19" s="113">
        <v>2</v>
      </c>
      <c r="L19" s="102"/>
    </row>
    <row r="20" spans="2:12" ht="13.5">
      <c r="B20" s="88" t="s">
        <v>170</v>
      </c>
      <c r="C20" s="88" t="s">
        <v>74</v>
      </c>
      <c r="D20" s="105">
        <v>0.7180555555555556</v>
      </c>
      <c r="E20" s="88" t="s">
        <v>47</v>
      </c>
      <c r="F20" s="89">
        <v>0.1</v>
      </c>
      <c r="G20" s="88">
        <v>0.931</v>
      </c>
      <c r="H20" s="88" t="s">
        <v>75</v>
      </c>
      <c r="I20" s="105">
        <v>0.21041666666666667</v>
      </c>
      <c r="J20" s="88">
        <v>0.9317</v>
      </c>
      <c r="K20" s="113">
        <v>7.6</v>
      </c>
      <c r="L20" s="102"/>
    </row>
    <row r="21" spans="2:12" ht="13.5">
      <c r="B21" s="88" t="s">
        <v>171</v>
      </c>
      <c r="C21" s="88" t="s">
        <v>75</v>
      </c>
      <c r="D21" s="105">
        <v>0.3354166666666667</v>
      </c>
      <c r="E21" s="88" t="s">
        <v>46</v>
      </c>
      <c r="F21" s="89">
        <v>0.1</v>
      </c>
      <c r="G21" s="88">
        <v>0.9326</v>
      </c>
      <c r="H21" s="88" t="s">
        <v>263</v>
      </c>
      <c r="I21" s="105">
        <v>0.6437499999999999</v>
      </c>
      <c r="J21" s="88">
        <v>0.9302</v>
      </c>
      <c r="K21" s="113">
        <v>22.85</v>
      </c>
      <c r="L21" s="102"/>
    </row>
    <row r="22" spans="2:12" ht="13.5">
      <c r="B22" s="88" t="s">
        <v>172</v>
      </c>
      <c r="C22" s="88" t="s">
        <v>76</v>
      </c>
      <c r="D22" s="105">
        <v>0.03194444444444445</v>
      </c>
      <c r="E22" s="88" t="s">
        <v>46</v>
      </c>
      <c r="F22" s="89">
        <v>0.1</v>
      </c>
      <c r="G22" s="88">
        <v>0.928</v>
      </c>
      <c r="H22" s="88" t="s">
        <v>76</v>
      </c>
      <c r="I22" s="105">
        <v>0.09930555555555555</v>
      </c>
      <c r="J22" s="88">
        <v>0.9297</v>
      </c>
      <c r="K22" s="111">
        <v>-17</v>
      </c>
      <c r="L22" s="102"/>
    </row>
    <row r="23" spans="2:12" ht="13.5">
      <c r="B23" s="88" t="s">
        <v>173</v>
      </c>
      <c r="C23" s="88" t="s">
        <v>77</v>
      </c>
      <c r="D23" s="105">
        <v>0.3597222222222222</v>
      </c>
      <c r="E23" s="88" t="s">
        <v>47</v>
      </c>
      <c r="F23" s="89">
        <v>0.1</v>
      </c>
      <c r="G23" s="88">
        <v>0.9336</v>
      </c>
      <c r="H23" s="88" t="s">
        <v>77</v>
      </c>
      <c r="I23" s="105">
        <v>0.5631944444444444</v>
      </c>
      <c r="J23" s="88">
        <v>0.9338</v>
      </c>
      <c r="K23" s="113">
        <v>2</v>
      </c>
      <c r="L23" s="102"/>
    </row>
    <row r="24" spans="2:12" ht="13.5">
      <c r="B24" s="88" t="s">
        <v>174</v>
      </c>
      <c r="C24" s="88" t="s">
        <v>78</v>
      </c>
      <c r="D24" s="105">
        <v>0.21597222222222223</v>
      </c>
      <c r="E24" s="88" t="s">
        <v>47</v>
      </c>
      <c r="F24" s="89">
        <v>0.1</v>
      </c>
      <c r="G24" s="88">
        <v>0.9336</v>
      </c>
      <c r="H24" s="88" t="s">
        <v>78</v>
      </c>
      <c r="I24" s="105">
        <v>0.2722222222222222</v>
      </c>
      <c r="J24" s="88">
        <v>0.9325</v>
      </c>
      <c r="K24" s="111">
        <v>-11</v>
      </c>
      <c r="L24" s="102"/>
    </row>
    <row r="25" spans="2:12" ht="13.5">
      <c r="B25" s="88" t="s">
        <v>175</v>
      </c>
      <c r="C25" s="88" t="s">
        <v>79</v>
      </c>
      <c r="D25" s="105">
        <v>0.1638888888888889</v>
      </c>
      <c r="E25" s="88" t="s">
        <v>47</v>
      </c>
      <c r="F25" s="89">
        <v>0.1</v>
      </c>
      <c r="G25" s="88">
        <v>0.897</v>
      </c>
      <c r="H25" s="88" t="s">
        <v>79</v>
      </c>
      <c r="I25" s="105">
        <v>0.24861111111111112</v>
      </c>
      <c r="J25" s="88">
        <v>0.8953</v>
      </c>
      <c r="K25" s="111">
        <v>-17</v>
      </c>
      <c r="L25" s="102"/>
    </row>
    <row r="26" spans="2:12" ht="13.5">
      <c r="B26" s="88" t="s">
        <v>176</v>
      </c>
      <c r="C26" s="88" t="s">
        <v>79</v>
      </c>
      <c r="D26" s="105">
        <v>0.9298611111111111</v>
      </c>
      <c r="E26" s="88" t="s">
        <v>47</v>
      </c>
      <c r="F26" s="89">
        <v>0.1</v>
      </c>
      <c r="G26" s="88">
        <v>0.8997</v>
      </c>
      <c r="H26" s="88" t="s">
        <v>264</v>
      </c>
      <c r="I26" s="105">
        <v>0.4909722222222222</v>
      </c>
      <c r="J26" s="88">
        <v>0.902</v>
      </c>
      <c r="K26" s="113">
        <v>23.2</v>
      </c>
      <c r="L26" s="102"/>
    </row>
    <row r="27" spans="2:12" ht="13.5">
      <c r="B27" s="88" t="s">
        <v>177</v>
      </c>
      <c r="C27" s="88" t="s">
        <v>80</v>
      </c>
      <c r="D27" s="105">
        <v>0.125</v>
      </c>
      <c r="E27" s="88" t="s">
        <v>47</v>
      </c>
      <c r="F27" s="89">
        <v>0.1</v>
      </c>
      <c r="G27" s="88">
        <v>0.9107</v>
      </c>
      <c r="H27" s="88" t="s">
        <v>80</v>
      </c>
      <c r="I27" s="105">
        <v>0.2722222222222222</v>
      </c>
      <c r="J27" s="88">
        <v>0.9083</v>
      </c>
      <c r="K27" s="111">
        <v>-24</v>
      </c>
      <c r="L27" s="102"/>
    </row>
    <row r="28" spans="2:12" ht="13.5">
      <c r="B28" s="88" t="s">
        <v>178</v>
      </c>
      <c r="C28" s="88" t="s">
        <v>81</v>
      </c>
      <c r="D28" s="105">
        <v>0.3763888888888889</v>
      </c>
      <c r="E28" s="88" t="s">
        <v>47</v>
      </c>
      <c r="F28" s="89">
        <v>0.1</v>
      </c>
      <c r="G28" s="88">
        <v>0.892</v>
      </c>
      <c r="H28" s="88" t="s">
        <v>81</v>
      </c>
      <c r="I28" s="105">
        <v>0.7902777777777777</v>
      </c>
      <c r="J28" s="88">
        <v>0.8908</v>
      </c>
      <c r="K28" s="111">
        <v>-12</v>
      </c>
      <c r="L28" s="102"/>
    </row>
    <row r="29" spans="2:12" ht="13.5">
      <c r="B29" s="88" t="s">
        <v>179</v>
      </c>
      <c r="C29" s="88" t="s">
        <v>82</v>
      </c>
      <c r="D29" s="105">
        <v>0.56875</v>
      </c>
      <c r="E29" s="88" t="s">
        <v>47</v>
      </c>
      <c r="F29" s="89">
        <v>0.1</v>
      </c>
      <c r="G29" s="88">
        <v>0.8833</v>
      </c>
      <c r="H29" s="88" t="s">
        <v>82</v>
      </c>
      <c r="I29" s="105">
        <v>0.6520833333333333</v>
      </c>
      <c r="J29" s="88">
        <v>0.8811</v>
      </c>
      <c r="K29" s="111">
        <v>-22</v>
      </c>
      <c r="L29" s="102"/>
    </row>
    <row r="30" spans="2:12" ht="13.5">
      <c r="B30" s="88" t="s">
        <v>180</v>
      </c>
      <c r="C30" s="88" t="s">
        <v>83</v>
      </c>
      <c r="D30" s="105">
        <v>0.6777777777777777</v>
      </c>
      <c r="E30" s="88" t="s">
        <v>47</v>
      </c>
      <c r="F30" s="89">
        <v>0.1</v>
      </c>
      <c r="G30" s="88">
        <v>0.8833</v>
      </c>
      <c r="H30" s="88" t="s">
        <v>83</v>
      </c>
      <c r="I30" s="105">
        <v>0.7673611111111112</v>
      </c>
      <c r="J30" s="88">
        <v>0.8789</v>
      </c>
      <c r="K30" s="111">
        <v>-44</v>
      </c>
      <c r="L30" s="102"/>
    </row>
    <row r="31" spans="2:12" ht="13.5">
      <c r="B31" s="88" t="s">
        <v>181</v>
      </c>
      <c r="C31" s="88" t="s">
        <v>84</v>
      </c>
      <c r="D31" s="105">
        <v>0.5145833333333333</v>
      </c>
      <c r="E31" s="88" t="s">
        <v>46</v>
      </c>
      <c r="F31" s="89">
        <v>0.1</v>
      </c>
      <c r="G31" s="88">
        <v>0.9005</v>
      </c>
      <c r="H31" s="88" t="s">
        <v>84</v>
      </c>
      <c r="I31" s="105">
        <v>0.576388888888889</v>
      </c>
      <c r="J31" s="88">
        <v>0.9022</v>
      </c>
      <c r="K31" s="111">
        <v>-17</v>
      </c>
      <c r="L31" s="102"/>
    </row>
    <row r="32" spans="2:12" ht="13.5">
      <c r="B32" s="88" t="s">
        <v>182</v>
      </c>
      <c r="C32" s="88" t="s">
        <v>85</v>
      </c>
      <c r="D32" s="105">
        <v>0.003472222222222222</v>
      </c>
      <c r="E32" s="88" t="s">
        <v>47</v>
      </c>
      <c r="F32" s="89">
        <v>0.1</v>
      </c>
      <c r="G32" s="88">
        <v>0.8841</v>
      </c>
      <c r="H32" s="88" t="s">
        <v>85</v>
      </c>
      <c r="I32" s="105">
        <v>0.3229166666666667</v>
      </c>
      <c r="J32" s="88">
        <v>0.884</v>
      </c>
      <c r="K32" s="111">
        <v>-1</v>
      </c>
      <c r="L32" s="102"/>
    </row>
    <row r="33" spans="2:12" ht="13.5">
      <c r="B33" s="88" t="s">
        <v>183</v>
      </c>
      <c r="C33" s="88" t="s">
        <v>86</v>
      </c>
      <c r="D33" s="105">
        <v>0.7527777777777778</v>
      </c>
      <c r="E33" s="88" t="s">
        <v>47</v>
      </c>
      <c r="F33" s="89">
        <v>0.1</v>
      </c>
      <c r="G33" s="88">
        <v>0.9015</v>
      </c>
      <c r="H33" s="88" t="s">
        <v>265</v>
      </c>
      <c r="I33" s="105">
        <v>0.2965277777777778</v>
      </c>
      <c r="J33" s="88">
        <v>0.902</v>
      </c>
      <c r="K33" s="113">
        <v>5.2</v>
      </c>
      <c r="L33" s="102"/>
    </row>
    <row r="34" spans="2:12" ht="13.5">
      <c r="B34" s="88" t="s">
        <v>184</v>
      </c>
      <c r="C34" s="88" t="s">
        <v>87</v>
      </c>
      <c r="D34" s="105">
        <v>0.7999999999999999</v>
      </c>
      <c r="E34" s="88" t="s">
        <v>47</v>
      </c>
      <c r="F34" s="89">
        <v>0.1</v>
      </c>
      <c r="G34" s="88">
        <v>0.895</v>
      </c>
      <c r="H34" s="88" t="s">
        <v>266</v>
      </c>
      <c r="I34" s="105">
        <v>0.9173611111111111</v>
      </c>
      <c r="J34" s="88">
        <v>0.8931</v>
      </c>
      <c r="K34" s="111">
        <v>-18.8</v>
      </c>
      <c r="L34" s="102"/>
    </row>
    <row r="35" spans="2:12" ht="13.5">
      <c r="B35" s="88" t="s">
        <v>185</v>
      </c>
      <c r="C35" s="88" t="s">
        <v>88</v>
      </c>
      <c r="D35" s="105">
        <v>0.6673611111111111</v>
      </c>
      <c r="E35" s="88" t="s">
        <v>46</v>
      </c>
      <c r="F35" s="89">
        <v>0.1</v>
      </c>
      <c r="G35" s="88">
        <v>0.8845</v>
      </c>
      <c r="H35" s="88" t="s">
        <v>89</v>
      </c>
      <c r="I35" s="105">
        <v>0.2736111111111111</v>
      </c>
      <c r="J35" s="88">
        <v>0.8851</v>
      </c>
      <c r="K35" s="111">
        <v>-7.15</v>
      </c>
      <c r="L35" s="102"/>
    </row>
    <row r="36" spans="2:12" ht="13.5">
      <c r="B36" s="88" t="s">
        <v>186</v>
      </c>
      <c r="C36" s="88" t="s">
        <v>89</v>
      </c>
      <c r="D36" s="105">
        <v>0.8354166666666667</v>
      </c>
      <c r="E36" s="88" t="s">
        <v>47</v>
      </c>
      <c r="F36" s="89">
        <v>0.1</v>
      </c>
      <c r="G36" s="88">
        <v>0.8852</v>
      </c>
      <c r="H36" s="88" t="s">
        <v>267</v>
      </c>
      <c r="I36" s="105">
        <v>0.5104166666666666</v>
      </c>
      <c r="J36" s="88">
        <v>0.8853</v>
      </c>
      <c r="K36" s="113">
        <v>1.6</v>
      </c>
      <c r="L36" s="102"/>
    </row>
    <row r="37" spans="2:12" ht="13.5">
      <c r="B37" s="88" t="s">
        <v>187</v>
      </c>
      <c r="C37" s="88" t="s">
        <v>90</v>
      </c>
      <c r="D37" s="105">
        <v>0.3138888888888889</v>
      </c>
      <c r="E37" s="88" t="s">
        <v>46</v>
      </c>
      <c r="F37" s="89">
        <v>0.1</v>
      </c>
      <c r="G37" s="88">
        <v>0.8801</v>
      </c>
      <c r="H37" s="88" t="s">
        <v>268</v>
      </c>
      <c r="I37" s="105">
        <v>0.24097222222222223</v>
      </c>
      <c r="J37" s="88">
        <v>0.8749</v>
      </c>
      <c r="K37" s="113">
        <v>48.55</v>
      </c>
      <c r="L37" s="102"/>
    </row>
    <row r="38" spans="2:12" ht="13.5">
      <c r="B38" s="88" t="s">
        <v>188</v>
      </c>
      <c r="C38" s="88" t="s">
        <v>91</v>
      </c>
      <c r="D38" s="105">
        <v>0.3333333333333333</v>
      </c>
      <c r="E38" s="88" t="s">
        <v>46</v>
      </c>
      <c r="F38" s="89">
        <v>0.1</v>
      </c>
      <c r="G38" s="88">
        <v>0.8806</v>
      </c>
      <c r="H38" s="88" t="s">
        <v>91</v>
      </c>
      <c r="I38" s="105">
        <v>0.5916666666666667</v>
      </c>
      <c r="J38" s="88">
        <v>0.8777</v>
      </c>
      <c r="K38" s="113">
        <v>29</v>
      </c>
      <c r="L38" s="102"/>
    </row>
    <row r="39" spans="2:12" ht="13.5">
      <c r="B39" s="88" t="s">
        <v>189</v>
      </c>
      <c r="C39" s="88" t="s">
        <v>92</v>
      </c>
      <c r="D39" s="105">
        <v>0.04583333333333334</v>
      </c>
      <c r="E39" s="88" t="s">
        <v>47</v>
      </c>
      <c r="F39" s="89">
        <v>0.1</v>
      </c>
      <c r="G39" s="88">
        <v>0.881</v>
      </c>
      <c r="H39" s="88" t="s">
        <v>92</v>
      </c>
      <c r="I39" s="105">
        <v>0.2708333333333333</v>
      </c>
      <c r="J39" s="88">
        <v>0.8803</v>
      </c>
      <c r="K39" s="111">
        <v>-7</v>
      </c>
      <c r="L39" s="102"/>
    </row>
    <row r="40" spans="2:12" ht="13.5">
      <c r="B40" s="88" t="s">
        <v>190</v>
      </c>
      <c r="C40" s="88" t="s">
        <v>93</v>
      </c>
      <c r="D40" s="105">
        <v>0.6749999999999999</v>
      </c>
      <c r="E40" s="88" t="s">
        <v>47</v>
      </c>
      <c r="F40" s="89">
        <v>0.1</v>
      </c>
      <c r="G40" s="88">
        <v>0.8581</v>
      </c>
      <c r="H40" s="88" t="s">
        <v>93</v>
      </c>
      <c r="I40" s="105">
        <v>0.7729166666666667</v>
      </c>
      <c r="J40" s="88">
        <v>0.8563</v>
      </c>
      <c r="K40" s="111">
        <v>-18</v>
      </c>
      <c r="L40" s="102"/>
    </row>
    <row r="41" spans="2:12" ht="13.5">
      <c r="B41" s="88" t="s">
        <v>191</v>
      </c>
      <c r="C41" s="88" t="s">
        <v>94</v>
      </c>
      <c r="D41" s="105">
        <v>0.8756944444444444</v>
      </c>
      <c r="E41" s="88" t="s">
        <v>46</v>
      </c>
      <c r="F41" s="89">
        <v>0.1</v>
      </c>
      <c r="G41" s="88">
        <v>0.8452</v>
      </c>
      <c r="H41" s="88" t="s">
        <v>269</v>
      </c>
      <c r="I41" s="105">
        <v>0.04722222222222222</v>
      </c>
      <c r="J41" s="88">
        <v>0.8461</v>
      </c>
      <c r="K41" s="111">
        <v>-10.15</v>
      </c>
      <c r="L41" s="102"/>
    </row>
    <row r="42" spans="2:12" ht="13.5">
      <c r="B42" s="88" t="s">
        <v>192</v>
      </c>
      <c r="C42" s="88" t="s">
        <v>95</v>
      </c>
      <c r="D42" s="105">
        <v>0.970138888888889</v>
      </c>
      <c r="E42" s="88" t="s">
        <v>46</v>
      </c>
      <c r="F42" s="89">
        <v>0.1</v>
      </c>
      <c r="G42" s="88">
        <v>0.8457</v>
      </c>
      <c r="H42" s="88" t="s">
        <v>270</v>
      </c>
      <c r="I42" s="105">
        <v>0.2465277777777778</v>
      </c>
      <c r="J42" s="88">
        <v>0.845</v>
      </c>
      <c r="K42" s="113">
        <v>5.85</v>
      </c>
      <c r="L42" s="102"/>
    </row>
    <row r="43" spans="2:12" ht="13.5">
      <c r="B43" s="88" t="s">
        <v>193</v>
      </c>
      <c r="C43" s="88" t="s">
        <v>96</v>
      </c>
      <c r="D43" s="105">
        <v>0.3770833333333334</v>
      </c>
      <c r="E43" s="88" t="s">
        <v>47</v>
      </c>
      <c r="F43" s="89">
        <v>0.1</v>
      </c>
      <c r="G43" s="88">
        <v>0.8539</v>
      </c>
      <c r="H43" s="88" t="s">
        <v>96</v>
      </c>
      <c r="I43" s="105">
        <v>0.5604166666666667</v>
      </c>
      <c r="J43" s="88">
        <v>0.8513</v>
      </c>
      <c r="K43" s="111">
        <v>-26</v>
      </c>
      <c r="L43" s="102"/>
    </row>
    <row r="44" spans="2:12" ht="13.5">
      <c r="B44" s="88" t="s">
        <v>194</v>
      </c>
      <c r="C44" s="88" t="s">
        <v>97</v>
      </c>
      <c r="D44" s="105">
        <v>0.4909722222222222</v>
      </c>
      <c r="E44" s="88" t="s">
        <v>46</v>
      </c>
      <c r="F44" s="89">
        <v>0.1</v>
      </c>
      <c r="G44" s="88">
        <v>0.8456</v>
      </c>
      <c r="H44" s="88" t="s">
        <v>97</v>
      </c>
      <c r="I44" s="105">
        <v>0.5222222222222223</v>
      </c>
      <c r="J44" s="88">
        <v>0.8481</v>
      </c>
      <c r="K44" s="111">
        <v>-25</v>
      </c>
      <c r="L44" s="102"/>
    </row>
    <row r="45" spans="2:12" ht="13.5">
      <c r="B45" s="88" t="s">
        <v>195</v>
      </c>
      <c r="C45" s="88" t="s">
        <v>98</v>
      </c>
      <c r="D45" s="105">
        <v>0.3625</v>
      </c>
      <c r="E45" s="88" t="s">
        <v>47</v>
      </c>
      <c r="F45" s="89">
        <v>0.1</v>
      </c>
      <c r="G45" s="88">
        <v>0.8511</v>
      </c>
      <c r="H45" s="88" t="s">
        <v>98</v>
      </c>
      <c r="I45" s="105">
        <v>0.38680555555555557</v>
      </c>
      <c r="J45" s="88">
        <v>0.8497</v>
      </c>
      <c r="K45" s="111">
        <v>-14</v>
      </c>
      <c r="L45" s="102"/>
    </row>
    <row r="46" spans="2:12" ht="13.5">
      <c r="B46" s="88" t="s">
        <v>196</v>
      </c>
      <c r="C46" s="88" t="s">
        <v>99</v>
      </c>
      <c r="D46" s="105">
        <v>0.7756944444444445</v>
      </c>
      <c r="E46" s="88" t="s">
        <v>47</v>
      </c>
      <c r="F46" s="89">
        <v>0.1</v>
      </c>
      <c r="G46" s="88">
        <v>0.8487</v>
      </c>
      <c r="H46" s="88" t="s">
        <v>271</v>
      </c>
      <c r="I46" s="105">
        <v>0.27499999999999997</v>
      </c>
      <c r="J46" s="88">
        <v>0.8513</v>
      </c>
      <c r="K46" s="113">
        <v>26.2</v>
      </c>
      <c r="L46" s="102"/>
    </row>
    <row r="47" spans="2:12" ht="13.5">
      <c r="B47" s="88" t="s">
        <v>197</v>
      </c>
      <c r="C47" s="88" t="s">
        <v>100</v>
      </c>
      <c r="D47" s="105">
        <v>0.5986111111111111</v>
      </c>
      <c r="E47" s="88" t="s">
        <v>47</v>
      </c>
      <c r="F47" s="89">
        <v>0.1</v>
      </c>
      <c r="G47" s="88">
        <v>0.8558</v>
      </c>
      <c r="H47" s="88" t="s">
        <v>272</v>
      </c>
      <c r="I47" s="105">
        <v>0.25416666666666665</v>
      </c>
      <c r="J47" s="88">
        <v>0.8613</v>
      </c>
      <c r="K47" s="113">
        <v>55.2</v>
      </c>
      <c r="L47" s="102"/>
    </row>
    <row r="48" spans="2:12" ht="13.5">
      <c r="B48" s="88" t="s">
        <v>198</v>
      </c>
      <c r="C48" s="88" t="s">
        <v>101</v>
      </c>
      <c r="D48" s="105">
        <v>0.6243055555555556</v>
      </c>
      <c r="E48" s="88" t="s">
        <v>47</v>
      </c>
      <c r="F48" s="89">
        <v>0.1</v>
      </c>
      <c r="G48" s="88">
        <v>0.8617</v>
      </c>
      <c r="H48" s="88" t="s">
        <v>101</v>
      </c>
      <c r="I48" s="105">
        <v>0.7840277777777778</v>
      </c>
      <c r="J48" s="88">
        <v>0.86</v>
      </c>
      <c r="K48" s="111">
        <v>-17</v>
      </c>
      <c r="L48" s="102"/>
    </row>
    <row r="49" spans="2:12" ht="13.5">
      <c r="B49" s="88" t="s">
        <v>199</v>
      </c>
      <c r="C49" s="88" t="s">
        <v>102</v>
      </c>
      <c r="D49" s="105">
        <v>0.8909722222222222</v>
      </c>
      <c r="E49" s="88" t="s">
        <v>47</v>
      </c>
      <c r="F49" s="89">
        <v>0.1</v>
      </c>
      <c r="G49" s="88">
        <v>0.8639</v>
      </c>
      <c r="H49" s="88" t="s">
        <v>103</v>
      </c>
      <c r="I49" s="105">
        <v>0.06041666666666667</v>
      </c>
      <c r="J49" s="88">
        <v>0.862</v>
      </c>
      <c r="K49" s="111">
        <v>-18.8</v>
      </c>
      <c r="L49" s="102"/>
    </row>
    <row r="50" spans="2:12" ht="13.5">
      <c r="B50" s="88" t="s">
        <v>200</v>
      </c>
      <c r="C50" s="88" t="s">
        <v>103</v>
      </c>
      <c r="D50" s="105">
        <v>0.5041666666666667</v>
      </c>
      <c r="E50" s="88" t="s">
        <v>46</v>
      </c>
      <c r="F50" s="89">
        <v>0.1</v>
      </c>
      <c r="G50" s="88">
        <v>0.8621</v>
      </c>
      <c r="H50" s="88" t="s">
        <v>273</v>
      </c>
      <c r="I50" s="105">
        <v>0.125</v>
      </c>
      <c r="J50" s="88">
        <v>0.8602</v>
      </c>
      <c r="K50" s="113">
        <v>15.55</v>
      </c>
      <c r="L50" s="102"/>
    </row>
    <row r="51" spans="2:12" ht="13.5">
      <c r="B51" s="88" t="s">
        <v>201</v>
      </c>
      <c r="C51" s="88" t="s">
        <v>104</v>
      </c>
      <c r="D51" s="105">
        <v>0.2986111111111111</v>
      </c>
      <c r="E51" s="88" t="s">
        <v>46</v>
      </c>
      <c r="F51" s="89">
        <v>0.1</v>
      </c>
      <c r="G51" s="88">
        <v>0.8461</v>
      </c>
      <c r="H51" s="88" t="s">
        <v>104</v>
      </c>
      <c r="I51" s="105">
        <v>0.6020833333333333</v>
      </c>
      <c r="J51" s="88">
        <v>0.8471</v>
      </c>
      <c r="K51" s="111">
        <v>-10</v>
      </c>
      <c r="L51" s="102"/>
    </row>
    <row r="52" spans="2:12" ht="13.5">
      <c r="B52" s="88" t="s">
        <v>202</v>
      </c>
      <c r="C52" s="88" t="s">
        <v>105</v>
      </c>
      <c r="D52" s="105">
        <v>0.3201388888888889</v>
      </c>
      <c r="E52" s="88" t="s">
        <v>46</v>
      </c>
      <c r="F52" s="89">
        <v>0.1</v>
      </c>
      <c r="G52" s="88">
        <v>0.8459</v>
      </c>
      <c r="H52" s="88" t="s">
        <v>105</v>
      </c>
      <c r="I52" s="105">
        <v>0.5576388888888889</v>
      </c>
      <c r="J52" s="88">
        <v>0.8462</v>
      </c>
      <c r="K52" s="111">
        <v>-3</v>
      </c>
      <c r="L52" s="102"/>
    </row>
    <row r="53" spans="2:12" ht="13.5">
      <c r="B53" s="88" t="s">
        <v>203</v>
      </c>
      <c r="C53" s="88" t="s">
        <v>106</v>
      </c>
      <c r="D53" s="105">
        <v>0.84375</v>
      </c>
      <c r="E53" s="88" t="s">
        <v>46</v>
      </c>
      <c r="F53" s="89">
        <v>0.1</v>
      </c>
      <c r="G53" s="88">
        <v>0.8543</v>
      </c>
      <c r="H53" s="88" t="s">
        <v>274</v>
      </c>
      <c r="I53" s="105">
        <v>0.06041666666666667</v>
      </c>
      <c r="J53" s="88">
        <v>0.853</v>
      </c>
      <c r="K53" s="113">
        <v>11.85</v>
      </c>
      <c r="L53" s="102"/>
    </row>
    <row r="54" spans="2:12" ht="13.5">
      <c r="B54" s="88" t="s">
        <v>204</v>
      </c>
      <c r="C54" s="88" t="s">
        <v>107</v>
      </c>
      <c r="D54" s="105">
        <v>0.47291666666666665</v>
      </c>
      <c r="E54" s="88" t="s">
        <v>46</v>
      </c>
      <c r="F54" s="89">
        <v>0.1</v>
      </c>
      <c r="G54" s="88">
        <v>0.8684</v>
      </c>
      <c r="H54" s="88" t="s">
        <v>107</v>
      </c>
      <c r="I54" s="105">
        <v>0.6749999999999999</v>
      </c>
      <c r="J54" s="88">
        <v>0.8689</v>
      </c>
      <c r="K54" s="111">
        <v>-5</v>
      </c>
      <c r="L54" s="102"/>
    </row>
    <row r="55" spans="2:12" ht="13.5">
      <c r="B55" s="88" t="s">
        <v>205</v>
      </c>
      <c r="C55" s="88" t="s">
        <v>108</v>
      </c>
      <c r="D55" s="105">
        <v>0.042361111111111106</v>
      </c>
      <c r="E55" s="88" t="s">
        <v>47</v>
      </c>
      <c r="F55" s="89">
        <v>0.1</v>
      </c>
      <c r="G55" s="88">
        <v>0.8699</v>
      </c>
      <c r="H55" s="88" t="s">
        <v>108</v>
      </c>
      <c r="I55" s="105">
        <v>0.8527777777777777</v>
      </c>
      <c r="J55" s="88">
        <v>0.8742</v>
      </c>
      <c r="K55" s="113">
        <v>43</v>
      </c>
      <c r="L55" s="102"/>
    </row>
    <row r="56" spans="2:12" ht="13.5">
      <c r="B56" s="88" t="s">
        <v>206</v>
      </c>
      <c r="C56" s="88" t="s">
        <v>109</v>
      </c>
      <c r="D56" s="105">
        <v>0.6284722222222222</v>
      </c>
      <c r="E56" s="88" t="s">
        <v>46</v>
      </c>
      <c r="F56" s="89">
        <v>0.1</v>
      </c>
      <c r="G56" s="88">
        <v>0.8758</v>
      </c>
      <c r="H56" s="88" t="s">
        <v>109</v>
      </c>
      <c r="I56" s="105">
        <v>0.7770833333333332</v>
      </c>
      <c r="J56" s="88">
        <v>0.8782</v>
      </c>
      <c r="K56" s="111">
        <v>-24</v>
      </c>
      <c r="L56" s="102"/>
    </row>
    <row r="57" spans="2:12" ht="13.5">
      <c r="B57" s="88" t="s">
        <v>207</v>
      </c>
      <c r="C57" s="88" t="s">
        <v>110</v>
      </c>
      <c r="D57" s="105">
        <v>0.3875</v>
      </c>
      <c r="E57" s="88" t="s">
        <v>47</v>
      </c>
      <c r="F57" s="89">
        <v>0.1</v>
      </c>
      <c r="G57" s="88">
        <v>0.8763</v>
      </c>
      <c r="H57" s="88" t="s">
        <v>110</v>
      </c>
      <c r="I57" s="105">
        <v>0.5013888888888889</v>
      </c>
      <c r="J57" s="88">
        <v>0.8748</v>
      </c>
      <c r="K57" s="111">
        <v>-15</v>
      </c>
      <c r="L57" s="102"/>
    </row>
    <row r="58" spans="2:12" ht="13.5">
      <c r="B58" s="88" t="s">
        <v>208</v>
      </c>
      <c r="C58" s="88" t="s">
        <v>111</v>
      </c>
      <c r="D58" s="105">
        <v>0.12847222222222224</v>
      </c>
      <c r="E58" s="88" t="s">
        <v>47</v>
      </c>
      <c r="F58" s="89">
        <v>0.1</v>
      </c>
      <c r="G58" s="88">
        <v>0.881</v>
      </c>
      <c r="H58" s="88" t="s">
        <v>111</v>
      </c>
      <c r="I58" s="105">
        <v>0.6048611111111112</v>
      </c>
      <c r="J58" s="88">
        <v>0.8845</v>
      </c>
      <c r="K58" s="113">
        <v>35</v>
      </c>
      <c r="L58" s="102"/>
    </row>
    <row r="59" spans="2:12" ht="13.5">
      <c r="B59" s="88" t="s">
        <v>209</v>
      </c>
      <c r="C59" s="88" t="s">
        <v>112</v>
      </c>
      <c r="D59" s="105">
        <v>0.34861111111111115</v>
      </c>
      <c r="E59" s="88" t="s">
        <v>47</v>
      </c>
      <c r="F59" s="89">
        <v>0.1</v>
      </c>
      <c r="G59" s="88">
        <v>0.894</v>
      </c>
      <c r="H59" s="88" t="s">
        <v>112</v>
      </c>
      <c r="I59" s="105">
        <v>0.5444444444444444</v>
      </c>
      <c r="J59" s="88">
        <v>0.892</v>
      </c>
      <c r="K59" s="111">
        <v>-20</v>
      </c>
      <c r="L59" s="102"/>
    </row>
    <row r="60" spans="2:12" ht="13.5">
      <c r="B60" s="88" t="s">
        <v>210</v>
      </c>
      <c r="C60" s="88" t="s">
        <v>113</v>
      </c>
      <c r="D60" s="105">
        <v>0.25833333333333336</v>
      </c>
      <c r="E60" s="88" t="s">
        <v>46</v>
      </c>
      <c r="F60" s="89">
        <v>0.1</v>
      </c>
      <c r="G60" s="88">
        <v>0.9115</v>
      </c>
      <c r="H60" s="88" t="s">
        <v>113</v>
      </c>
      <c r="I60" s="105">
        <v>0.2902777777777778</v>
      </c>
      <c r="J60" s="88">
        <v>0.913</v>
      </c>
      <c r="K60" s="111">
        <v>-15</v>
      </c>
      <c r="L60" s="102"/>
    </row>
    <row r="61" spans="2:12" ht="13.5">
      <c r="B61" s="88" t="s">
        <v>211</v>
      </c>
      <c r="C61" s="88" t="s">
        <v>114</v>
      </c>
      <c r="D61" s="105">
        <v>0.21875</v>
      </c>
      <c r="E61" s="88" t="s">
        <v>47</v>
      </c>
      <c r="F61" s="89">
        <v>0.1</v>
      </c>
      <c r="G61" s="88">
        <v>0.917</v>
      </c>
      <c r="H61" s="88" t="s">
        <v>114</v>
      </c>
      <c r="I61" s="105">
        <v>0.26666666666666666</v>
      </c>
      <c r="J61" s="88">
        <v>0.9158</v>
      </c>
      <c r="K61" s="111">
        <v>-12</v>
      </c>
      <c r="L61" s="102"/>
    </row>
    <row r="62" spans="2:12" ht="13.5">
      <c r="B62" s="88" t="s">
        <v>212</v>
      </c>
      <c r="C62" s="88" t="s">
        <v>115</v>
      </c>
      <c r="D62" s="105">
        <v>0.6465277777777778</v>
      </c>
      <c r="E62" s="88" t="s">
        <v>47</v>
      </c>
      <c r="F62" s="89">
        <v>0.1</v>
      </c>
      <c r="G62" s="88">
        <v>0.9139</v>
      </c>
      <c r="H62" s="88" t="s">
        <v>275</v>
      </c>
      <c r="I62" s="105">
        <v>0.4902777777777778</v>
      </c>
      <c r="J62" s="88">
        <v>0.9155</v>
      </c>
      <c r="K62" s="113">
        <v>16.2</v>
      </c>
      <c r="L62" s="102"/>
    </row>
    <row r="63" spans="2:12" ht="13.5">
      <c r="B63" s="88" t="s">
        <v>213</v>
      </c>
      <c r="C63" s="88" t="s">
        <v>116</v>
      </c>
      <c r="D63" s="105">
        <v>0.5423611111111112</v>
      </c>
      <c r="E63" s="88" t="s">
        <v>46</v>
      </c>
      <c r="F63" s="89">
        <v>0.1</v>
      </c>
      <c r="G63" s="88">
        <v>0.9023</v>
      </c>
      <c r="H63" s="88" t="s">
        <v>276</v>
      </c>
      <c r="I63" s="105">
        <v>0.29444444444444445</v>
      </c>
      <c r="J63" s="88">
        <v>0.8996</v>
      </c>
      <c r="K63" s="113">
        <v>25.85</v>
      </c>
      <c r="L63" s="102"/>
    </row>
    <row r="64" spans="2:12" ht="13.5">
      <c r="B64" s="88" t="s">
        <v>214</v>
      </c>
      <c r="C64" s="88" t="s">
        <v>117</v>
      </c>
      <c r="D64" s="105">
        <v>0.4527777777777778</v>
      </c>
      <c r="E64" s="88" t="s">
        <v>47</v>
      </c>
      <c r="F64" s="89">
        <v>0.1</v>
      </c>
      <c r="G64" s="88">
        <v>0.8959</v>
      </c>
      <c r="H64" s="88" t="s">
        <v>276</v>
      </c>
      <c r="I64" s="105">
        <v>0.3736111111111111</v>
      </c>
      <c r="J64" s="88">
        <v>0.897</v>
      </c>
      <c r="K64" s="113">
        <v>11.6</v>
      </c>
      <c r="L64" s="102"/>
    </row>
    <row r="65" spans="2:12" ht="13.5">
      <c r="B65" s="88" t="s">
        <v>215</v>
      </c>
      <c r="C65" s="88" t="s">
        <v>118</v>
      </c>
      <c r="D65" s="105">
        <v>0.3340277777777778</v>
      </c>
      <c r="E65" s="88" t="s">
        <v>47</v>
      </c>
      <c r="F65" s="89">
        <v>0.1</v>
      </c>
      <c r="G65" s="88">
        <v>0.9081</v>
      </c>
      <c r="H65" s="88" t="s">
        <v>118</v>
      </c>
      <c r="I65" s="105">
        <v>0.3833333333333333</v>
      </c>
      <c r="J65" s="88">
        <v>0.9061</v>
      </c>
      <c r="K65" s="111">
        <v>-20</v>
      </c>
      <c r="L65" s="102"/>
    </row>
    <row r="66" spans="2:12" ht="13.5">
      <c r="B66" s="88" t="s">
        <v>216</v>
      </c>
      <c r="C66" s="88" t="s">
        <v>118</v>
      </c>
      <c r="D66" s="105">
        <v>0.625</v>
      </c>
      <c r="E66" s="88" t="s">
        <v>47</v>
      </c>
      <c r="F66" s="89">
        <v>0.1</v>
      </c>
      <c r="G66" s="88">
        <v>0.9079</v>
      </c>
      <c r="H66" s="88" t="s">
        <v>277</v>
      </c>
      <c r="I66" s="105">
        <v>0.009722222222222222</v>
      </c>
      <c r="J66" s="88">
        <v>0.9103</v>
      </c>
      <c r="K66" s="113">
        <v>24.2</v>
      </c>
      <c r="L66" s="102"/>
    </row>
    <row r="67" spans="2:12" ht="13.5">
      <c r="B67" s="88" t="s">
        <v>217</v>
      </c>
      <c r="C67" s="88" t="s">
        <v>119</v>
      </c>
      <c r="D67" s="105">
        <v>0.5465277777777778</v>
      </c>
      <c r="E67" s="88" t="s">
        <v>46</v>
      </c>
      <c r="F67" s="89">
        <v>0.1</v>
      </c>
      <c r="G67" s="88">
        <v>0.918</v>
      </c>
      <c r="H67" s="88" t="s">
        <v>278</v>
      </c>
      <c r="I67" s="105">
        <v>0.05347222222222222</v>
      </c>
      <c r="J67" s="88">
        <v>0.9145</v>
      </c>
      <c r="K67" s="113">
        <v>32.7</v>
      </c>
      <c r="L67" s="102"/>
    </row>
    <row r="68" spans="2:12" ht="13.5">
      <c r="B68" s="88" t="s">
        <v>218</v>
      </c>
      <c r="C68" s="88" t="s">
        <v>120</v>
      </c>
      <c r="D68" s="105">
        <v>0.1729166666666667</v>
      </c>
      <c r="E68" s="88" t="s">
        <v>47</v>
      </c>
      <c r="F68" s="89">
        <v>0.1</v>
      </c>
      <c r="G68" s="88">
        <v>0.9242</v>
      </c>
      <c r="H68" s="88" t="s">
        <v>120</v>
      </c>
      <c r="I68" s="105">
        <v>0.25</v>
      </c>
      <c r="J68" s="88">
        <v>0.923</v>
      </c>
      <c r="K68" s="111">
        <v>-12</v>
      </c>
      <c r="L68" s="102"/>
    </row>
    <row r="69" spans="2:12" ht="13.5">
      <c r="B69" s="88" t="s">
        <v>219</v>
      </c>
      <c r="C69" s="88" t="s">
        <v>121</v>
      </c>
      <c r="D69" s="105">
        <v>0.06736111111111111</v>
      </c>
      <c r="E69" s="88" t="s">
        <v>47</v>
      </c>
      <c r="F69" s="89">
        <v>0.1</v>
      </c>
      <c r="G69" s="88">
        <v>0.9181</v>
      </c>
      <c r="H69" s="88" t="s">
        <v>121</v>
      </c>
      <c r="I69" s="105">
        <v>0.3666666666666667</v>
      </c>
      <c r="J69" s="88">
        <v>0.9202</v>
      </c>
      <c r="K69" s="113">
        <v>21</v>
      </c>
      <c r="L69" s="102"/>
    </row>
    <row r="70" spans="2:12" ht="13.5">
      <c r="B70" s="88" t="s">
        <v>220</v>
      </c>
      <c r="C70" s="88" t="s">
        <v>122</v>
      </c>
      <c r="D70" s="105">
        <v>0.2743055555555555</v>
      </c>
      <c r="E70" s="88" t="s">
        <v>47</v>
      </c>
      <c r="F70" s="89">
        <v>0.1</v>
      </c>
      <c r="G70" s="88">
        <v>0.9193</v>
      </c>
      <c r="H70" s="88" t="s">
        <v>122</v>
      </c>
      <c r="I70" s="105">
        <v>0.33194444444444443</v>
      </c>
      <c r="J70" s="88">
        <v>0.9181</v>
      </c>
      <c r="K70" s="111">
        <v>-12</v>
      </c>
      <c r="L70" s="102"/>
    </row>
    <row r="71" spans="2:12" ht="13.5">
      <c r="B71" s="88" t="s">
        <v>221</v>
      </c>
      <c r="C71" s="88" t="s">
        <v>123</v>
      </c>
      <c r="D71" s="105">
        <v>0.9173611111111111</v>
      </c>
      <c r="E71" s="88" t="s">
        <v>47</v>
      </c>
      <c r="F71" s="89">
        <v>0.1</v>
      </c>
      <c r="G71" s="88">
        <v>0.9186</v>
      </c>
      <c r="H71" s="88" t="s">
        <v>279</v>
      </c>
      <c r="I71" s="105">
        <v>0.2625</v>
      </c>
      <c r="J71" s="88">
        <v>0.9172</v>
      </c>
      <c r="K71" s="111">
        <v>-13.8</v>
      </c>
      <c r="L71" s="102"/>
    </row>
    <row r="72" spans="2:12" ht="13.5">
      <c r="B72" s="88" t="s">
        <v>222</v>
      </c>
      <c r="C72" s="88" t="s">
        <v>124</v>
      </c>
      <c r="D72" s="105">
        <v>0.0006944444444444445</v>
      </c>
      <c r="E72" s="88" t="s">
        <v>47</v>
      </c>
      <c r="F72" s="89">
        <v>0.1</v>
      </c>
      <c r="G72" s="88">
        <v>0.9205</v>
      </c>
      <c r="H72" s="88" t="s">
        <v>124</v>
      </c>
      <c r="I72" s="105">
        <v>0.05347222222222222</v>
      </c>
      <c r="J72" s="88">
        <v>0.9193</v>
      </c>
      <c r="K72" s="111">
        <v>-12</v>
      </c>
      <c r="L72" s="102"/>
    </row>
    <row r="73" spans="2:12" ht="13.5">
      <c r="B73" s="88" t="s">
        <v>223</v>
      </c>
      <c r="C73" s="88" t="s">
        <v>125</v>
      </c>
      <c r="D73" s="105">
        <v>0.7104166666666667</v>
      </c>
      <c r="E73" s="88" t="s">
        <v>46</v>
      </c>
      <c r="F73" s="89">
        <v>0.1</v>
      </c>
      <c r="G73" s="88">
        <v>0.9114</v>
      </c>
      <c r="H73" s="88" t="s">
        <v>280</v>
      </c>
      <c r="I73" s="105">
        <v>0.0062499999999999995</v>
      </c>
      <c r="J73" s="88">
        <v>0.9114</v>
      </c>
      <c r="K73" s="111">
        <v>-3.45</v>
      </c>
      <c r="L73" s="102"/>
    </row>
    <row r="74" spans="2:12" ht="13.5">
      <c r="B74" s="88" t="s">
        <v>224</v>
      </c>
      <c r="C74" s="88" t="s">
        <v>126</v>
      </c>
      <c r="D74" s="105">
        <v>0.3756944444444445</v>
      </c>
      <c r="E74" s="88" t="s">
        <v>47</v>
      </c>
      <c r="F74" s="89">
        <v>0.1</v>
      </c>
      <c r="G74" s="88">
        <v>0.9037</v>
      </c>
      <c r="H74" s="88" t="s">
        <v>126</v>
      </c>
      <c r="I74" s="105">
        <v>0.5736111111111112</v>
      </c>
      <c r="J74" s="88">
        <v>0.9018</v>
      </c>
      <c r="K74" s="111">
        <v>-19</v>
      </c>
      <c r="L74" s="102"/>
    </row>
    <row r="75" spans="2:12" ht="13.5">
      <c r="B75" s="88" t="s">
        <v>225</v>
      </c>
      <c r="C75" s="88" t="s">
        <v>127</v>
      </c>
      <c r="D75" s="105">
        <v>0.40277777777777773</v>
      </c>
      <c r="E75" s="88" t="s">
        <v>46</v>
      </c>
      <c r="F75" s="89">
        <v>0.1</v>
      </c>
      <c r="G75" s="88">
        <v>0.9046</v>
      </c>
      <c r="H75" s="88" t="s">
        <v>281</v>
      </c>
      <c r="I75" s="105">
        <v>0.3673611111111111</v>
      </c>
      <c r="J75" s="88">
        <v>0.903</v>
      </c>
      <c r="K75" s="113">
        <v>12.55</v>
      </c>
      <c r="L75" s="102"/>
    </row>
    <row r="76" spans="2:12" ht="13.5">
      <c r="B76" s="88" t="s">
        <v>226</v>
      </c>
      <c r="C76" s="88" t="s">
        <v>128</v>
      </c>
      <c r="D76" s="105">
        <v>0.33749999999999997</v>
      </c>
      <c r="E76" s="88" t="s">
        <v>46</v>
      </c>
      <c r="F76" s="89">
        <v>0.1</v>
      </c>
      <c r="G76" s="88">
        <v>0.8978</v>
      </c>
      <c r="H76" s="88" t="s">
        <v>128</v>
      </c>
      <c r="I76" s="105">
        <v>0.7138888888888889</v>
      </c>
      <c r="J76" s="88">
        <v>0.8973</v>
      </c>
      <c r="K76" s="113">
        <v>5</v>
      </c>
      <c r="L76" s="102"/>
    </row>
    <row r="77" spans="2:12" ht="13.5">
      <c r="B77" s="88" t="s">
        <v>227</v>
      </c>
      <c r="C77" s="88" t="s">
        <v>129</v>
      </c>
      <c r="D77" s="105">
        <v>0.41805555555555557</v>
      </c>
      <c r="E77" s="88" t="s">
        <v>47</v>
      </c>
      <c r="F77" s="89">
        <v>0.1</v>
      </c>
      <c r="G77" s="88">
        <v>0.8989</v>
      </c>
      <c r="H77" s="88" t="s">
        <v>129</v>
      </c>
      <c r="I77" s="105">
        <v>0.5444444444444444</v>
      </c>
      <c r="J77" s="88">
        <v>0.8964</v>
      </c>
      <c r="K77" s="111">
        <v>-25</v>
      </c>
      <c r="L77" s="102"/>
    </row>
    <row r="78" spans="2:12" ht="13.5">
      <c r="B78" s="88" t="s">
        <v>228</v>
      </c>
      <c r="C78" s="88" t="s">
        <v>129</v>
      </c>
      <c r="D78" s="105">
        <v>0.8701388888888889</v>
      </c>
      <c r="E78" s="88" t="s">
        <v>46</v>
      </c>
      <c r="F78" s="89">
        <v>0.1</v>
      </c>
      <c r="G78" s="88">
        <v>0.8962</v>
      </c>
      <c r="H78" s="88" t="s">
        <v>282</v>
      </c>
      <c r="I78" s="105">
        <v>0.24722222222222223</v>
      </c>
      <c r="J78" s="88">
        <v>0.8982</v>
      </c>
      <c r="K78" s="111">
        <v>-21.15</v>
      </c>
      <c r="L78" s="102"/>
    </row>
    <row r="79" spans="2:12" ht="13.5">
      <c r="B79" s="88" t="s">
        <v>229</v>
      </c>
      <c r="C79" s="88" t="s">
        <v>130</v>
      </c>
      <c r="D79" s="105">
        <v>0.7951388888888888</v>
      </c>
      <c r="E79" s="88" t="s">
        <v>47</v>
      </c>
      <c r="F79" s="89">
        <v>0.1</v>
      </c>
      <c r="G79" s="88">
        <v>0.8953</v>
      </c>
      <c r="H79" s="88" t="s">
        <v>130</v>
      </c>
      <c r="I79" s="105">
        <v>0.9125</v>
      </c>
      <c r="J79" s="88">
        <v>0.8939</v>
      </c>
      <c r="K79" s="111">
        <v>-14</v>
      </c>
      <c r="L79" s="102"/>
    </row>
    <row r="80" spans="2:12" ht="13.5">
      <c r="B80" s="88" t="s">
        <v>230</v>
      </c>
      <c r="C80" s="88" t="s">
        <v>131</v>
      </c>
      <c r="D80" s="105">
        <v>0.5673611111111111</v>
      </c>
      <c r="E80" s="88" t="s">
        <v>47</v>
      </c>
      <c r="F80" s="89">
        <v>0.1</v>
      </c>
      <c r="G80" s="88">
        <v>0.8833</v>
      </c>
      <c r="H80" s="88" t="s">
        <v>131</v>
      </c>
      <c r="I80" s="105">
        <v>0.5923611111111111</v>
      </c>
      <c r="J80" s="88">
        <v>0.8815</v>
      </c>
      <c r="K80" s="111">
        <v>-18</v>
      </c>
      <c r="L80" s="102"/>
    </row>
    <row r="81" spans="2:12" ht="13.5">
      <c r="B81" s="88" t="s">
        <v>231</v>
      </c>
      <c r="C81" s="88" t="s">
        <v>132</v>
      </c>
      <c r="D81" s="105">
        <v>0.5847222222222223</v>
      </c>
      <c r="E81" s="88" t="s">
        <v>47</v>
      </c>
      <c r="F81" s="89">
        <v>0.1</v>
      </c>
      <c r="G81" s="88">
        <v>0.8835</v>
      </c>
      <c r="H81" s="88" t="s">
        <v>283</v>
      </c>
      <c r="I81" s="105">
        <v>0.03680555555555556</v>
      </c>
      <c r="J81" s="88">
        <v>0.882</v>
      </c>
      <c r="K81" s="111">
        <v>-14.8</v>
      </c>
      <c r="L81" s="102"/>
    </row>
    <row r="82" spans="2:12" ht="13.5">
      <c r="B82" s="88" t="s">
        <v>232</v>
      </c>
      <c r="C82" s="88" t="s">
        <v>133</v>
      </c>
      <c r="D82" s="105">
        <v>0.6701388888888888</v>
      </c>
      <c r="E82" s="88" t="s">
        <v>47</v>
      </c>
      <c r="F82" s="89">
        <v>0.1</v>
      </c>
      <c r="G82" s="88">
        <v>0.8867</v>
      </c>
      <c r="H82" s="88" t="s">
        <v>284</v>
      </c>
      <c r="I82" s="105">
        <v>0.6395833333333333</v>
      </c>
      <c r="J82" s="88">
        <v>0.8878</v>
      </c>
      <c r="K82" s="113">
        <v>11.6</v>
      </c>
      <c r="L82" s="102"/>
    </row>
    <row r="83" spans="2:12" ht="13.5">
      <c r="B83" s="88" t="s">
        <v>233</v>
      </c>
      <c r="C83" s="88" t="s">
        <v>134</v>
      </c>
      <c r="D83" s="105">
        <v>0.21805555555555556</v>
      </c>
      <c r="E83" s="88" t="s">
        <v>46</v>
      </c>
      <c r="F83" s="89">
        <v>0.1</v>
      </c>
      <c r="G83" s="88">
        <v>0.8899</v>
      </c>
      <c r="H83" s="88" t="s">
        <v>134</v>
      </c>
      <c r="I83" s="105">
        <v>0.2333333333333333</v>
      </c>
      <c r="J83" s="88">
        <v>0.8908</v>
      </c>
      <c r="K83" s="111">
        <v>-9</v>
      </c>
      <c r="L83" s="102"/>
    </row>
    <row r="84" spans="2:12" ht="13.5">
      <c r="B84" s="88" t="s">
        <v>234</v>
      </c>
      <c r="C84" s="88" t="s">
        <v>135</v>
      </c>
      <c r="D84" s="105">
        <v>0.3354166666666667</v>
      </c>
      <c r="E84" s="88" t="s">
        <v>47</v>
      </c>
      <c r="F84" s="89">
        <v>0.1</v>
      </c>
      <c r="G84" s="88">
        <v>0.8919</v>
      </c>
      <c r="H84" s="88" t="s">
        <v>135</v>
      </c>
      <c r="I84" s="105">
        <v>0.5104166666666666</v>
      </c>
      <c r="J84" s="88">
        <v>0.8898</v>
      </c>
      <c r="K84" s="111">
        <v>-21</v>
      </c>
      <c r="L84" s="102"/>
    </row>
    <row r="85" spans="2:12" ht="13.5">
      <c r="B85" s="88" t="s">
        <v>235</v>
      </c>
      <c r="C85" s="88" t="s">
        <v>136</v>
      </c>
      <c r="D85" s="105">
        <v>0.6756944444444444</v>
      </c>
      <c r="E85" s="88" t="s">
        <v>47</v>
      </c>
      <c r="F85" s="89">
        <v>0.1</v>
      </c>
      <c r="G85" s="88">
        <v>0.9032</v>
      </c>
      <c r="H85" s="88" t="s">
        <v>285</v>
      </c>
      <c r="I85" s="105">
        <v>0.28750000000000003</v>
      </c>
      <c r="J85" s="88">
        <v>0.902</v>
      </c>
      <c r="K85" s="111">
        <v>-11.6</v>
      </c>
      <c r="L85" s="102"/>
    </row>
    <row r="86" spans="2:12" ht="13.5">
      <c r="B86" s="88" t="s">
        <v>236</v>
      </c>
      <c r="C86" s="88" t="s">
        <v>137</v>
      </c>
      <c r="D86" s="105">
        <v>0.43263888888888885</v>
      </c>
      <c r="E86" s="88" t="s">
        <v>46</v>
      </c>
      <c r="F86" s="89">
        <v>0.1</v>
      </c>
      <c r="G86" s="88">
        <v>0.9023</v>
      </c>
      <c r="H86" s="88" t="s">
        <v>137</v>
      </c>
      <c r="I86" s="105">
        <v>0.80625</v>
      </c>
      <c r="J86" s="88">
        <v>0.9034</v>
      </c>
      <c r="K86" s="111">
        <v>-11</v>
      </c>
      <c r="L86" s="102"/>
    </row>
    <row r="87" spans="2:12" ht="13.5">
      <c r="B87" s="88" t="s">
        <v>237</v>
      </c>
      <c r="C87" s="88" t="s">
        <v>138</v>
      </c>
      <c r="D87" s="105">
        <v>0.29305555555555557</v>
      </c>
      <c r="E87" s="88" t="s">
        <v>46</v>
      </c>
      <c r="F87" s="89">
        <v>0.1</v>
      </c>
      <c r="G87" s="88">
        <v>0.8983</v>
      </c>
      <c r="H87" s="88" t="s">
        <v>138</v>
      </c>
      <c r="I87" s="105">
        <v>0.33958333333333335</v>
      </c>
      <c r="J87" s="88">
        <v>0.8992</v>
      </c>
      <c r="K87" s="111">
        <v>-9</v>
      </c>
      <c r="L87" s="102"/>
    </row>
    <row r="88" spans="2:12" ht="13.5">
      <c r="B88" s="88" t="s">
        <v>238</v>
      </c>
      <c r="C88" s="88" t="s">
        <v>139</v>
      </c>
      <c r="D88" s="105">
        <v>0.7583333333333333</v>
      </c>
      <c r="E88" s="88" t="s">
        <v>47</v>
      </c>
      <c r="F88" s="89">
        <v>0.1</v>
      </c>
      <c r="G88" s="88">
        <v>0.9042</v>
      </c>
      <c r="H88" s="88" t="s">
        <v>286</v>
      </c>
      <c r="I88" s="105">
        <v>0.3236111111111111</v>
      </c>
      <c r="J88" s="88">
        <v>0.9018</v>
      </c>
      <c r="K88" s="111">
        <v>-23.4</v>
      </c>
      <c r="L88" s="102"/>
    </row>
    <row r="89" spans="2:12" ht="13.5">
      <c r="B89" s="88" t="s">
        <v>239</v>
      </c>
      <c r="C89" s="88" t="s">
        <v>140</v>
      </c>
      <c r="D89" s="105">
        <v>0.6263888888888889</v>
      </c>
      <c r="E89" s="88" t="s">
        <v>46</v>
      </c>
      <c r="F89" s="89">
        <v>0.1</v>
      </c>
      <c r="G89" s="88">
        <v>0.8959</v>
      </c>
      <c r="H89" s="88" t="s">
        <v>287</v>
      </c>
      <c r="I89" s="105">
        <v>0.2604166666666667</v>
      </c>
      <c r="J89" s="88">
        <v>0.8977</v>
      </c>
      <c r="K89" s="111">
        <v>-20.3</v>
      </c>
      <c r="L89" s="102"/>
    </row>
    <row r="90" spans="2:12" ht="13.5">
      <c r="B90" s="88" t="s">
        <v>240</v>
      </c>
      <c r="C90" s="88" t="s">
        <v>141</v>
      </c>
      <c r="D90" s="105">
        <v>0.35694444444444445</v>
      </c>
      <c r="E90" s="88" t="s">
        <v>46</v>
      </c>
      <c r="F90" s="89">
        <v>0.1</v>
      </c>
      <c r="G90" s="88">
        <v>0.8903</v>
      </c>
      <c r="H90" s="88" t="s">
        <v>141</v>
      </c>
      <c r="I90" s="105">
        <v>0.6993055555555556</v>
      </c>
      <c r="J90" s="88">
        <v>0.8921</v>
      </c>
      <c r="K90" s="111">
        <v>-18</v>
      </c>
      <c r="L90" s="102"/>
    </row>
    <row r="91" spans="2:12" ht="13.5">
      <c r="B91" s="88" t="s">
        <v>241</v>
      </c>
      <c r="C91" s="88" t="s">
        <v>142</v>
      </c>
      <c r="D91" s="105">
        <v>0.3201388888888889</v>
      </c>
      <c r="E91" s="88" t="s">
        <v>47</v>
      </c>
      <c r="F91" s="89">
        <v>0.1</v>
      </c>
      <c r="G91" s="88">
        <v>0.8922</v>
      </c>
      <c r="H91" s="88" t="s">
        <v>142</v>
      </c>
      <c r="I91" s="105">
        <v>0.5277777777777778</v>
      </c>
      <c r="J91" s="88">
        <v>0.8911</v>
      </c>
      <c r="K91" s="111">
        <v>-11</v>
      </c>
      <c r="L91" s="102"/>
    </row>
    <row r="92" spans="2:12" ht="13.5">
      <c r="B92" s="88" t="s">
        <v>242</v>
      </c>
      <c r="C92" s="88" t="s">
        <v>143</v>
      </c>
      <c r="D92" s="105">
        <v>0.4756944444444444</v>
      </c>
      <c r="E92" s="88" t="s">
        <v>46</v>
      </c>
      <c r="F92" s="89">
        <v>0.1</v>
      </c>
      <c r="G92" s="88">
        <v>0.8914</v>
      </c>
      <c r="H92" s="88" t="s">
        <v>143</v>
      </c>
      <c r="I92" s="105">
        <v>0.4798611111111111</v>
      </c>
      <c r="J92" s="88">
        <v>0.8926</v>
      </c>
      <c r="K92" s="111">
        <v>-12</v>
      </c>
      <c r="L92" s="102"/>
    </row>
    <row r="93" spans="2:12" ht="13.5">
      <c r="B93" s="88" t="s">
        <v>243</v>
      </c>
      <c r="C93" s="88" t="s">
        <v>144</v>
      </c>
      <c r="D93" s="105">
        <v>0.6347222222222222</v>
      </c>
      <c r="E93" s="88" t="s">
        <v>47</v>
      </c>
      <c r="F93" s="89">
        <v>0.1</v>
      </c>
      <c r="G93" s="88">
        <v>0.8816</v>
      </c>
      <c r="H93" s="88" t="s">
        <v>145</v>
      </c>
      <c r="I93" s="105">
        <v>0.25069444444444444</v>
      </c>
      <c r="J93" s="88">
        <v>0.8849</v>
      </c>
      <c r="K93" s="113">
        <v>33.4</v>
      </c>
      <c r="L93" s="102"/>
    </row>
    <row r="94" spans="2:12" ht="13.5">
      <c r="B94" s="88" t="s">
        <v>244</v>
      </c>
      <c r="C94" s="88" t="s">
        <v>145</v>
      </c>
      <c r="D94" s="105">
        <v>0.6284722222222222</v>
      </c>
      <c r="E94" s="88" t="s">
        <v>46</v>
      </c>
      <c r="F94" s="89">
        <v>0.1</v>
      </c>
      <c r="G94" s="88">
        <v>0.8833</v>
      </c>
      <c r="H94" s="88" t="s">
        <v>288</v>
      </c>
      <c r="I94" s="105">
        <v>0.002777777777777778</v>
      </c>
      <c r="J94" s="88">
        <v>0.8838</v>
      </c>
      <c r="K94" s="111">
        <v>-6.15</v>
      </c>
      <c r="L94" s="102"/>
    </row>
    <row r="95" spans="2:12" ht="13.5">
      <c r="B95" s="88" t="s">
        <v>245</v>
      </c>
      <c r="C95" s="88" t="s">
        <v>146</v>
      </c>
      <c r="D95" s="105">
        <v>0.33749999999999997</v>
      </c>
      <c r="E95" s="88" t="s">
        <v>47</v>
      </c>
      <c r="F95" s="89">
        <v>0.1</v>
      </c>
      <c r="G95" s="88">
        <v>0.8781</v>
      </c>
      <c r="H95" s="88" t="s">
        <v>146</v>
      </c>
      <c r="I95" s="105">
        <v>0.3458333333333334</v>
      </c>
      <c r="J95" s="88">
        <v>0.8769</v>
      </c>
      <c r="K95" s="111">
        <v>-12</v>
      </c>
      <c r="L95" s="102"/>
    </row>
    <row r="96" spans="2:12" ht="13.5">
      <c r="B96" s="88" t="s">
        <v>246</v>
      </c>
      <c r="C96" s="88" t="s">
        <v>147</v>
      </c>
      <c r="D96" s="105">
        <v>0.4847222222222222</v>
      </c>
      <c r="E96" s="88" t="s">
        <v>47</v>
      </c>
      <c r="F96" s="89">
        <v>0.1</v>
      </c>
      <c r="G96" s="88">
        <v>0.8637</v>
      </c>
      <c r="H96" s="88" t="s">
        <v>147</v>
      </c>
      <c r="I96" s="105">
        <v>0.5979166666666667</v>
      </c>
      <c r="J96" s="88">
        <v>0.8618</v>
      </c>
      <c r="K96" s="111">
        <v>-19</v>
      </c>
      <c r="L96" s="102"/>
    </row>
    <row r="97" spans="2:12" ht="13.5">
      <c r="B97" s="88" t="s">
        <v>247</v>
      </c>
      <c r="C97" s="88" t="s">
        <v>148</v>
      </c>
      <c r="D97" s="105">
        <v>0.2034722222222222</v>
      </c>
      <c r="E97" s="88" t="s">
        <v>47</v>
      </c>
      <c r="F97" s="89">
        <v>0.1</v>
      </c>
      <c r="G97" s="88">
        <v>0.8625</v>
      </c>
      <c r="H97" s="88" t="s">
        <v>148</v>
      </c>
      <c r="I97" s="105">
        <v>0.27708333333333335</v>
      </c>
      <c r="J97" s="88">
        <v>0.8613</v>
      </c>
      <c r="K97" s="111">
        <v>-12</v>
      </c>
      <c r="L97" s="102"/>
    </row>
    <row r="98" spans="2:12" ht="13.5">
      <c r="B98" s="88" t="s">
        <v>248</v>
      </c>
      <c r="C98" s="88" t="s">
        <v>149</v>
      </c>
      <c r="D98" s="105">
        <v>0.7611111111111111</v>
      </c>
      <c r="E98" s="88" t="s">
        <v>47</v>
      </c>
      <c r="F98" s="89">
        <v>0.1</v>
      </c>
      <c r="G98" s="88">
        <v>0.8691</v>
      </c>
      <c r="H98" s="88" t="s">
        <v>289</v>
      </c>
      <c r="I98" s="105">
        <v>0.9590277777777777</v>
      </c>
      <c r="J98" s="88">
        <v>0.8715</v>
      </c>
      <c r="K98" s="113">
        <v>24.4</v>
      </c>
      <c r="L98" s="102"/>
    </row>
    <row r="99" spans="2:12" ht="13.5">
      <c r="B99" s="88" t="s">
        <v>249</v>
      </c>
      <c r="C99" s="88" t="s">
        <v>150</v>
      </c>
      <c r="D99" s="105">
        <v>0.7694444444444444</v>
      </c>
      <c r="E99" s="88" t="s">
        <v>46</v>
      </c>
      <c r="F99" s="89">
        <v>0.1</v>
      </c>
      <c r="G99" s="88">
        <v>0.8706</v>
      </c>
      <c r="H99" s="88" t="s">
        <v>290</v>
      </c>
      <c r="I99" s="105">
        <v>0.5506944444444445</v>
      </c>
      <c r="J99" s="88">
        <v>0.8693</v>
      </c>
      <c r="K99" s="113">
        <v>11.85</v>
      </c>
      <c r="L99" s="102"/>
    </row>
    <row r="100" spans="2:12" ht="13.5">
      <c r="B100" s="88" t="s">
        <v>250</v>
      </c>
      <c r="C100" s="88" t="s">
        <v>151</v>
      </c>
      <c r="D100" s="105">
        <v>0.6506944444444445</v>
      </c>
      <c r="E100" s="88" t="s">
        <v>47</v>
      </c>
      <c r="F100" s="89">
        <v>0.1</v>
      </c>
      <c r="G100" s="88">
        <v>0.8659</v>
      </c>
      <c r="H100" s="88" t="s">
        <v>151</v>
      </c>
      <c r="I100" s="105">
        <v>0.6625</v>
      </c>
      <c r="J100" s="88">
        <v>0.8644</v>
      </c>
      <c r="K100" s="111">
        <v>-15</v>
      </c>
      <c r="L100" s="102"/>
    </row>
    <row r="101" spans="2:12" ht="13.5">
      <c r="B101" s="88" t="s">
        <v>251</v>
      </c>
      <c r="C101" s="88" t="s">
        <v>152</v>
      </c>
      <c r="D101" s="105">
        <v>0.3347222222222222</v>
      </c>
      <c r="E101" s="88" t="s">
        <v>46</v>
      </c>
      <c r="F101" s="89">
        <v>0.1</v>
      </c>
      <c r="G101" s="88">
        <v>0.8641</v>
      </c>
      <c r="H101" s="88" t="s">
        <v>152</v>
      </c>
      <c r="I101" s="105">
        <v>0.5673611111111111</v>
      </c>
      <c r="J101" s="88">
        <v>0.8657</v>
      </c>
      <c r="K101" s="111">
        <v>-16</v>
      </c>
      <c r="L101" s="102"/>
    </row>
    <row r="102" spans="2:12" ht="13.5">
      <c r="B102" s="88" t="s">
        <v>252</v>
      </c>
      <c r="C102" s="88" t="s">
        <v>153</v>
      </c>
      <c r="D102" s="105">
        <v>0.03819444444444444</v>
      </c>
      <c r="E102" s="88" t="s">
        <v>47</v>
      </c>
      <c r="F102" s="89">
        <v>0.1</v>
      </c>
      <c r="G102" s="88">
        <v>0.8701</v>
      </c>
      <c r="H102" s="88" t="s">
        <v>153</v>
      </c>
      <c r="I102" s="105">
        <v>0.30624999999999997</v>
      </c>
      <c r="J102" s="88">
        <v>0.8688</v>
      </c>
      <c r="K102" s="111">
        <v>-13</v>
      </c>
      <c r="L102" s="102"/>
    </row>
    <row r="103" spans="2:12" ht="13.5">
      <c r="B103" s="102"/>
      <c r="C103" s="102"/>
      <c r="D103" s="102"/>
      <c r="E103" s="102"/>
      <c r="F103" s="102"/>
      <c r="G103" s="103"/>
      <c r="H103" s="103"/>
      <c r="I103" s="103"/>
      <c r="J103" s="103"/>
      <c r="K103" s="104">
        <f>SUM(K4:K102)</f>
        <v>-351.7000000000001</v>
      </c>
      <c r="L103" s="102"/>
    </row>
    <row r="104" spans="2:12" ht="13.5">
      <c r="B104" s="102"/>
      <c r="C104" s="102"/>
      <c r="D104" s="102"/>
      <c r="E104" s="102"/>
      <c r="F104" s="102"/>
      <c r="G104" s="103"/>
      <c r="H104" s="103"/>
      <c r="I104" s="103"/>
      <c r="J104" s="103"/>
      <c r="K104" s="104">
        <f>COUNT(K4:K102)</f>
        <v>99</v>
      </c>
      <c r="L104" s="102"/>
    </row>
    <row r="107" spans="7:12" ht="13.5">
      <c r="G107" s="90" t="s">
        <v>48</v>
      </c>
      <c r="H107" s="90"/>
      <c r="I107" s="90"/>
      <c r="J107" s="90"/>
      <c r="K107" s="112">
        <f>K7+K9+K10+K17+K19+K20+K21+K23+K26+K33+K36+K37+K38+K42+K46+K47+K53+K50+K55+K58+K62+K63+K64+K66+K67+K69+K75+K76+K82+K93+K98+K99</f>
        <v>740.1000000000001</v>
      </c>
      <c r="L107">
        <v>32</v>
      </c>
    </row>
    <row r="108" spans="7:12" ht="13.5">
      <c r="G108" t="s">
        <v>49</v>
      </c>
      <c r="K108" s="114">
        <f>K4+K5+K6+K8+K11+K12+K13+K14+K15+K16+K18+K22+K24+K25+K27+K28+K29+K30+K31+K32+K34+K35+K39+K40+K41+K43+K44+K45+K48+K49+K51+K52+K54+K56+K57+K59+K60+K61+K65+K68+K70+K71+K72+K73+K74+K77+K78+K79+K80+K81+K83+K84+K85+K86+K87+K88+K89+K90+K91+K92+K94+K95+K96+K97+K100+K101+K102</f>
        <v>-1091.7999999999997</v>
      </c>
      <c r="L108">
        <v>67</v>
      </c>
    </row>
    <row r="109" spans="7:12" ht="13.5">
      <c r="G109" t="s">
        <v>50</v>
      </c>
      <c r="K109" s="91">
        <f>K107+K108</f>
        <v>-351.6999999999996</v>
      </c>
      <c r="L109">
        <f>L107+L108</f>
        <v>99</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E32" sqref="E32"/>
    </sheetView>
  </sheetViews>
  <sheetFormatPr defaultColWidth="8.875" defaultRowHeight="13.5"/>
  <cols>
    <col min="1" max="9" width="8.875" style="0" customWidth="1"/>
  </cols>
  <sheetData/>
  <sheetProtection/>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C20" sqref="C20"/>
    </sheetView>
  </sheetViews>
  <sheetFormatPr defaultColWidth="8.875" defaultRowHeight="13.5"/>
  <sheetData>
    <row r="1" spans="1:9" ht="13.5">
      <c r="A1" s="68" t="s">
        <v>21</v>
      </c>
      <c r="B1" s="69"/>
      <c r="C1" s="69"/>
      <c r="D1" s="69"/>
      <c r="E1" s="69"/>
      <c r="F1" s="69"/>
      <c r="G1" s="69"/>
      <c r="H1" s="69"/>
      <c r="I1" s="72"/>
    </row>
    <row r="2" spans="1:9" ht="13.5">
      <c r="A2" s="70" t="s">
        <v>22</v>
      </c>
      <c r="B2" s="71"/>
      <c r="C2" s="71"/>
      <c r="D2" s="71"/>
      <c r="E2" s="71"/>
      <c r="F2" s="71"/>
      <c r="G2" s="71"/>
      <c r="H2" s="71"/>
      <c r="I2" s="72"/>
    </row>
    <row r="3" spans="1:4" ht="13.5">
      <c r="A3" s="67" t="s">
        <v>29</v>
      </c>
      <c r="D3" s="67"/>
    </row>
    <row r="4" ht="13.5">
      <c r="A4" s="85" t="s">
        <v>28</v>
      </c>
    </row>
    <row r="7" ht="13.5">
      <c r="A7" t="s">
        <v>23</v>
      </c>
    </row>
    <row r="8" ht="13.5">
      <c r="A8" s="87" t="s">
        <v>51</v>
      </c>
    </row>
    <row r="9" ht="13.5">
      <c r="A9" t="s">
        <v>54</v>
      </c>
    </row>
    <row r="10" ht="13.5">
      <c r="A10" t="s">
        <v>55</v>
      </c>
    </row>
    <row r="11" ht="13.5">
      <c r="A11" t="s">
        <v>52</v>
      </c>
    </row>
    <row r="12" ht="13.5">
      <c r="A12" t="s">
        <v>53</v>
      </c>
    </row>
    <row r="15" ht="13.5">
      <c r="A15" s="87" t="s">
        <v>298</v>
      </c>
    </row>
    <row r="16" ht="13.5">
      <c r="A16" t="s">
        <v>299</v>
      </c>
    </row>
    <row r="17" ht="13.5">
      <c r="A17" t="s">
        <v>300</v>
      </c>
    </row>
    <row r="18" ht="13.5">
      <c r="A18" t="s">
        <v>32</v>
      </c>
    </row>
    <row r="19" ht="13.5">
      <c r="A19" t="s">
        <v>32</v>
      </c>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4:J14"/>
  <sheetViews>
    <sheetView tabSelected="1" zoomScaleSheetLayoutView="100" zoomScalePageLayoutView="0" workbookViewId="0" topLeftCell="A1">
      <selection activeCell="H15" sqref="H15"/>
    </sheetView>
  </sheetViews>
  <sheetFormatPr defaultColWidth="8.875" defaultRowHeight="13.5"/>
  <cols>
    <col min="1" max="1" width="8.875" style="0" customWidth="1"/>
    <col min="2" max="2" width="18.625" style="0" customWidth="1"/>
    <col min="3" max="3" width="8.875" style="0" customWidth="1"/>
    <col min="4" max="4" width="5.625" style="0" customWidth="1"/>
    <col min="5" max="5" width="8.875" style="0" customWidth="1"/>
    <col min="6" max="6" width="6.125" style="0" bestFit="1" customWidth="1"/>
    <col min="7" max="7" width="4.125" style="0" customWidth="1"/>
  </cols>
  <sheetData>
    <row r="4" spans="2:10" ht="13.5">
      <c r="B4" t="s">
        <v>24</v>
      </c>
      <c r="C4" t="s">
        <v>30</v>
      </c>
      <c r="D4" t="s">
        <v>31</v>
      </c>
      <c r="E4" t="s">
        <v>36</v>
      </c>
      <c r="F4" t="s">
        <v>38</v>
      </c>
      <c r="H4" t="s">
        <v>30</v>
      </c>
      <c r="I4" t="s">
        <v>56</v>
      </c>
      <c r="J4" t="s">
        <v>57</v>
      </c>
    </row>
    <row r="5" spans="3:10" ht="13.5">
      <c r="C5" t="s">
        <v>33</v>
      </c>
      <c r="D5" t="s">
        <v>33</v>
      </c>
      <c r="E5" t="s">
        <v>37</v>
      </c>
      <c r="F5" t="s">
        <v>39</v>
      </c>
      <c r="H5" t="s">
        <v>30</v>
      </c>
      <c r="I5" t="s">
        <v>296</v>
      </c>
      <c r="J5" t="s">
        <v>297</v>
      </c>
    </row>
    <row r="6" spans="5:6" ht="13.5">
      <c r="E6" t="s">
        <v>42</v>
      </c>
      <c r="F6" t="s">
        <v>40</v>
      </c>
    </row>
    <row r="7" spans="5:6" ht="13.5">
      <c r="E7" t="s">
        <v>43</v>
      </c>
      <c r="F7" t="s">
        <v>41</v>
      </c>
    </row>
    <row r="9" spans="2:5" ht="13.5">
      <c r="B9" t="s">
        <v>25</v>
      </c>
      <c r="D9" t="s">
        <v>32</v>
      </c>
      <c r="E9" t="s">
        <v>34</v>
      </c>
    </row>
    <row r="10" spans="4:5" ht="13.5">
      <c r="D10" t="s">
        <v>33</v>
      </c>
      <c r="E10" t="s">
        <v>35</v>
      </c>
    </row>
    <row r="13" spans="2:5" ht="13.5">
      <c r="B13" t="s">
        <v>26</v>
      </c>
      <c r="E13" t="s">
        <v>32</v>
      </c>
    </row>
    <row r="14" ht="13.5">
      <c r="E14" t="s">
        <v>33</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FJ-USER</cp:lastModifiedBy>
  <cp:lastPrinted>2015-08-09T07:36:26Z</cp:lastPrinted>
  <dcterms:created xsi:type="dcterms:W3CDTF">2013-10-09T23:04:08Z</dcterms:created>
  <dcterms:modified xsi:type="dcterms:W3CDTF">2015-09-27T04:57:11Z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