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070" windowHeight="9180"/>
  </bookViews>
  <sheets>
    <sheet name="cma_meth1_1d" sheetId="1" r:id="rId1"/>
    <sheet name="pictures" sheetId="2" r:id="rId2"/>
  </sheets>
  <calcPr calcId="152511"/>
</workbook>
</file>

<file path=xl/calcChain.xml><?xml version="1.0" encoding="utf-8"?>
<calcChain xmlns="http://schemas.openxmlformats.org/spreadsheetml/2006/main">
  <c r="Y2" i="1" l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D83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D84" i="1" s="1"/>
  <c r="W3" i="1"/>
  <c r="D82" i="1" s="1"/>
  <c r="U3" i="1"/>
  <c r="D81" i="1" s="1"/>
  <c r="V3" i="1"/>
  <c r="D86" i="1" s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D80" i="1"/>
  <c r="D85" i="1" l="1"/>
</calcChain>
</file>

<file path=xl/sharedStrings.xml><?xml version="1.0" encoding="utf-8"?>
<sst xmlns="http://schemas.openxmlformats.org/spreadsheetml/2006/main" count="408" uniqueCount="259">
  <si>
    <t>ticket</t>
  </si>
  <si>
    <t>type</t>
  </si>
  <si>
    <t>lot</t>
  </si>
  <si>
    <t>symbol</t>
  </si>
  <si>
    <t>#0</t>
  </si>
  <si>
    <t>2001.01.02</t>
  </si>
  <si>
    <t>deposit</t>
  </si>
  <si>
    <t>empty</t>
  </si>
  <si>
    <t>initial deposit</t>
  </si>
  <si>
    <t>#2</t>
  </si>
  <si>
    <t>2001.07.05</t>
  </si>
  <si>
    <t>sell</t>
  </si>
  <si>
    <t>EURUSD</t>
  </si>
  <si>
    <t>2001.07.09</t>
  </si>
  <si>
    <t>#4</t>
  </si>
  <si>
    <t>2001.07.17</t>
  </si>
  <si>
    <t>buy</t>
  </si>
  <si>
    <t>2001.08.29</t>
  </si>
  <si>
    <t>#7</t>
  </si>
  <si>
    <t>2001.11.08</t>
  </si>
  <si>
    <t>2001.11.28</t>
  </si>
  <si>
    <t>#8</t>
  </si>
  <si>
    <t>2001.11.30</t>
  </si>
  <si>
    <t>2001.12.05</t>
  </si>
  <si>
    <t>#9</t>
  </si>
  <si>
    <t>2002.02.19</t>
  </si>
  <si>
    <t>2002.02.21</t>
  </si>
  <si>
    <t>#10</t>
  </si>
  <si>
    <t>2002.03.13</t>
  </si>
  <si>
    <t>2002.03.26</t>
  </si>
  <si>
    <t>#11</t>
  </si>
  <si>
    <t>2002.04.24</t>
  </si>
  <si>
    <t>2002.07.29</t>
  </si>
  <si>
    <t>#12</t>
  </si>
  <si>
    <t>2002.09.16</t>
  </si>
  <si>
    <t>2002.09.18</t>
  </si>
  <si>
    <t>#13</t>
  </si>
  <si>
    <t>2002.12.06</t>
  </si>
  <si>
    <t>2003.02.11</t>
  </si>
  <si>
    <t>#14</t>
  </si>
  <si>
    <t>2003.02.19</t>
  </si>
  <si>
    <t>2003.02.20</t>
  </si>
  <si>
    <t>#16</t>
  </si>
  <si>
    <t>2003.04.14</t>
  </si>
  <si>
    <t>2003.06.22</t>
  </si>
  <si>
    <t>#17</t>
  </si>
  <si>
    <t>2003.07.14</t>
  </si>
  <si>
    <t>2003.07.22</t>
  </si>
  <si>
    <t>#18</t>
  </si>
  <si>
    <t>2003.09.19</t>
  </si>
  <si>
    <t>2003.10.15</t>
  </si>
  <si>
    <t>#19</t>
  </si>
  <si>
    <t>2003.10.30</t>
  </si>
  <si>
    <t>2003.11.12</t>
  </si>
  <si>
    <t>#20</t>
  </si>
  <si>
    <t>2003.12.12</t>
  </si>
  <si>
    <t>2004.01.16</t>
  </si>
  <si>
    <t>#21</t>
  </si>
  <si>
    <t>2004.02.06</t>
  </si>
  <si>
    <t>2004.02.20</t>
  </si>
  <si>
    <t>#22</t>
  </si>
  <si>
    <t>2004.03.17</t>
  </si>
  <si>
    <t>2004.03.18</t>
  </si>
  <si>
    <t>#23</t>
  </si>
  <si>
    <t>2004.04.20</t>
  </si>
  <si>
    <t>2004.04.29</t>
  </si>
  <si>
    <t>#24</t>
  </si>
  <si>
    <t>2004.05.13</t>
  </si>
  <si>
    <t>2004.05.14</t>
  </si>
  <si>
    <t>#25</t>
  </si>
  <si>
    <t>2004.05.25</t>
  </si>
  <si>
    <t>2004.06.09</t>
  </si>
  <si>
    <t>#26</t>
  </si>
  <si>
    <t>2004.06.27</t>
  </si>
  <si>
    <t>2004.06.29</t>
  </si>
  <si>
    <t>#27</t>
  </si>
  <si>
    <t>2004.08.13</t>
  </si>
  <si>
    <t>2004.08.23</t>
  </si>
  <si>
    <t>#28</t>
  </si>
  <si>
    <t>2004.09.24</t>
  </si>
  <si>
    <t>#29</t>
  </si>
  <si>
    <t>2004.11.17</t>
  </si>
  <si>
    <t>2004.12.08</t>
  </si>
  <si>
    <t>#30</t>
  </si>
  <si>
    <t>2005.03.08</t>
  </si>
  <si>
    <t>2005.03.21</t>
  </si>
  <si>
    <t>#31</t>
  </si>
  <si>
    <t>2005.04.01</t>
  </si>
  <si>
    <t>2005.04.11</t>
  </si>
  <si>
    <t>#32</t>
  </si>
  <si>
    <t>2005.05.25</t>
  </si>
  <si>
    <t>2005.07.12</t>
  </si>
  <si>
    <t>#37</t>
  </si>
  <si>
    <t>2005.09.15</t>
  </si>
  <si>
    <t>2005.10.06</t>
  </si>
  <si>
    <t>#38</t>
  </si>
  <si>
    <t>2005.10.19</t>
  </si>
  <si>
    <t>2005.10.21</t>
  </si>
  <si>
    <t>#41</t>
  </si>
  <si>
    <t>2005.12.30</t>
  </si>
  <si>
    <t>2006.01.03</t>
  </si>
  <si>
    <t>#43</t>
  </si>
  <si>
    <t>2006.04.04</t>
  </si>
  <si>
    <t>2006.06.08</t>
  </si>
  <si>
    <t>#44</t>
  </si>
  <si>
    <t>2006.08.24</t>
  </si>
  <si>
    <t>2006.08.30</t>
  </si>
  <si>
    <t>#45</t>
  </si>
  <si>
    <t>2006.09.03</t>
  </si>
  <si>
    <t>2006.09.07</t>
  </si>
  <si>
    <t>#46</t>
  </si>
  <si>
    <t>2006.11.16</t>
  </si>
  <si>
    <t>2006.11.17</t>
  </si>
  <si>
    <t>#47</t>
  </si>
  <si>
    <t>2007.01.04</t>
  </si>
  <si>
    <t>2007.02.02</t>
  </si>
  <si>
    <t>#48</t>
  </si>
  <si>
    <t>2007.02.23</t>
  </si>
  <si>
    <t>2007.03.05</t>
  </si>
  <si>
    <t>#49</t>
  </si>
  <si>
    <t>2007.06.28</t>
  </si>
  <si>
    <t>2007.07.25</t>
  </si>
  <si>
    <t>#50</t>
  </si>
  <si>
    <t>2007.10.25</t>
  </si>
  <si>
    <t>2007.11.30</t>
  </si>
  <si>
    <t>#51</t>
  </si>
  <si>
    <t>2008.01.20</t>
  </si>
  <si>
    <t>2008.01.24</t>
  </si>
  <si>
    <t>#52</t>
  </si>
  <si>
    <t>2008.02.21</t>
  </si>
  <si>
    <t>2008.04.25</t>
  </si>
  <si>
    <t>#53</t>
  </si>
  <si>
    <t>2008.10.10</t>
  </si>
  <si>
    <t>2008.10.30</t>
  </si>
  <si>
    <t>#54</t>
  </si>
  <si>
    <t>2009.02.01</t>
  </si>
  <si>
    <t>2009.02.04</t>
  </si>
  <si>
    <t>#55</t>
  </si>
  <si>
    <t>2009.02.17</t>
  </si>
  <si>
    <t>2009.02.23</t>
  </si>
  <si>
    <t>#56</t>
  </si>
  <si>
    <t>2009.06.22</t>
  </si>
  <si>
    <t>2009.06.23</t>
  </si>
  <si>
    <t>#57</t>
  </si>
  <si>
    <t>2009.07.06</t>
  </si>
  <si>
    <t>2009.07.07</t>
  </si>
  <si>
    <t>#58</t>
  </si>
  <si>
    <t>2009.09.22</t>
  </si>
  <si>
    <t>2009.09.28</t>
  </si>
  <si>
    <t>#59</t>
  </si>
  <si>
    <t>2009.12.17</t>
  </si>
  <si>
    <t>2010.01.04</t>
  </si>
  <si>
    <t>#60</t>
  </si>
  <si>
    <t>2010.02.25</t>
  </si>
  <si>
    <t>2010.02.26</t>
  </si>
  <si>
    <t>#61</t>
  </si>
  <si>
    <t>2010.04.21</t>
  </si>
  <si>
    <t>2010.06.17</t>
  </si>
  <si>
    <t>#62</t>
  </si>
  <si>
    <t>2010.06.28</t>
  </si>
  <si>
    <t>2010.06.29</t>
  </si>
  <si>
    <t>#63</t>
  </si>
  <si>
    <t>2010.12.23</t>
  </si>
  <si>
    <t>2010.12.27</t>
  </si>
  <si>
    <t>#64</t>
  </si>
  <si>
    <t>2011.04.06</t>
  </si>
  <si>
    <t>2011.04.18</t>
  </si>
  <si>
    <t>#65</t>
  </si>
  <si>
    <t>2011.07.08</t>
  </si>
  <si>
    <t>2011.07.20</t>
  </si>
  <si>
    <t>#66</t>
  </si>
  <si>
    <t>2011.08.23</t>
  </si>
  <si>
    <t>2011.08.25</t>
  </si>
  <si>
    <t>#67</t>
  </si>
  <si>
    <t>2011.10.21</t>
  </si>
  <si>
    <t>2011.11.01</t>
  </si>
  <si>
    <t>#68</t>
  </si>
  <si>
    <t>2011.12.28</t>
  </si>
  <si>
    <t>2012.01.18</t>
  </si>
  <si>
    <t>#69</t>
  </si>
  <si>
    <t>2012.01.25</t>
  </si>
  <si>
    <t>2012.02.15</t>
  </si>
  <si>
    <t>#70</t>
  </si>
  <si>
    <t>2012.03.21</t>
  </si>
  <si>
    <t>2012.03.22</t>
  </si>
  <si>
    <t>#71</t>
  </si>
  <si>
    <t>2012.03.30</t>
  </si>
  <si>
    <t>2012.04.03</t>
  </si>
  <si>
    <t>#72</t>
  </si>
  <si>
    <t>2012.07.20</t>
  </si>
  <si>
    <t>2012.07.26</t>
  </si>
  <si>
    <t>#73</t>
  </si>
  <si>
    <t>2012.10.26</t>
  </si>
  <si>
    <t>2012.10.31</t>
  </si>
  <si>
    <t>#74</t>
  </si>
  <si>
    <t>2013.02.14</t>
  </si>
  <si>
    <t>2013.04.05</t>
  </si>
  <si>
    <t>#75</t>
  </si>
  <si>
    <t>2013.04.16</t>
  </si>
  <si>
    <t>2013.04.17</t>
  </si>
  <si>
    <t>#77</t>
  </si>
  <si>
    <t>2013.06.18</t>
  </si>
  <si>
    <t>2013.06.19</t>
  </si>
  <si>
    <t>#78</t>
  </si>
  <si>
    <t>2013.07.19</t>
  </si>
  <si>
    <t>2013.08.29</t>
  </si>
  <si>
    <t>#79</t>
  </si>
  <si>
    <t>2013.09.15</t>
  </si>
  <si>
    <t>2013.10.31</t>
  </si>
  <si>
    <t>#80</t>
  </si>
  <si>
    <t>2014.02.13</t>
  </si>
  <si>
    <t>2014.03.20</t>
  </si>
  <si>
    <t>#81</t>
  </si>
  <si>
    <t>2014.05.21</t>
  </si>
  <si>
    <t>2014.06.05</t>
  </si>
  <si>
    <t>#83</t>
  </si>
  <si>
    <t>2014.12.30</t>
  </si>
  <si>
    <t>2015.03.23</t>
  </si>
  <si>
    <t>#84</t>
  </si>
  <si>
    <t>2015.05.06</t>
  </si>
  <si>
    <t>2015.05.21</t>
  </si>
  <si>
    <t>#85</t>
  </si>
  <si>
    <t>2015.05.22</t>
  </si>
  <si>
    <t>2015.06.02</t>
  </si>
  <si>
    <t>#86</t>
  </si>
  <si>
    <t>2015.06.16</t>
  </si>
  <si>
    <t>2015.06.26</t>
  </si>
  <si>
    <t>#87</t>
  </si>
  <si>
    <t>2015.07.15</t>
  </si>
  <si>
    <t>2015.07.27</t>
  </si>
  <si>
    <t>#88</t>
  </si>
  <si>
    <t>2015.08.04</t>
  </si>
  <si>
    <t>2015.08.12</t>
  </si>
  <si>
    <t>#89</t>
  </si>
  <si>
    <t>2015.09.17</t>
  </si>
  <si>
    <t>2015.09.21</t>
  </si>
  <si>
    <t>open date</t>
    <phoneticPr fontId="18"/>
  </si>
  <si>
    <t>open time</t>
    <phoneticPr fontId="18"/>
  </si>
  <si>
    <t>open rate</t>
    <phoneticPr fontId="18"/>
  </si>
  <si>
    <t>stop loss</t>
    <phoneticPr fontId="18"/>
  </si>
  <si>
    <t>take profit</t>
    <phoneticPr fontId="18"/>
  </si>
  <si>
    <t>close date</t>
    <phoneticPr fontId="18"/>
  </si>
  <si>
    <t>close time</t>
    <phoneticPr fontId="18"/>
  </si>
  <si>
    <t>close rate</t>
    <phoneticPr fontId="18"/>
  </si>
  <si>
    <t>swap</t>
    <phoneticPr fontId="18"/>
  </si>
  <si>
    <t>profit</t>
    <phoneticPr fontId="18"/>
  </si>
  <si>
    <t>pips</t>
    <phoneticPr fontId="18"/>
  </si>
  <si>
    <t>wiining rate</t>
    <phoneticPr fontId="18"/>
  </si>
  <si>
    <t>winning pips</t>
    <phoneticPr fontId="18"/>
  </si>
  <si>
    <t>winning amount</t>
    <phoneticPr fontId="18"/>
  </si>
  <si>
    <t>lose pips</t>
    <phoneticPr fontId="18"/>
  </si>
  <si>
    <t>lose amount</t>
    <phoneticPr fontId="18"/>
  </si>
  <si>
    <t>win_p</t>
    <phoneticPr fontId="18"/>
  </si>
  <si>
    <t>lose_p</t>
    <phoneticPr fontId="18"/>
  </si>
  <si>
    <t>win_r</t>
    <phoneticPr fontId="18"/>
  </si>
  <si>
    <t>lose_r</t>
    <phoneticPr fontId="18"/>
  </si>
  <si>
    <t>average win pips</t>
    <phoneticPr fontId="18"/>
  </si>
  <si>
    <t>averave lose pips</t>
    <phoneticPr fontId="18"/>
  </si>
  <si>
    <t>Amount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</si>
</sst>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33" borderId="10" xfId="0" applyFill="1" applyBorder="1">
      <alignment vertical="center"/>
    </xf>
    <xf numFmtId="0" fontId="0" fillId="0" borderId="10" xfId="0" applyBorder="1">
      <alignment vertical="center"/>
    </xf>
    <xf numFmtId="20" fontId="0" fillId="0" borderId="10" xfId="0" applyNumberFormat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0" xfId="2" applyFont="1" applyBorder="1">
      <alignment vertical="center"/>
    </xf>
    <xf numFmtId="38" fontId="0" fillId="0" borderId="10" xfId="1" applyFont="1" applyBorder="1">
      <alignment vertical="center"/>
    </xf>
    <xf numFmtId="0" fontId="0" fillId="33" borderId="10" xfId="0" applyFill="1" applyBorder="1" applyAlignment="1">
      <alignment horizontal="center"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Equity</a:t>
            </a:r>
            <a:r>
              <a:rPr lang="en-US" altLang="ja-JP" baseline="0"/>
              <a:t> Curve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Equity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cma_meth1_1d!$Y$2:$Y$77</c:f>
              <c:numCache>
                <c:formatCode>#,##0_);[Red]\(#,##0\)</c:formatCode>
                <c:ptCount val="76"/>
                <c:pt idx="0">
                  <c:v>10000</c:v>
                </c:pt>
                <c:pt idx="1">
                  <c:v>9492.4</c:v>
                </c:pt>
                <c:pt idx="2">
                  <c:v>12437.2</c:v>
                </c:pt>
                <c:pt idx="3">
                  <c:v>12572.6</c:v>
                </c:pt>
                <c:pt idx="4">
                  <c:v>12088.2</c:v>
                </c:pt>
                <c:pt idx="5">
                  <c:v>11600.400000000001</c:v>
                </c:pt>
                <c:pt idx="6">
                  <c:v>11607.400000000001</c:v>
                </c:pt>
                <c:pt idx="7">
                  <c:v>20977.4</c:v>
                </c:pt>
                <c:pt idx="8">
                  <c:v>20483.600000000002</c:v>
                </c:pt>
                <c:pt idx="9">
                  <c:v>25123.200000000004</c:v>
                </c:pt>
                <c:pt idx="10">
                  <c:v>24681.400000000005</c:v>
                </c:pt>
                <c:pt idx="11">
                  <c:v>27884.600000000006</c:v>
                </c:pt>
                <c:pt idx="12">
                  <c:v>27403.200000000004</c:v>
                </c:pt>
                <c:pt idx="13">
                  <c:v>28218.000000000004</c:v>
                </c:pt>
                <c:pt idx="14">
                  <c:v>28316.350000000002</c:v>
                </c:pt>
                <c:pt idx="15">
                  <c:v>28857.550000000003</c:v>
                </c:pt>
                <c:pt idx="16">
                  <c:v>28447.15</c:v>
                </c:pt>
                <c:pt idx="17">
                  <c:v>27950.800000000003</c:v>
                </c:pt>
                <c:pt idx="18">
                  <c:v>28046.800000000003</c:v>
                </c:pt>
                <c:pt idx="19">
                  <c:v>27562.200000000004</c:v>
                </c:pt>
                <c:pt idx="20">
                  <c:v>27752.400000000005</c:v>
                </c:pt>
                <c:pt idx="21">
                  <c:v>27115.600000000006</c:v>
                </c:pt>
                <c:pt idx="22">
                  <c:v>26665.600000000006</c:v>
                </c:pt>
                <c:pt idx="23">
                  <c:v>26200.600000000006</c:v>
                </c:pt>
                <c:pt idx="24">
                  <c:v>26618.200000000004</c:v>
                </c:pt>
                <c:pt idx="25">
                  <c:v>26150.200000000004</c:v>
                </c:pt>
                <c:pt idx="26">
                  <c:v>25642.700000000004</c:v>
                </c:pt>
                <c:pt idx="27">
                  <c:v>27116.450000000004</c:v>
                </c:pt>
                <c:pt idx="28">
                  <c:v>28064.250000000004</c:v>
                </c:pt>
                <c:pt idx="29">
                  <c:v>27630.450000000004</c:v>
                </c:pt>
                <c:pt idx="30">
                  <c:v>27215.100000000006</c:v>
                </c:pt>
                <c:pt idx="31">
                  <c:v>28718.700000000004</c:v>
                </c:pt>
                <c:pt idx="32">
                  <c:v>28204.200000000004</c:v>
                </c:pt>
                <c:pt idx="33">
                  <c:v>27710.200000000004</c:v>
                </c:pt>
                <c:pt idx="34">
                  <c:v>27221.600000000006</c:v>
                </c:pt>
                <c:pt idx="35">
                  <c:v>27216.850000000006</c:v>
                </c:pt>
                <c:pt idx="36">
                  <c:v>26740.850000000006</c:v>
                </c:pt>
                <c:pt idx="37">
                  <c:v>29133.050000000007</c:v>
                </c:pt>
                <c:pt idx="38">
                  <c:v>30964.050000000007</c:v>
                </c:pt>
                <c:pt idx="39">
                  <c:v>30496.450000000008</c:v>
                </c:pt>
                <c:pt idx="40">
                  <c:v>33162.250000000007</c:v>
                </c:pt>
                <c:pt idx="41">
                  <c:v>33610.80000000001</c:v>
                </c:pt>
                <c:pt idx="42">
                  <c:v>33297.350000000013</c:v>
                </c:pt>
                <c:pt idx="43">
                  <c:v>33049.30000000001</c:v>
                </c:pt>
                <c:pt idx="44">
                  <c:v>32767.000000000011</c:v>
                </c:pt>
                <c:pt idx="45">
                  <c:v>32311.250000000011</c:v>
                </c:pt>
                <c:pt idx="46">
                  <c:v>31836.850000000009</c:v>
                </c:pt>
                <c:pt idx="47">
                  <c:v>32099.100000000009</c:v>
                </c:pt>
                <c:pt idx="48">
                  <c:v>31534.500000000011</c:v>
                </c:pt>
                <c:pt idx="49">
                  <c:v>36209.250000000015</c:v>
                </c:pt>
                <c:pt idx="50">
                  <c:v>35729.850000000013</c:v>
                </c:pt>
                <c:pt idx="51">
                  <c:v>35236.05000000001</c:v>
                </c:pt>
                <c:pt idx="52">
                  <c:v>35211.250000000007</c:v>
                </c:pt>
                <c:pt idx="53">
                  <c:v>35079.650000000009</c:v>
                </c:pt>
                <c:pt idx="54">
                  <c:v>34642.850000000006</c:v>
                </c:pt>
                <c:pt idx="55">
                  <c:v>34169.450000000004</c:v>
                </c:pt>
                <c:pt idx="56">
                  <c:v>34643.65</c:v>
                </c:pt>
                <c:pt idx="57">
                  <c:v>34616.050000000003</c:v>
                </c:pt>
                <c:pt idx="58">
                  <c:v>34119.050000000003</c:v>
                </c:pt>
                <c:pt idx="59">
                  <c:v>33641.450000000004</c:v>
                </c:pt>
                <c:pt idx="60">
                  <c:v>33257.300000000003</c:v>
                </c:pt>
                <c:pt idx="61">
                  <c:v>32784.300000000003</c:v>
                </c:pt>
                <c:pt idx="62">
                  <c:v>34046.100000000006</c:v>
                </c:pt>
                <c:pt idx="63">
                  <c:v>33606.900000000009</c:v>
                </c:pt>
                <c:pt idx="64">
                  <c:v>33157.900000000009</c:v>
                </c:pt>
                <c:pt idx="65">
                  <c:v>33944.700000000012</c:v>
                </c:pt>
                <c:pt idx="66">
                  <c:v>35557.500000000015</c:v>
                </c:pt>
                <c:pt idx="67">
                  <c:v>36257.500000000015</c:v>
                </c:pt>
                <c:pt idx="68">
                  <c:v>36127.150000000016</c:v>
                </c:pt>
                <c:pt idx="69">
                  <c:v>41556.650000000016</c:v>
                </c:pt>
                <c:pt idx="70">
                  <c:v>41442.450000000019</c:v>
                </c:pt>
                <c:pt idx="71">
                  <c:v>40911.85000000002</c:v>
                </c:pt>
                <c:pt idx="72">
                  <c:v>40577.050000000017</c:v>
                </c:pt>
                <c:pt idx="73">
                  <c:v>40108.750000000015</c:v>
                </c:pt>
                <c:pt idx="74">
                  <c:v>39888.400000000016</c:v>
                </c:pt>
                <c:pt idx="75">
                  <c:v>39410.800000000017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349720"/>
        <c:axId val="267350112"/>
      </c:lineChart>
      <c:catAx>
        <c:axId val="267349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7350112"/>
        <c:crosses val="autoZero"/>
        <c:auto val="1"/>
        <c:lblAlgn val="ctr"/>
        <c:lblOffset val="100"/>
        <c:noMultiLvlLbl val="0"/>
      </c:catAx>
      <c:valAx>
        <c:axId val="2673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7349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79</xdr:row>
      <xdr:rowOff>85724</xdr:rowOff>
    </xdr:from>
    <xdr:to>
      <xdr:col>12</xdr:col>
      <xdr:colOff>533399</xdr:colOff>
      <xdr:row>101</xdr:row>
      <xdr:rowOff>133349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457200</xdr:colOff>
      <xdr:row>25</xdr:row>
      <xdr:rowOff>4090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1450"/>
          <a:ext cx="10058400" cy="41188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15</xdr:col>
      <xdr:colOff>457200</xdr:colOff>
      <xdr:row>49</xdr:row>
      <xdr:rowOff>91635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629150"/>
          <a:ext cx="10058400" cy="38635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15</xdr:col>
      <xdr:colOff>457200</xdr:colOff>
      <xdr:row>87</xdr:row>
      <xdr:rowOff>28894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8743950"/>
          <a:ext cx="10058400" cy="62010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15</xdr:col>
      <xdr:colOff>457200</xdr:colOff>
      <xdr:row>117</xdr:row>
      <xdr:rowOff>44482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5087600"/>
          <a:ext cx="10058400" cy="501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abSelected="1" workbookViewId="0">
      <selection activeCell="Y89" sqref="Y89"/>
    </sheetView>
  </sheetViews>
  <sheetFormatPr defaultRowHeight="13.5" x14ac:dyDescent="0.15"/>
  <cols>
    <col min="2" max="2" width="10.25" bestFit="1" customWidth="1"/>
    <col min="9" max="9" width="9.625" bestFit="1" customWidth="1"/>
    <col min="10" max="10" width="10.25" bestFit="1" customWidth="1"/>
    <col min="16" max="24" width="9" hidden="1" customWidth="1"/>
    <col min="25" max="25" width="9" customWidth="1"/>
  </cols>
  <sheetData>
    <row r="1" spans="1:25" x14ac:dyDescent="0.15">
      <c r="A1" s="4" t="s">
        <v>0</v>
      </c>
      <c r="B1" s="4" t="s">
        <v>236</v>
      </c>
      <c r="C1" s="4" t="s">
        <v>237</v>
      </c>
      <c r="D1" s="4" t="s">
        <v>1</v>
      </c>
      <c r="E1" s="4" t="s">
        <v>2</v>
      </c>
      <c r="F1" s="4" t="s">
        <v>3</v>
      </c>
      <c r="G1" s="4" t="s">
        <v>238</v>
      </c>
      <c r="H1" s="4" t="s">
        <v>239</v>
      </c>
      <c r="I1" s="4" t="s">
        <v>240</v>
      </c>
      <c r="J1" s="4" t="s">
        <v>241</v>
      </c>
      <c r="K1" s="4" t="s">
        <v>242</v>
      </c>
      <c r="L1" s="4" t="s">
        <v>243</v>
      </c>
      <c r="M1" s="4" t="s">
        <v>244</v>
      </c>
      <c r="N1" s="4" t="s">
        <v>245</v>
      </c>
      <c r="O1" s="4" t="s">
        <v>246</v>
      </c>
      <c r="U1" t="s">
        <v>252</v>
      </c>
      <c r="V1" t="s">
        <v>253</v>
      </c>
      <c r="W1" t="s">
        <v>254</v>
      </c>
      <c r="X1" t="s">
        <v>255</v>
      </c>
      <c r="Y1" s="1" t="s">
        <v>258</v>
      </c>
    </row>
    <row r="2" spans="1:25" x14ac:dyDescent="0.15">
      <c r="A2" s="2" t="s">
        <v>4</v>
      </c>
      <c r="B2" s="5" t="s">
        <v>5</v>
      </c>
      <c r="C2" s="3">
        <v>0.95972222222222225</v>
      </c>
      <c r="D2" s="5" t="s">
        <v>6</v>
      </c>
      <c r="E2" s="2">
        <v>0</v>
      </c>
      <c r="F2" s="2" t="s">
        <v>7</v>
      </c>
      <c r="G2" s="2">
        <v>0</v>
      </c>
      <c r="H2" s="2">
        <v>0</v>
      </c>
      <c r="I2" s="2">
        <v>0</v>
      </c>
      <c r="J2" s="5" t="s">
        <v>5</v>
      </c>
      <c r="K2" s="3">
        <v>0.95972222222222225</v>
      </c>
      <c r="L2" s="2">
        <v>0</v>
      </c>
      <c r="M2" s="2">
        <v>0</v>
      </c>
      <c r="N2" s="2">
        <v>10000</v>
      </c>
      <c r="O2" s="2">
        <v>0</v>
      </c>
      <c r="P2">
        <v>0</v>
      </c>
      <c r="Q2">
        <v>0</v>
      </c>
      <c r="R2">
        <v>0</v>
      </c>
      <c r="S2" t="s">
        <v>8</v>
      </c>
      <c r="T2">
        <v>0</v>
      </c>
      <c r="U2">
        <v>0</v>
      </c>
      <c r="V2">
        <v>0</v>
      </c>
      <c r="W2">
        <v>0</v>
      </c>
      <c r="X2">
        <v>0</v>
      </c>
      <c r="Y2" s="7">
        <f>N2</f>
        <v>10000</v>
      </c>
    </row>
    <row r="3" spans="1:25" x14ac:dyDescent="0.15">
      <c r="A3" s="2" t="s">
        <v>9</v>
      </c>
      <c r="B3" s="5" t="s">
        <v>10</v>
      </c>
      <c r="C3" s="3">
        <v>0.27708333333333335</v>
      </c>
      <c r="D3" s="5" t="s">
        <v>11</v>
      </c>
      <c r="E3" s="2">
        <v>0.8</v>
      </c>
      <c r="F3" s="2" t="s">
        <v>12</v>
      </c>
      <c r="G3" s="2">
        <v>0.84289999999999998</v>
      </c>
      <c r="H3" s="2">
        <v>0.84889999999999999</v>
      </c>
      <c r="I3" s="2">
        <v>0</v>
      </c>
      <c r="J3" s="5" t="s">
        <v>13</v>
      </c>
      <c r="K3" s="3">
        <v>0.23333333333333331</v>
      </c>
      <c r="L3" s="2">
        <v>0.84889999999999999</v>
      </c>
      <c r="M3" s="2">
        <v>-27.6</v>
      </c>
      <c r="N3" s="2">
        <v>-507.6</v>
      </c>
      <c r="O3" s="2">
        <v>-60</v>
      </c>
      <c r="P3">
        <v>0</v>
      </c>
      <c r="Q3">
        <v>674.16</v>
      </c>
      <c r="R3">
        <v>337.08</v>
      </c>
      <c r="T3">
        <v>0</v>
      </c>
      <c r="U3">
        <f>IF(O3&gt;0,O3,0)</f>
        <v>0</v>
      </c>
      <c r="V3">
        <f>IF(O3&lt;0,O3,0)</f>
        <v>-60</v>
      </c>
      <c r="W3">
        <f>IF(O3&gt;0,N3,0)</f>
        <v>0</v>
      </c>
      <c r="X3">
        <f>IF(O3&lt;0,N3,0)</f>
        <v>-507.6</v>
      </c>
      <c r="Y3" s="7">
        <f>Y2+N3</f>
        <v>9492.4</v>
      </c>
    </row>
    <row r="4" spans="1:25" x14ac:dyDescent="0.15">
      <c r="A4" s="2" t="s">
        <v>14</v>
      </c>
      <c r="B4" s="5" t="s">
        <v>15</v>
      </c>
      <c r="C4" s="3">
        <v>0.71875</v>
      </c>
      <c r="D4" s="5" t="s">
        <v>16</v>
      </c>
      <c r="E4" s="2">
        <v>0.6</v>
      </c>
      <c r="F4" s="2" t="s">
        <v>12</v>
      </c>
      <c r="G4" s="2">
        <v>0.85929999999999995</v>
      </c>
      <c r="H4" s="2">
        <v>0.87119999999999997</v>
      </c>
      <c r="I4" s="2">
        <v>0</v>
      </c>
      <c r="J4" s="5" t="s">
        <v>17</v>
      </c>
      <c r="K4" s="3">
        <v>0.99930555555555556</v>
      </c>
      <c r="L4" s="2">
        <v>0.90739999999999998</v>
      </c>
      <c r="M4" s="2">
        <v>58.8</v>
      </c>
      <c r="N4" s="2">
        <v>2944.8</v>
      </c>
      <c r="O4" s="2">
        <v>481</v>
      </c>
      <c r="P4">
        <v>0</v>
      </c>
      <c r="Q4">
        <v>515.70000000000005</v>
      </c>
      <c r="R4">
        <v>257.85000000000002</v>
      </c>
      <c r="T4">
        <v>0</v>
      </c>
      <c r="U4">
        <f t="shared" ref="U4:U67" si="0">IF(O4&gt;0,O4,0)</f>
        <v>481</v>
      </c>
      <c r="V4">
        <f t="shared" ref="V4:V67" si="1">IF(O4&lt;0,O4,0)</f>
        <v>0</v>
      </c>
      <c r="W4">
        <f t="shared" ref="W4:W67" si="2">IF(O4&gt;0,N4,0)</f>
        <v>2944.8</v>
      </c>
      <c r="X4">
        <f t="shared" ref="X4:X67" si="3">IF(O4&lt;0,N4,0)</f>
        <v>0</v>
      </c>
      <c r="Y4" s="7">
        <f t="shared" ref="Y4:Y67" si="4">Y3+N4</f>
        <v>12437.2</v>
      </c>
    </row>
    <row r="5" spans="1:25" x14ac:dyDescent="0.15">
      <c r="A5" s="2" t="s">
        <v>18</v>
      </c>
      <c r="B5" s="5" t="s">
        <v>19</v>
      </c>
      <c r="C5" s="3">
        <v>0.63958333333333328</v>
      </c>
      <c r="D5" s="5" t="s">
        <v>11</v>
      </c>
      <c r="E5" s="2">
        <v>0.4</v>
      </c>
      <c r="F5" s="2" t="s">
        <v>12</v>
      </c>
      <c r="G5" s="2">
        <v>0.89339999999999997</v>
      </c>
      <c r="H5" s="2">
        <v>0.90539999999999998</v>
      </c>
      <c r="I5" s="2">
        <v>0</v>
      </c>
      <c r="J5" s="5" t="s">
        <v>20</v>
      </c>
      <c r="K5" s="3">
        <v>0.99930555555555556</v>
      </c>
      <c r="L5" s="2">
        <v>0.88759999999999994</v>
      </c>
      <c r="M5" s="2">
        <v>-96.6</v>
      </c>
      <c r="N5" s="2">
        <v>135.4</v>
      </c>
      <c r="O5" s="2">
        <v>58</v>
      </c>
      <c r="P5">
        <v>0</v>
      </c>
      <c r="Q5">
        <v>357.36</v>
      </c>
      <c r="R5">
        <v>178.68</v>
      </c>
      <c r="T5">
        <v>0</v>
      </c>
      <c r="U5">
        <f t="shared" si="0"/>
        <v>58</v>
      </c>
      <c r="V5">
        <f t="shared" si="1"/>
        <v>0</v>
      </c>
      <c r="W5">
        <f t="shared" si="2"/>
        <v>135.4</v>
      </c>
      <c r="X5">
        <f t="shared" si="3"/>
        <v>0</v>
      </c>
      <c r="Y5" s="7">
        <f t="shared" si="4"/>
        <v>12572.6</v>
      </c>
    </row>
    <row r="6" spans="1:25" x14ac:dyDescent="0.15">
      <c r="A6" s="2" t="s">
        <v>21</v>
      </c>
      <c r="B6" s="5" t="s">
        <v>22</v>
      </c>
      <c r="C6" s="3">
        <v>0.58333333333333337</v>
      </c>
      <c r="D6" s="5" t="s">
        <v>16</v>
      </c>
      <c r="E6" s="2">
        <v>0.7</v>
      </c>
      <c r="F6" s="2" t="s">
        <v>12</v>
      </c>
      <c r="G6" s="2">
        <v>0.89219999999999999</v>
      </c>
      <c r="H6" s="2">
        <v>0.88519999999999999</v>
      </c>
      <c r="I6" s="2">
        <v>0</v>
      </c>
      <c r="J6" s="5" t="s">
        <v>23</v>
      </c>
      <c r="K6" s="3">
        <v>0.6972222222222223</v>
      </c>
      <c r="L6" s="2">
        <v>0.88519999999999999</v>
      </c>
      <c r="M6" s="2">
        <v>5.6</v>
      </c>
      <c r="N6" s="2">
        <v>-484.4</v>
      </c>
      <c r="O6" s="2">
        <v>-70</v>
      </c>
      <c r="P6">
        <v>0</v>
      </c>
      <c r="Q6">
        <v>624.54</v>
      </c>
      <c r="R6">
        <v>312.27</v>
      </c>
      <c r="T6">
        <v>0</v>
      </c>
      <c r="U6">
        <f t="shared" si="0"/>
        <v>0</v>
      </c>
      <c r="V6">
        <f t="shared" si="1"/>
        <v>-70</v>
      </c>
      <c r="W6">
        <f t="shared" si="2"/>
        <v>0</v>
      </c>
      <c r="X6">
        <f t="shared" si="3"/>
        <v>-484.4</v>
      </c>
      <c r="Y6" s="7">
        <f t="shared" si="4"/>
        <v>12088.2</v>
      </c>
    </row>
    <row r="7" spans="1:25" x14ac:dyDescent="0.15">
      <c r="A7" s="2" t="s">
        <v>24</v>
      </c>
      <c r="B7" s="5" t="s">
        <v>25</v>
      </c>
      <c r="C7" s="3">
        <v>0.66388888888888886</v>
      </c>
      <c r="D7" s="5" t="s">
        <v>16</v>
      </c>
      <c r="E7" s="2">
        <v>0.9</v>
      </c>
      <c r="F7" s="2" t="s">
        <v>12</v>
      </c>
      <c r="G7" s="2">
        <v>0.87419999999999998</v>
      </c>
      <c r="H7" s="2">
        <v>0.86870000000000003</v>
      </c>
      <c r="I7" s="2">
        <v>0</v>
      </c>
      <c r="J7" s="5" t="s">
        <v>26</v>
      </c>
      <c r="K7" s="3">
        <v>0.32500000000000001</v>
      </c>
      <c r="L7" s="2">
        <v>0.86870000000000003</v>
      </c>
      <c r="M7" s="2">
        <v>7.2</v>
      </c>
      <c r="N7" s="2">
        <v>-487.8</v>
      </c>
      <c r="O7" s="2">
        <v>-55</v>
      </c>
      <c r="P7">
        <v>0</v>
      </c>
      <c r="Q7">
        <v>786.87</v>
      </c>
      <c r="R7">
        <v>393.44</v>
      </c>
      <c r="T7">
        <v>0</v>
      </c>
      <c r="U7">
        <f t="shared" si="0"/>
        <v>0</v>
      </c>
      <c r="V7">
        <f t="shared" si="1"/>
        <v>-55</v>
      </c>
      <c r="W7">
        <f t="shared" si="2"/>
        <v>0</v>
      </c>
      <c r="X7">
        <f t="shared" si="3"/>
        <v>-487.8</v>
      </c>
      <c r="Y7" s="7">
        <f t="shared" si="4"/>
        <v>11600.400000000001</v>
      </c>
    </row>
    <row r="8" spans="1:25" x14ac:dyDescent="0.15">
      <c r="A8" s="2" t="s">
        <v>27</v>
      </c>
      <c r="B8" s="5" t="s">
        <v>28</v>
      </c>
      <c r="C8" s="3">
        <v>0.58472222222222225</v>
      </c>
      <c r="D8" s="5" t="s">
        <v>16</v>
      </c>
      <c r="E8" s="2">
        <v>0.7</v>
      </c>
      <c r="F8" s="2" t="s">
        <v>12</v>
      </c>
      <c r="G8" s="2">
        <v>0.87639999999999996</v>
      </c>
      <c r="H8" s="2">
        <v>0.86970000000000003</v>
      </c>
      <c r="I8" s="2">
        <v>0</v>
      </c>
      <c r="J8" s="5" t="s">
        <v>29</v>
      </c>
      <c r="K8" s="3">
        <v>0.99861111111111101</v>
      </c>
      <c r="L8" s="2">
        <v>0.87619999999999998</v>
      </c>
      <c r="M8" s="2">
        <v>21</v>
      </c>
      <c r="N8" s="2">
        <v>7</v>
      </c>
      <c r="O8" s="2">
        <v>-2</v>
      </c>
      <c r="P8">
        <v>0</v>
      </c>
      <c r="Q8">
        <v>613.54999999999995</v>
      </c>
      <c r="R8">
        <v>306.77999999999997</v>
      </c>
      <c r="T8">
        <v>0</v>
      </c>
      <c r="U8">
        <f t="shared" si="0"/>
        <v>0</v>
      </c>
      <c r="V8">
        <f t="shared" si="1"/>
        <v>-2</v>
      </c>
      <c r="W8">
        <f t="shared" si="2"/>
        <v>0</v>
      </c>
      <c r="X8">
        <f t="shared" si="3"/>
        <v>7</v>
      </c>
      <c r="Y8" s="7">
        <f t="shared" si="4"/>
        <v>11607.400000000001</v>
      </c>
    </row>
    <row r="9" spans="1:25" x14ac:dyDescent="0.15">
      <c r="A9" s="2" t="s">
        <v>30</v>
      </c>
      <c r="B9" s="5" t="s">
        <v>31</v>
      </c>
      <c r="C9" s="3">
        <v>0.4055555555555555</v>
      </c>
      <c r="D9" s="5" t="s">
        <v>16</v>
      </c>
      <c r="E9" s="2">
        <v>1</v>
      </c>
      <c r="F9" s="2" t="s">
        <v>12</v>
      </c>
      <c r="G9" s="2">
        <v>0.8901</v>
      </c>
      <c r="H9" s="2">
        <v>0.98160000000000003</v>
      </c>
      <c r="I9" s="2">
        <v>0</v>
      </c>
      <c r="J9" s="5" t="s">
        <v>32</v>
      </c>
      <c r="K9" s="3">
        <v>0.41111111111111115</v>
      </c>
      <c r="L9" s="2">
        <v>0.98160000000000003</v>
      </c>
      <c r="M9" s="2">
        <v>220</v>
      </c>
      <c r="N9" s="2">
        <v>9370</v>
      </c>
      <c r="O9" s="2">
        <v>915</v>
      </c>
      <c r="P9">
        <v>0</v>
      </c>
      <c r="Q9">
        <v>890.1</v>
      </c>
      <c r="R9">
        <v>445.05</v>
      </c>
      <c r="T9">
        <v>0</v>
      </c>
      <c r="U9">
        <f t="shared" si="0"/>
        <v>915</v>
      </c>
      <c r="V9">
        <f t="shared" si="1"/>
        <v>0</v>
      </c>
      <c r="W9">
        <f t="shared" si="2"/>
        <v>9370</v>
      </c>
      <c r="X9">
        <f t="shared" si="3"/>
        <v>0</v>
      </c>
      <c r="Y9" s="7">
        <f t="shared" si="4"/>
        <v>20977.4</v>
      </c>
    </row>
    <row r="10" spans="1:25" x14ac:dyDescent="0.15">
      <c r="A10" s="2" t="s">
        <v>33</v>
      </c>
      <c r="B10" s="5" t="s">
        <v>34</v>
      </c>
      <c r="C10" s="3">
        <v>4.9999999999999996E-2</v>
      </c>
      <c r="D10" s="5" t="s">
        <v>11</v>
      </c>
      <c r="E10" s="2">
        <v>0.6</v>
      </c>
      <c r="F10" s="2" t="s">
        <v>12</v>
      </c>
      <c r="G10" s="2">
        <v>0.96899999999999997</v>
      </c>
      <c r="H10" s="2">
        <v>0.97699999999999998</v>
      </c>
      <c r="I10" s="2">
        <v>0</v>
      </c>
      <c r="J10" s="5" t="s">
        <v>35</v>
      </c>
      <c r="K10" s="3">
        <v>0.61944444444444446</v>
      </c>
      <c r="L10" s="2">
        <v>0.97699999999999998</v>
      </c>
      <c r="M10" s="2">
        <v>-13.8</v>
      </c>
      <c r="N10" s="2">
        <v>-493.8</v>
      </c>
      <c r="O10" s="2">
        <v>-80</v>
      </c>
      <c r="P10">
        <v>0</v>
      </c>
      <c r="Q10">
        <v>581.16</v>
      </c>
      <c r="R10">
        <v>290.58</v>
      </c>
      <c r="T10">
        <v>0</v>
      </c>
      <c r="U10">
        <f t="shared" si="0"/>
        <v>0</v>
      </c>
      <c r="V10">
        <f t="shared" si="1"/>
        <v>-80</v>
      </c>
      <c r="W10">
        <f t="shared" si="2"/>
        <v>0</v>
      </c>
      <c r="X10">
        <f t="shared" si="3"/>
        <v>-493.8</v>
      </c>
      <c r="Y10" s="7">
        <f t="shared" si="4"/>
        <v>20483.600000000002</v>
      </c>
    </row>
    <row r="11" spans="1:25" x14ac:dyDescent="0.15">
      <c r="A11" s="2" t="s">
        <v>36</v>
      </c>
      <c r="B11" s="5" t="s">
        <v>37</v>
      </c>
      <c r="C11" s="3">
        <v>0.35069444444444442</v>
      </c>
      <c r="D11" s="5" t="s">
        <v>16</v>
      </c>
      <c r="E11" s="2">
        <v>0.7</v>
      </c>
      <c r="F11" s="2" t="s">
        <v>12</v>
      </c>
      <c r="G11" s="2">
        <v>1.0028999999999999</v>
      </c>
      <c r="H11" s="2">
        <v>1.0677000000000001</v>
      </c>
      <c r="I11" s="2">
        <v>0</v>
      </c>
      <c r="J11" s="5" t="s">
        <v>38</v>
      </c>
      <c r="K11" s="3">
        <v>0.40208333333333335</v>
      </c>
      <c r="L11" s="2">
        <v>1.0677000000000001</v>
      </c>
      <c r="M11" s="2">
        <v>103.6</v>
      </c>
      <c r="N11" s="2">
        <v>4639.6000000000004</v>
      </c>
      <c r="O11" s="2">
        <v>648</v>
      </c>
      <c r="P11">
        <v>0</v>
      </c>
      <c r="Q11">
        <v>702.03</v>
      </c>
      <c r="R11">
        <v>351.02</v>
      </c>
      <c r="T11">
        <v>0</v>
      </c>
      <c r="U11">
        <f t="shared" si="0"/>
        <v>648</v>
      </c>
      <c r="V11">
        <f t="shared" si="1"/>
        <v>0</v>
      </c>
      <c r="W11">
        <f t="shared" si="2"/>
        <v>4639.6000000000004</v>
      </c>
      <c r="X11">
        <f t="shared" si="3"/>
        <v>0</v>
      </c>
      <c r="Y11" s="7">
        <f t="shared" si="4"/>
        <v>25123.200000000004</v>
      </c>
    </row>
    <row r="12" spans="1:25" x14ac:dyDescent="0.15">
      <c r="A12" s="2" t="s">
        <v>39</v>
      </c>
      <c r="B12" s="5" t="s">
        <v>40</v>
      </c>
      <c r="C12" s="3">
        <v>1.5972222222222224E-2</v>
      </c>
      <c r="D12" s="5" t="s">
        <v>11</v>
      </c>
      <c r="E12" s="2">
        <v>0.4</v>
      </c>
      <c r="F12" s="2" t="s">
        <v>12</v>
      </c>
      <c r="G12" s="2">
        <v>1.0667</v>
      </c>
      <c r="H12" s="2">
        <v>1.0773999999999999</v>
      </c>
      <c r="I12" s="2">
        <v>0</v>
      </c>
      <c r="J12" s="5" t="s">
        <v>41</v>
      </c>
      <c r="K12" s="3">
        <v>0.32569444444444445</v>
      </c>
      <c r="L12" s="2">
        <v>1.0773999999999999</v>
      </c>
      <c r="M12" s="2">
        <v>-13.8</v>
      </c>
      <c r="N12" s="2">
        <v>-441.8</v>
      </c>
      <c r="O12" s="2">
        <v>-107</v>
      </c>
      <c r="P12">
        <v>0</v>
      </c>
      <c r="Q12">
        <v>426.6</v>
      </c>
      <c r="R12">
        <v>213.3</v>
      </c>
      <c r="T12">
        <v>0</v>
      </c>
      <c r="U12">
        <f t="shared" si="0"/>
        <v>0</v>
      </c>
      <c r="V12">
        <f t="shared" si="1"/>
        <v>-107</v>
      </c>
      <c r="W12">
        <f t="shared" si="2"/>
        <v>0</v>
      </c>
      <c r="X12">
        <f t="shared" si="3"/>
        <v>-441.8</v>
      </c>
      <c r="Y12" s="7">
        <f t="shared" si="4"/>
        <v>24681.400000000005</v>
      </c>
    </row>
    <row r="13" spans="1:25" x14ac:dyDescent="0.15">
      <c r="A13" s="2" t="s">
        <v>42</v>
      </c>
      <c r="B13" s="5" t="s">
        <v>43</v>
      </c>
      <c r="C13" s="3">
        <v>0.60833333333333328</v>
      </c>
      <c r="D13" s="5" t="s">
        <v>16</v>
      </c>
      <c r="E13" s="2">
        <v>0.4</v>
      </c>
      <c r="F13" s="2" t="s">
        <v>12</v>
      </c>
      <c r="G13" s="2">
        <v>1.0792999999999999</v>
      </c>
      <c r="H13" s="2">
        <v>1.1337999999999999</v>
      </c>
      <c r="I13" s="2">
        <v>0</v>
      </c>
      <c r="J13" s="5" t="s">
        <v>44</v>
      </c>
      <c r="K13" s="3">
        <v>0.99930555555555556</v>
      </c>
      <c r="L13" s="2">
        <v>1.1577999999999999</v>
      </c>
      <c r="M13" s="2">
        <v>63.2</v>
      </c>
      <c r="N13" s="2">
        <v>3203.2</v>
      </c>
      <c r="O13" s="2">
        <v>785</v>
      </c>
      <c r="P13">
        <v>0</v>
      </c>
      <c r="Q13">
        <v>431.72</v>
      </c>
      <c r="R13">
        <v>215.86</v>
      </c>
      <c r="T13">
        <v>0</v>
      </c>
      <c r="U13">
        <f t="shared" si="0"/>
        <v>785</v>
      </c>
      <c r="V13">
        <f t="shared" si="1"/>
        <v>0</v>
      </c>
      <c r="W13">
        <f t="shared" si="2"/>
        <v>3203.2</v>
      </c>
      <c r="X13">
        <f t="shared" si="3"/>
        <v>0</v>
      </c>
      <c r="Y13" s="7">
        <f t="shared" si="4"/>
        <v>27884.600000000006</v>
      </c>
    </row>
    <row r="14" spans="1:25" x14ac:dyDescent="0.15">
      <c r="A14" s="2" t="s">
        <v>45</v>
      </c>
      <c r="B14" s="5" t="s">
        <v>46</v>
      </c>
      <c r="C14" s="3">
        <v>0.3</v>
      </c>
      <c r="D14" s="5" t="s">
        <v>11</v>
      </c>
      <c r="E14" s="2">
        <v>0.4</v>
      </c>
      <c r="F14" s="2" t="s">
        <v>12</v>
      </c>
      <c r="G14" s="2">
        <v>1.1252</v>
      </c>
      <c r="H14" s="2">
        <v>1.1362000000000001</v>
      </c>
      <c r="I14" s="2">
        <v>0</v>
      </c>
      <c r="J14" s="5" t="s">
        <v>47</v>
      </c>
      <c r="K14" s="3">
        <v>0.3354166666666667</v>
      </c>
      <c r="L14" s="2">
        <v>1.1362000000000001</v>
      </c>
      <c r="M14" s="2">
        <v>-41.4</v>
      </c>
      <c r="N14" s="2">
        <v>-481.4</v>
      </c>
      <c r="O14" s="2">
        <v>-110</v>
      </c>
      <c r="P14">
        <v>0</v>
      </c>
      <c r="Q14">
        <v>449.96</v>
      </c>
      <c r="R14">
        <v>224.98</v>
      </c>
      <c r="T14">
        <v>0</v>
      </c>
      <c r="U14">
        <f t="shared" si="0"/>
        <v>0</v>
      </c>
      <c r="V14">
        <f t="shared" si="1"/>
        <v>-110</v>
      </c>
      <c r="W14">
        <f t="shared" si="2"/>
        <v>0</v>
      </c>
      <c r="X14">
        <f t="shared" si="3"/>
        <v>-481.4</v>
      </c>
      <c r="Y14" s="7">
        <f t="shared" si="4"/>
        <v>27403.200000000004</v>
      </c>
    </row>
    <row r="15" spans="1:25" x14ac:dyDescent="0.15">
      <c r="A15" s="2" t="s">
        <v>48</v>
      </c>
      <c r="B15" s="5" t="s">
        <v>49</v>
      </c>
      <c r="C15" s="3">
        <v>0.61458333333333337</v>
      </c>
      <c r="D15" s="5" t="s">
        <v>16</v>
      </c>
      <c r="E15" s="2">
        <v>0.3</v>
      </c>
      <c r="F15" s="2" t="s">
        <v>12</v>
      </c>
      <c r="G15" s="2">
        <v>1.135</v>
      </c>
      <c r="H15" s="2">
        <v>1.1512</v>
      </c>
      <c r="I15" s="2">
        <v>0</v>
      </c>
      <c r="J15" s="5" t="s">
        <v>50</v>
      </c>
      <c r="K15" s="3">
        <v>0.99930555555555556</v>
      </c>
      <c r="L15" s="2">
        <v>1.1616</v>
      </c>
      <c r="M15" s="2">
        <v>16.8</v>
      </c>
      <c r="N15" s="2">
        <v>814.8</v>
      </c>
      <c r="O15" s="2">
        <v>266</v>
      </c>
      <c r="P15">
        <v>0</v>
      </c>
      <c r="Q15">
        <v>340.77</v>
      </c>
      <c r="R15">
        <v>170.39</v>
      </c>
      <c r="T15">
        <v>0</v>
      </c>
      <c r="U15">
        <f t="shared" si="0"/>
        <v>266</v>
      </c>
      <c r="V15">
        <f t="shared" si="1"/>
        <v>0</v>
      </c>
      <c r="W15">
        <f t="shared" si="2"/>
        <v>814.8</v>
      </c>
      <c r="X15">
        <f t="shared" si="3"/>
        <v>0</v>
      </c>
      <c r="Y15" s="7">
        <f t="shared" si="4"/>
        <v>28218.000000000004</v>
      </c>
    </row>
    <row r="16" spans="1:25" x14ac:dyDescent="0.15">
      <c r="A16" s="2" t="s">
        <v>51</v>
      </c>
      <c r="B16" s="5" t="s">
        <v>52</v>
      </c>
      <c r="C16" s="3">
        <v>0.74375000000000002</v>
      </c>
      <c r="D16" s="5" t="s">
        <v>11</v>
      </c>
      <c r="E16" s="2">
        <v>0.7</v>
      </c>
      <c r="F16" s="2" t="s">
        <v>12</v>
      </c>
      <c r="G16" s="2">
        <v>1.1654</v>
      </c>
      <c r="H16" s="2">
        <v>1.1625000000000001</v>
      </c>
      <c r="I16" s="2">
        <v>0</v>
      </c>
      <c r="J16" s="5" t="s">
        <v>53</v>
      </c>
      <c r="K16" s="3">
        <v>0.62777777777777777</v>
      </c>
      <c r="L16" s="2">
        <v>1.1625000000000001</v>
      </c>
      <c r="M16" s="2">
        <v>-104.65</v>
      </c>
      <c r="N16" s="2">
        <v>98.35</v>
      </c>
      <c r="O16" s="2">
        <v>29</v>
      </c>
      <c r="P16">
        <v>0</v>
      </c>
      <c r="Q16">
        <v>815.22</v>
      </c>
      <c r="R16">
        <v>407.61</v>
      </c>
      <c r="T16">
        <v>0</v>
      </c>
      <c r="U16">
        <f t="shared" si="0"/>
        <v>29</v>
      </c>
      <c r="V16">
        <f t="shared" si="1"/>
        <v>0</v>
      </c>
      <c r="W16">
        <f t="shared" si="2"/>
        <v>98.35</v>
      </c>
      <c r="X16">
        <f t="shared" si="3"/>
        <v>0</v>
      </c>
      <c r="Y16" s="7">
        <f t="shared" si="4"/>
        <v>28316.350000000002</v>
      </c>
    </row>
    <row r="17" spans="1:25" x14ac:dyDescent="0.15">
      <c r="A17" s="2" t="s">
        <v>54</v>
      </c>
      <c r="B17" s="5" t="s">
        <v>55</v>
      </c>
      <c r="C17" s="3">
        <v>0.31041666666666667</v>
      </c>
      <c r="D17" s="5" t="s">
        <v>16</v>
      </c>
      <c r="E17" s="2">
        <v>0.3</v>
      </c>
      <c r="F17" s="2" t="s">
        <v>12</v>
      </c>
      <c r="G17" s="2">
        <v>1.2238</v>
      </c>
      <c r="H17" s="2">
        <v>1.2411000000000001</v>
      </c>
      <c r="I17" s="2">
        <v>0</v>
      </c>
      <c r="J17" s="5" t="s">
        <v>56</v>
      </c>
      <c r="K17" s="3">
        <v>0.63680555555555551</v>
      </c>
      <c r="L17" s="2">
        <v>1.2411000000000001</v>
      </c>
      <c r="M17" s="2">
        <v>22.2</v>
      </c>
      <c r="N17" s="2">
        <v>541.20000000000005</v>
      </c>
      <c r="O17" s="2">
        <v>173</v>
      </c>
      <c r="P17">
        <v>0</v>
      </c>
      <c r="Q17">
        <v>367.14</v>
      </c>
      <c r="R17">
        <v>183.57</v>
      </c>
      <c r="T17">
        <v>0</v>
      </c>
      <c r="U17">
        <f t="shared" si="0"/>
        <v>173</v>
      </c>
      <c r="V17">
        <f t="shared" si="1"/>
        <v>0</v>
      </c>
      <c r="W17">
        <f t="shared" si="2"/>
        <v>541.20000000000005</v>
      </c>
      <c r="X17">
        <f t="shared" si="3"/>
        <v>0</v>
      </c>
      <c r="Y17" s="7">
        <f t="shared" si="4"/>
        <v>28857.550000000003</v>
      </c>
    </row>
    <row r="18" spans="1:25" x14ac:dyDescent="0.15">
      <c r="A18" s="2" t="s">
        <v>57</v>
      </c>
      <c r="B18" s="5" t="s">
        <v>58</v>
      </c>
      <c r="C18" s="3">
        <v>0.57430555555555551</v>
      </c>
      <c r="D18" s="5" t="s">
        <v>16</v>
      </c>
      <c r="E18" s="2">
        <v>0.3</v>
      </c>
      <c r="F18" s="2" t="s">
        <v>12</v>
      </c>
      <c r="G18" s="2">
        <v>1.2642</v>
      </c>
      <c r="H18" s="2">
        <v>1.2502</v>
      </c>
      <c r="I18" s="2">
        <v>0</v>
      </c>
      <c r="J18" s="5" t="s">
        <v>59</v>
      </c>
      <c r="K18" s="3">
        <v>0.74930555555555556</v>
      </c>
      <c r="L18" s="2">
        <v>1.2502</v>
      </c>
      <c r="M18" s="2">
        <v>9.6</v>
      </c>
      <c r="N18" s="2">
        <v>-410.4</v>
      </c>
      <c r="O18" s="2">
        <v>-140</v>
      </c>
      <c r="P18">
        <v>0</v>
      </c>
      <c r="Q18">
        <v>379.47</v>
      </c>
      <c r="R18">
        <v>189.74</v>
      </c>
      <c r="T18">
        <v>0</v>
      </c>
      <c r="U18">
        <f t="shared" si="0"/>
        <v>0</v>
      </c>
      <c r="V18">
        <f t="shared" si="1"/>
        <v>-140</v>
      </c>
      <c r="W18">
        <f t="shared" si="2"/>
        <v>0</v>
      </c>
      <c r="X18">
        <f t="shared" si="3"/>
        <v>-410.4</v>
      </c>
      <c r="Y18" s="7">
        <f t="shared" si="4"/>
        <v>28447.15</v>
      </c>
    </row>
    <row r="19" spans="1:25" x14ac:dyDescent="0.15">
      <c r="A19" s="2" t="s">
        <v>60</v>
      </c>
      <c r="B19" s="5" t="s">
        <v>61</v>
      </c>
      <c r="C19" s="3">
        <v>0.34236111111111112</v>
      </c>
      <c r="D19" s="5" t="s">
        <v>11</v>
      </c>
      <c r="E19" s="2">
        <v>0.3</v>
      </c>
      <c r="F19" s="2" t="s">
        <v>12</v>
      </c>
      <c r="G19" s="2">
        <v>1.222</v>
      </c>
      <c r="H19" s="2">
        <v>1.2382</v>
      </c>
      <c r="I19" s="2">
        <v>0</v>
      </c>
      <c r="J19" s="5" t="s">
        <v>62</v>
      </c>
      <c r="K19" s="3">
        <v>0.66527777777777775</v>
      </c>
      <c r="L19" s="2">
        <v>1.2382</v>
      </c>
      <c r="M19" s="2">
        <v>-10.35</v>
      </c>
      <c r="N19" s="2">
        <v>-496.35</v>
      </c>
      <c r="O19" s="2">
        <v>-162</v>
      </c>
      <c r="P19">
        <v>0</v>
      </c>
      <c r="Q19">
        <v>366.6</v>
      </c>
      <c r="R19">
        <v>183.3</v>
      </c>
      <c r="T19">
        <v>0</v>
      </c>
      <c r="U19">
        <f t="shared" si="0"/>
        <v>0</v>
      </c>
      <c r="V19">
        <f t="shared" si="1"/>
        <v>-162</v>
      </c>
      <c r="W19">
        <f t="shared" si="2"/>
        <v>0</v>
      </c>
      <c r="X19">
        <f t="shared" si="3"/>
        <v>-496.35</v>
      </c>
      <c r="Y19" s="7">
        <f t="shared" si="4"/>
        <v>27950.800000000003</v>
      </c>
    </row>
    <row r="20" spans="1:25" x14ac:dyDescent="0.15">
      <c r="A20" s="2" t="s">
        <v>63</v>
      </c>
      <c r="B20" s="5" t="s">
        <v>64</v>
      </c>
      <c r="C20" s="3">
        <v>2.2222222222222223E-2</v>
      </c>
      <c r="D20" s="5" t="s">
        <v>11</v>
      </c>
      <c r="E20" s="2">
        <v>0.5</v>
      </c>
      <c r="F20" s="2" t="s">
        <v>12</v>
      </c>
      <c r="G20" s="2">
        <v>1.1990000000000001</v>
      </c>
      <c r="H20" s="2">
        <v>1.2090000000000001</v>
      </c>
      <c r="I20" s="2">
        <v>0</v>
      </c>
      <c r="J20" s="5" t="s">
        <v>65</v>
      </c>
      <c r="K20" s="3">
        <v>0.99930555555555556</v>
      </c>
      <c r="L20" s="2">
        <v>1.1957</v>
      </c>
      <c r="M20" s="2">
        <v>-69</v>
      </c>
      <c r="N20" s="2">
        <v>96</v>
      </c>
      <c r="O20" s="2">
        <v>33</v>
      </c>
      <c r="P20">
        <v>0</v>
      </c>
      <c r="Q20">
        <v>599.5</v>
      </c>
      <c r="R20">
        <v>299.75</v>
      </c>
      <c r="T20">
        <v>0</v>
      </c>
      <c r="U20">
        <f t="shared" si="0"/>
        <v>33</v>
      </c>
      <c r="V20">
        <f t="shared" si="1"/>
        <v>0</v>
      </c>
      <c r="W20">
        <f t="shared" si="2"/>
        <v>96</v>
      </c>
      <c r="X20">
        <f t="shared" si="3"/>
        <v>0</v>
      </c>
      <c r="Y20" s="7">
        <f t="shared" si="4"/>
        <v>28046.800000000003</v>
      </c>
    </row>
    <row r="21" spans="1:25" x14ac:dyDescent="0.15">
      <c r="A21" s="2" t="s">
        <v>66</v>
      </c>
      <c r="B21" s="5" t="s">
        <v>67</v>
      </c>
      <c r="C21" s="3">
        <v>0.67083333333333339</v>
      </c>
      <c r="D21" s="5" t="s">
        <v>11</v>
      </c>
      <c r="E21" s="2">
        <v>0.4</v>
      </c>
      <c r="F21" s="2" t="s">
        <v>12</v>
      </c>
      <c r="G21" s="2">
        <v>1.1776</v>
      </c>
      <c r="H21" s="2">
        <v>1.1896</v>
      </c>
      <c r="I21" s="2">
        <v>0</v>
      </c>
      <c r="J21" s="5" t="s">
        <v>68</v>
      </c>
      <c r="K21" s="3">
        <v>0.57986111111111105</v>
      </c>
      <c r="L21" s="2">
        <v>1.1896</v>
      </c>
      <c r="M21" s="2">
        <v>-4.5999999999999996</v>
      </c>
      <c r="N21" s="2">
        <v>-484.6</v>
      </c>
      <c r="O21" s="2">
        <v>-120</v>
      </c>
      <c r="P21">
        <v>0</v>
      </c>
      <c r="Q21">
        <v>470.88</v>
      </c>
      <c r="R21">
        <v>235.44</v>
      </c>
      <c r="T21">
        <v>0</v>
      </c>
      <c r="U21">
        <f t="shared" si="0"/>
        <v>0</v>
      </c>
      <c r="V21">
        <f t="shared" si="1"/>
        <v>-120</v>
      </c>
      <c r="W21">
        <f t="shared" si="2"/>
        <v>0</v>
      </c>
      <c r="X21">
        <f t="shared" si="3"/>
        <v>-484.6</v>
      </c>
      <c r="Y21" s="7">
        <f t="shared" si="4"/>
        <v>27562.200000000004</v>
      </c>
    </row>
    <row r="22" spans="1:25" x14ac:dyDescent="0.15">
      <c r="A22" s="2" t="s">
        <v>69</v>
      </c>
      <c r="B22" s="5" t="s">
        <v>70</v>
      </c>
      <c r="C22" s="3">
        <v>0.33888888888888885</v>
      </c>
      <c r="D22" s="5" t="s">
        <v>16</v>
      </c>
      <c r="E22" s="2">
        <v>0.3</v>
      </c>
      <c r="F22" s="2" t="s">
        <v>12</v>
      </c>
      <c r="G22" s="2">
        <v>1.2076</v>
      </c>
      <c r="H22" s="2">
        <v>1.2136</v>
      </c>
      <c r="I22" s="2">
        <v>0</v>
      </c>
      <c r="J22" s="5" t="s">
        <v>71</v>
      </c>
      <c r="K22" s="3">
        <v>0.59166666666666667</v>
      </c>
      <c r="L22" s="2">
        <v>1.2136</v>
      </c>
      <c r="M22" s="2">
        <v>10.199999999999999</v>
      </c>
      <c r="N22" s="2">
        <v>190.2</v>
      </c>
      <c r="O22" s="2">
        <v>60</v>
      </c>
      <c r="P22">
        <v>0</v>
      </c>
      <c r="Q22">
        <v>362.28</v>
      </c>
      <c r="R22">
        <v>181.14</v>
      </c>
      <c r="T22">
        <v>0</v>
      </c>
      <c r="U22">
        <f t="shared" si="0"/>
        <v>60</v>
      </c>
      <c r="V22">
        <f t="shared" si="1"/>
        <v>0</v>
      </c>
      <c r="W22">
        <f t="shared" si="2"/>
        <v>190.2</v>
      </c>
      <c r="X22">
        <f t="shared" si="3"/>
        <v>0</v>
      </c>
      <c r="Y22" s="7">
        <f t="shared" si="4"/>
        <v>27752.400000000005</v>
      </c>
    </row>
    <row r="23" spans="1:25" x14ac:dyDescent="0.15">
      <c r="A23" s="2" t="s">
        <v>72</v>
      </c>
      <c r="B23" s="5" t="s">
        <v>73</v>
      </c>
      <c r="C23" s="3">
        <v>0.91736111111111107</v>
      </c>
      <c r="D23" s="5" t="s">
        <v>16</v>
      </c>
      <c r="E23" s="2">
        <v>0.8</v>
      </c>
      <c r="F23" s="2" t="s">
        <v>12</v>
      </c>
      <c r="G23" s="2">
        <v>1.2176</v>
      </c>
      <c r="H23" s="2">
        <v>1.2096</v>
      </c>
      <c r="I23" s="2">
        <v>0</v>
      </c>
      <c r="J23" s="5" t="s">
        <v>74</v>
      </c>
      <c r="K23" s="3">
        <v>0.77430555555555547</v>
      </c>
      <c r="L23" s="2">
        <v>1.2096</v>
      </c>
      <c r="M23" s="2">
        <v>3.2</v>
      </c>
      <c r="N23" s="2">
        <v>-636.79999999999995</v>
      </c>
      <c r="O23" s="2">
        <v>-80</v>
      </c>
      <c r="P23">
        <v>0</v>
      </c>
      <c r="Q23">
        <v>974.32</v>
      </c>
      <c r="R23">
        <v>487.16</v>
      </c>
      <c r="T23">
        <v>0</v>
      </c>
      <c r="U23">
        <f t="shared" si="0"/>
        <v>0</v>
      </c>
      <c r="V23">
        <f t="shared" si="1"/>
        <v>-80</v>
      </c>
      <c r="W23">
        <f t="shared" si="2"/>
        <v>0</v>
      </c>
      <c r="X23">
        <f t="shared" si="3"/>
        <v>-636.79999999999995</v>
      </c>
      <c r="Y23" s="7">
        <f t="shared" si="4"/>
        <v>27115.600000000006</v>
      </c>
    </row>
    <row r="24" spans="1:25" x14ac:dyDescent="0.15">
      <c r="A24" s="2" t="s">
        <v>75</v>
      </c>
      <c r="B24" s="5" t="s">
        <v>76</v>
      </c>
      <c r="C24" s="3">
        <v>0.52708333333333335</v>
      </c>
      <c r="D24" s="5" t="s">
        <v>16</v>
      </c>
      <c r="E24" s="2">
        <v>0.5</v>
      </c>
      <c r="F24" s="2" t="s">
        <v>12</v>
      </c>
      <c r="G24" s="2">
        <v>1.2302999999999999</v>
      </c>
      <c r="H24" s="2">
        <v>1.2211000000000001</v>
      </c>
      <c r="I24" s="2">
        <v>0</v>
      </c>
      <c r="J24" s="5" t="s">
        <v>77</v>
      </c>
      <c r="K24" s="3">
        <v>0.61041666666666672</v>
      </c>
      <c r="L24" s="2">
        <v>1.2211000000000001</v>
      </c>
      <c r="M24" s="2">
        <v>10</v>
      </c>
      <c r="N24" s="2">
        <v>-450</v>
      </c>
      <c r="O24" s="2">
        <v>-92</v>
      </c>
      <c r="P24">
        <v>0</v>
      </c>
      <c r="Q24">
        <v>615.20000000000005</v>
      </c>
      <c r="R24">
        <v>307.60000000000002</v>
      </c>
      <c r="T24">
        <v>0</v>
      </c>
      <c r="U24">
        <f t="shared" si="0"/>
        <v>0</v>
      </c>
      <c r="V24">
        <f t="shared" si="1"/>
        <v>-92</v>
      </c>
      <c r="W24">
        <f t="shared" si="2"/>
        <v>0</v>
      </c>
      <c r="X24">
        <f t="shared" si="3"/>
        <v>-450</v>
      </c>
      <c r="Y24" s="7">
        <f t="shared" si="4"/>
        <v>26665.600000000006</v>
      </c>
    </row>
    <row r="25" spans="1:25" x14ac:dyDescent="0.15">
      <c r="A25" s="2" t="s">
        <v>78</v>
      </c>
      <c r="B25" s="5" t="s">
        <v>79</v>
      </c>
      <c r="C25" s="3">
        <v>0.52361111111111114</v>
      </c>
      <c r="D25" s="5" t="s">
        <v>16</v>
      </c>
      <c r="E25" s="2">
        <v>0.5</v>
      </c>
      <c r="F25" s="2" t="s">
        <v>12</v>
      </c>
      <c r="G25" s="2">
        <v>1.2335</v>
      </c>
      <c r="H25" s="2">
        <v>1.2242</v>
      </c>
      <c r="I25" s="2">
        <v>0</v>
      </c>
      <c r="J25" s="5" t="s">
        <v>79</v>
      </c>
      <c r="K25" s="3">
        <v>0.64861111111111114</v>
      </c>
      <c r="L25" s="2">
        <v>1.2242</v>
      </c>
      <c r="M25" s="2">
        <v>0</v>
      </c>
      <c r="N25" s="2">
        <v>-465</v>
      </c>
      <c r="O25" s="2">
        <v>-93</v>
      </c>
      <c r="P25">
        <v>0</v>
      </c>
      <c r="Q25">
        <v>617.29999999999995</v>
      </c>
      <c r="R25">
        <v>308.64999999999998</v>
      </c>
      <c r="T25">
        <v>0</v>
      </c>
      <c r="U25">
        <f t="shared" si="0"/>
        <v>0</v>
      </c>
      <c r="V25">
        <f t="shared" si="1"/>
        <v>-93</v>
      </c>
      <c r="W25">
        <f t="shared" si="2"/>
        <v>0</v>
      </c>
      <c r="X25">
        <f t="shared" si="3"/>
        <v>-465</v>
      </c>
      <c r="Y25" s="7">
        <f t="shared" si="4"/>
        <v>26200.600000000006</v>
      </c>
    </row>
    <row r="26" spans="1:25" x14ac:dyDescent="0.15">
      <c r="A26" s="2" t="s">
        <v>80</v>
      </c>
      <c r="B26" s="5" t="s">
        <v>81</v>
      </c>
      <c r="C26" s="3">
        <v>0.40625</v>
      </c>
      <c r="D26" s="5" t="s">
        <v>16</v>
      </c>
      <c r="E26" s="2">
        <v>0.2</v>
      </c>
      <c r="F26" s="2" t="s">
        <v>12</v>
      </c>
      <c r="G26" s="2">
        <v>1.3008999999999999</v>
      </c>
      <c r="H26" s="2">
        <v>1.3212999999999999</v>
      </c>
      <c r="I26" s="2">
        <v>0</v>
      </c>
      <c r="J26" s="5" t="s">
        <v>82</v>
      </c>
      <c r="K26" s="3">
        <v>0.5756944444444444</v>
      </c>
      <c r="L26" s="2">
        <v>1.3212999999999999</v>
      </c>
      <c r="M26" s="2">
        <v>9.6</v>
      </c>
      <c r="N26" s="2">
        <v>417.6</v>
      </c>
      <c r="O26" s="2">
        <v>204</v>
      </c>
      <c r="P26">
        <v>0</v>
      </c>
      <c r="Q26">
        <v>260.36</v>
      </c>
      <c r="R26">
        <v>130.18</v>
      </c>
      <c r="T26">
        <v>0</v>
      </c>
      <c r="U26">
        <f t="shared" si="0"/>
        <v>204</v>
      </c>
      <c r="V26">
        <f t="shared" si="1"/>
        <v>0</v>
      </c>
      <c r="W26">
        <f t="shared" si="2"/>
        <v>417.6</v>
      </c>
      <c r="X26">
        <f t="shared" si="3"/>
        <v>0</v>
      </c>
      <c r="Y26" s="7">
        <f t="shared" si="4"/>
        <v>26618.200000000004</v>
      </c>
    </row>
    <row r="27" spans="1:25" x14ac:dyDescent="0.15">
      <c r="A27" s="2" t="s">
        <v>83</v>
      </c>
      <c r="B27" s="5" t="s">
        <v>84</v>
      </c>
      <c r="C27" s="3">
        <v>0.59375</v>
      </c>
      <c r="D27" s="5" t="s">
        <v>16</v>
      </c>
      <c r="E27" s="2">
        <v>0.4</v>
      </c>
      <c r="F27" s="2" t="s">
        <v>12</v>
      </c>
      <c r="G27" s="2">
        <v>1.3282</v>
      </c>
      <c r="H27" s="2">
        <v>1.3162</v>
      </c>
      <c r="I27" s="2">
        <v>0</v>
      </c>
      <c r="J27" s="5" t="s">
        <v>85</v>
      </c>
      <c r="K27" s="3">
        <v>0.69236111111111109</v>
      </c>
      <c r="L27" s="2">
        <v>1.3162</v>
      </c>
      <c r="M27" s="2">
        <v>12</v>
      </c>
      <c r="N27" s="2">
        <v>-468</v>
      </c>
      <c r="O27" s="2">
        <v>-120</v>
      </c>
      <c r="P27">
        <v>0</v>
      </c>
      <c r="Q27">
        <v>531.28</v>
      </c>
      <c r="R27">
        <v>265.64</v>
      </c>
      <c r="T27">
        <v>0</v>
      </c>
      <c r="U27">
        <f t="shared" si="0"/>
        <v>0</v>
      </c>
      <c r="V27">
        <f t="shared" si="1"/>
        <v>-120</v>
      </c>
      <c r="W27">
        <f t="shared" si="2"/>
        <v>0</v>
      </c>
      <c r="X27">
        <f t="shared" si="3"/>
        <v>-468</v>
      </c>
      <c r="Y27" s="7">
        <f t="shared" si="4"/>
        <v>26150.200000000004</v>
      </c>
    </row>
    <row r="28" spans="1:25" x14ac:dyDescent="0.15">
      <c r="A28" s="2" t="s">
        <v>86</v>
      </c>
      <c r="B28" s="5" t="s">
        <v>87</v>
      </c>
      <c r="C28" s="3">
        <v>0.63472222222222219</v>
      </c>
      <c r="D28" s="5" t="s">
        <v>11</v>
      </c>
      <c r="E28" s="2">
        <v>0.5</v>
      </c>
      <c r="F28" s="2" t="s">
        <v>12</v>
      </c>
      <c r="G28" s="2">
        <v>1.2899</v>
      </c>
      <c r="H28" s="2">
        <v>1.2988999999999999</v>
      </c>
      <c r="I28" s="2">
        <v>0</v>
      </c>
      <c r="J28" s="5" t="s">
        <v>88</v>
      </c>
      <c r="K28" s="3">
        <v>0.6743055555555556</v>
      </c>
      <c r="L28" s="2">
        <v>1.2988999999999999</v>
      </c>
      <c r="M28" s="2">
        <v>-57.5</v>
      </c>
      <c r="N28" s="2">
        <v>-507.5</v>
      </c>
      <c r="O28" s="2">
        <v>-90</v>
      </c>
      <c r="P28">
        <v>0</v>
      </c>
      <c r="Q28">
        <v>644.9</v>
      </c>
      <c r="R28">
        <v>322.45</v>
      </c>
      <c r="T28">
        <v>0</v>
      </c>
      <c r="U28">
        <f t="shared" si="0"/>
        <v>0</v>
      </c>
      <c r="V28">
        <f t="shared" si="1"/>
        <v>-90</v>
      </c>
      <c r="W28">
        <f t="shared" si="2"/>
        <v>0</v>
      </c>
      <c r="X28">
        <f t="shared" si="3"/>
        <v>-507.5</v>
      </c>
      <c r="Y28" s="7">
        <f t="shared" si="4"/>
        <v>25642.700000000004</v>
      </c>
    </row>
    <row r="29" spans="1:25" x14ac:dyDescent="0.15">
      <c r="A29" s="2" t="s">
        <v>89</v>
      </c>
      <c r="B29" s="5" t="s">
        <v>90</v>
      </c>
      <c r="C29" s="3">
        <v>0.52916666666666667</v>
      </c>
      <c r="D29" s="5" t="s">
        <v>11</v>
      </c>
      <c r="E29" s="2">
        <v>0.5</v>
      </c>
      <c r="F29" s="2" t="s">
        <v>12</v>
      </c>
      <c r="G29" s="2">
        <v>1.2549999999999999</v>
      </c>
      <c r="H29" s="2">
        <v>1.2192000000000001</v>
      </c>
      <c r="I29" s="2">
        <v>0</v>
      </c>
      <c r="J29" s="5" t="s">
        <v>91</v>
      </c>
      <c r="K29" s="3">
        <v>0.30902777777777779</v>
      </c>
      <c r="L29" s="2">
        <v>1.2192000000000001</v>
      </c>
      <c r="M29" s="2">
        <v>-316.25</v>
      </c>
      <c r="N29" s="2">
        <v>1473.75</v>
      </c>
      <c r="O29" s="2">
        <v>358</v>
      </c>
      <c r="P29">
        <v>0</v>
      </c>
      <c r="Q29">
        <v>627.5</v>
      </c>
      <c r="R29">
        <v>313.75</v>
      </c>
      <c r="T29">
        <v>0</v>
      </c>
      <c r="U29">
        <f t="shared" si="0"/>
        <v>358</v>
      </c>
      <c r="V29">
        <f t="shared" si="1"/>
        <v>0</v>
      </c>
      <c r="W29">
        <f t="shared" si="2"/>
        <v>1473.75</v>
      </c>
      <c r="X29">
        <f t="shared" si="3"/>
        <v>0</v>
      </c>
      <c r="Y29" s="7">
        <f t="shared" si="4"/>
        <v>27116.450000000004</v>
      </c>
    </row>
    <row r="30" spans="1:25" x14ac:dyDescent="0.15">
      <c r="A30" s="2" t="s">
        <v>92</v>
      </c>
      <c r="B30" s="5" t="s">
        <v>93</v>
      </c>
      <c r="C30" s="3">
        <v>4.3750000000000004E-2</v>
      </c>
      <c r="D30" s="5" t="s">
        <v>11</v>
      </c>
      <c r="E30" s="2">
        <v>0.7</v>
      </c>
      <c r="F30" s="2" t="s">
        <v>12</v>
      </c>
      <c r="G30" s="2">
        <v>1.226</v>
      </c>
      <c r="H30" s="2">
        <v>1.2097</v>
      </c>
      <c r="I30" s="2">
        <v>0</v>
      </c>
      <c r="J30" s="5" t="s">
        <v>94</v>
      </c>
      <c r="K30" s="3">
        <v>0.55208333333333337</v>
      </c>
      <c r="L30" s="2">
        <v>1.2097</v>
      </c>
      <c r="M30" s="2">
        <v>-193.2</v>
      </c>
      <c r="N30" s="2">
        <v>947.8</v>
      </c>
      <c r="O30" s="2">
        <v>163</v>
      </c>
      <c r="P30">
        <v>0</v>
      </c>
      <c r="Q30">
        <v>858.2</v>
      </c>
      <c r="R30">
        <v>429.1</v>
      </c>
      <c r="T30">
        <v>0</v>
      </c>
      <c r="U30">
        <f t="shared" si="0"/>
        <v>163</v>
      </c>
      <c r="V30">
        <f t="shared" si="1"/>
        <v>0</v>
      </c>
      <c r="W30">
        <f t="shared" si="2"/>
        <v>947.8</v>
      </c>
      <c r="X30">
        <f t="shared" si="3"/>
        <v>0</v>
      </c>
      <c r="Y30" s="7">
        <f t="shared" si="4"/>
        <v>28064.250000000004</v>
      </c>
    </row>
    <row r="31" spans="1:25" x14ac:dyDescent="0.15">
      <c r="A31" s="2" t="s">
        <v>95</v>
      </c>
      <c r="B31" s="5" t="s">
        <v>96</v>
      </c>
      <c r="C31" s="3">
        <v>0.27569444444444446</v>
      </c>
      <c r="D31" s="5" t="s">
        <v>11</v>
      </c>
      <c r="E31" s="2">
        <v>0.3</v>
      </c>
      <c r="F31" s="2" t="s">
        <v>12</v>
      </c>
      <c r="G31" s="2">
        <v>1.1902999999999999</v>
      </c>
      <c r="H31" s="2">
        <v>1.2042999999999999</v>
      </c>
      <c r="I31" s="2">
        <v>0</v>
      </c>
      <c r="J31" s="5" t="s">
        <v>97</v>
      </c>
      <c r="K31" s="3">
        <v>1.3888888888888889E-3</v>
      </c>
      <c r="L31" s="2">
        <v>1.2042999999999999</v>
      </c>
      <c r="M31" s="2">
        <v>-13.8</v>
      </c>
      <c r="N31" s="2">
        <v>-433.8</v>
      </c>
      <c r="O31" s="2">
        <v>-140</v>
      </c>
      <c r="P31">
        <v>0</v>
      </c>
      <c r="Q31">
        <v>356.94</v>
      </c>
      <c r="R31">
        <v>178.47</v>
      </c>
      <c r="T31">
        <v>0</v>
      </c>
      <c r="U31">
        <f t="shared" si="0"/>
        <v>0</v>
      </c>
      <c r="V31">
        <f t="shared" si="1"/>
        <v>-140</v>
      </c>
      <c r="W31">
        <f t="shared" si="2"/>
        <v>0</v>
      </c>
      <c r="X31">
        <f t="shared" si="3"/>
        <v>-433.8</v>
      </c>
      <c r="Y31" s="7">
        <f t="shared" si="4"/>
        <v>27630.450000000004</v>
      </c>
    </row>
    <row r="32" spans="1:25" x14ac:dyDescent="0.15">
      <c r="A32" s="2" t="s">
        <v>98</v>
      </c>
      <c r="B32" s="5" t="s">
        <v>99</v>
      </c>
      <c r="C32" s="3">
        <v>0.5229166666666667</v>
      </c>
      <c r="D32" s="5" t="s">
        <v>11</v>
      </c>
      <c r="E32" s="2">
        <v>0.3</v>
      </c>
      <c r="F32" s="2" t="s">
        <v>12</v>
      </c>
      <c r="G32" s="2">
        <v>1.1803999999999999</v>
      </c>
      <c r="H32" s="2">
        <v>1.1939</v>
      </c>
      <c r="I32" s="2">
        <v>0</v>
      </c>
      <c r="J32" s="5" t="s">
        <v>100</v>
      </c>
      <c r="K32" s="3">
        <v>0.62569444444444444</v>
      </c>
      <c r="L32" s="2">
        <v>1.1939</v>
      </c>
      <c r="M32" s="2">
        <v>-10.35</v>
      </c>
      <c r="N32" s="2">
        <v>-415.35</v>
      </c>
      <c r="O32" s="2">
        <v>-135</v>
      </c>
      <c r="P32">
        <v>0</v>
      </c>
      <c r="Q32">
        <v>353.73</v>
      </c>
      <c r="R32">
        <v>176.87</v>
      </c>
      <c r="T32">
        <v>0</v>
      </c>
      <c r="U32">
        <f t="shared" si="0"/>
        <v>0</v>
      </c>
      <c r="V32">
        <f t="shared" si="1"/>
        <v>-135</v>
      </c>
      <c r="W32">
        <f t="shared" si="2"/>
        <v>0</v>
      </c>
      <c r="X32">
        <f t="shared" si="3"/>
        <v>-415.35</v>
      </c>
      <c r="Y32" s="7">
        <f t="shared" si="4"/>
        <v>27215.100000000006</v>
      </c>
    </row>
    <row r="33" spans="1:25" x14ac:dyDescent="0.15">
      <c r="A33" s="2" t="s">
        <v>101</v>
      </c>
      <c r="B33" s="5" t="s">
        <v>102</v>
      </c>
      <c r="C33" s="3">
        <v>0.17569444444444446</v>
      </c>
      <c r="D33" s="5" t="s">
        <v>16</v>
      </c>
      <c r="E33" s="2">
        <v>0.3</v>
      </c>
      <c r="F33" s="2" t="s">
        <v>12</v>
      </c>
      <c r="G33" s="2">
        <v>1.2154</v>
      </c>
      <c r="H33" s="2">
        <v>1.2542</v>
      </c>
      <c r="I33" s="2">
        <v>0</v>
      </c>
      <c r="J33" s="5" t="s">
        <v>103</v>
      </c>
      <c r="K33" s="3">
        <v>0.99930555555555556</v>
      </c>
      <c r="L33" s="2">
        <v>1.264</v>
      </c>
      <c r="M33" s="2">
        <v>45.6</v>
      </c>
      <c r="N33" s="2">
        <v>1503.6</v>
      </c>
      <c r="O33" s="2">
        <v>486</v>
      </c>
      <c r="P33">
        <v>0</v>
      </c>
      <c r="Q33">
        <v>364.62</v>
      </c>
      <c r="R33">
        <v>182.31</v>
      </c>
      <c r="T33">
        <v>0</v>
      </c>
      <c r="U33">
        <f t="shared" si="0"/>
        <v>486</v>
      </c>
      <c r="V33">
        <f t="shared" si="1"/>
        <v>0</v>
      </c>
      <c r="W33">
        <f t="shared" si="2"/>
        <v>1503.6</v>
      </c>
      <c r="X33">
        <f t="shared" si="3"/>
        <v>0</v>
      </c>
      <c r="Y33" s="7">
        <f t="shared" si="4"/>
        <v>28718.700000000004</v>
      </c>
    </row>
    <row r="34" spans="1:25" x14ac:dyDescent="0.15">
      <c r="A34" s="2" t="s">
        <v>104</v>
      </c>
      <c r="B34" s="5" t="s">
        <v>105</v>
      </c>
      <c r="C34" s="3">
        <v>4.3750000000000004E-2</v>
      </c>
      <c r="D34" s="5" t="s">
        <v>11</v>
      </c>
      <c r="E34" s="2">
        <v>0.6</v>
      </c>
      <c r="F34" s="2" t="s">
        <v>12</v>
      </c>
      <c r="G34" s="2">
        <v>1.2771999999999999</v>
      </c>
      <c r="H34" s="2">
        <v>1.2851999999999999</v>
      </c>
      <c r="I34" s="2">
        <v>0</v>
      </c>
      <c r="J34" s="5" t="s">
        <v>106</v>
      </c>
      <c r="K34" s="3">
        <v>6.5972222222222224E-2</v>
      </c>
      <c r="L34" s="2">
        <v>1.2851999999999999</v>
      </c>
      <c r="M34" s="2">
        <v>-34.5</v>
      </c>
      <c r="N34" s="2">
        <v>-514.5</v>
      </c>
      <c r="O34" s="2">
        <v>-80</v>
      </c>
      <c r="P34">
        <v>0</v>
      </c>
      <c r="Q34">
        <v>765.84</v>
      </c>
      <c r="R34">
        <v>382.92</v>
      </c>
      <c r="T34">
        <v>0</v>
      </c>
      <c r="U34">
        <f t="shared" si="0"/>
        <v>0</v>
      </c>
      <c r="V34">
        <f t="shared" si="1"/>
        <v>-80</v>
      </c>
      <c r="W34">
        <f t="shared" si="2"/>
        <v>0</v>
      </c>
      <c r="X34">
        <f t="shared" si="3"/>
        <v>-514.5</v>
      </c>
      <c r="Y34" s="7">
        <f t="shared" si="4"/>
        <v>28204.200000000004</v>
      </c>
    </row>
    <row r="35" spans="1:25" x14ac:dyDescent="0.15">
      <c r="A35" s="2" t="s">
        <v>107</v>
      </c>
      <c r="B35" s="5" t="s">
        <v>108</v>
      </c>
      <c r="C35" s="3">
        <v>0.91666666666666663</v>
      </c>
      <c r="D35" s="5" t="s">
        <v>16</v>
      </c>
      <c r="E35" s="2">
        <v>0.5</v>
      </c>
      <c r="F35" s="2" t="s">
        <v>12</v>
      </c>
      <c r="G35" s="2">
        <v>1.2846</v>
      </c>
      <c r="H35" s="2">
        <v>1.2746</v>
      </c>
      <c r="I35" s="2">
        <v>0</v>
      </c>
      <c r="J35" s="5" t="s">
        <v>109</v>
      </c>
      <c r="K35" s="3">
        <v>0.46388888888888885</v>
      </c>
      <c r="L35" s="2">
        <v>1.2746</v>
      </c>
      <c r="M35" s="2">
        <v>6</v>
      </c>
      <c r="N35" s="2">
        <v>-494</v>
      </c>
      <c r="O35" s="2">
        <v>-100</v>
      </c>
      <c r="P35">
        <v>0</v>
      </c>
      <c r="Q35">
        <v>642.29999999999995</v>
      </c>
      <c r="R35">
        <v>321.14999999999998</v>
      </c>
      <c r="T35">
        <v>0</v>
      </c>
      <c r="U35">
        <f t="shared" si="0"/>
        <v>0</v>
      </c>
      <c r="V35">
        <f t="shared" si="1"/>
        <v>-100</v>
      </c>
      <c r="W35">
        <f t="shared" si="2"/>
        <v>0</v>
      </c>
      <c r="X35">
        <f t="shared" si="3"/>
        <v>-494</v>
      </c>
      <c r="Y35" s="7">
        <f t="shared" si="4"/>
        <v>27710.200000000004</v>
      </c>
    </row>
    <row r="36" spans="1:25" x14ac:dyDescent="0.15">
      <c r="A36" s="2" t="s">
        <v>110</v>
      </c>
      <c r="B36" s="5" t="s">
        <v>111</v>
      </c>
      <c r="C36" s="3">
        <v>9.1666666666666674E-2</v>
      </c>
      <c r="D36" s="5" t="s">
        <v>16</v>
      </c>
      <c r="E36" s="2">
        <v>0.7</v>
      </c>
      <c r="F36" s="2" t="s">
        <v>12</v>
      </c>
      <c r="G36" s="2">
        <v>1.2831999999999999</v>
      </c>
      <c r="H36" s="2">
        <v>1.2762</v>
      </c>
      <c r="I36" s="2">
        <v>0</v>
      </c>
      <c r="J36" s="5" t="s">
        <v>112</v>
      </c>
      <c r="K36" s="3">
        <v>0.24652777777777779</v>
      </c>
      <c r="L36" s="2">
        <v>1.2762</v>
      </c>
      <c r="M36" s="2">
        <v>1.4</v>
      </c>
      <c r="N36" s="2">
        <v>-488.6</v>
      </c>
      <c r="O36" s="2">
        <v>-70</v>
      </c>
      <c r="P36">
        <v>0</v>
      </c>
      <c r="Q36">
        <v>898.31</v>
      </c>
      <c r="R36">
        <v>449.16</v>
      </c>
      <c r="T36">
        <v>0</v>
      </c>
      <c r="U36">
        <f t="shared" si="0"/>
        <v>0</v>
      </c>
      <c r="V36">
        <f t="shared" si="1"/>
        <v>-70</v>
      </c>
      <c r="W36">
        <f t="shared" si="2"/>
        <v>0</v>
      </c>
      <c r="X36">
        <f t="shared" si="3"/>
        <v>-488.6</v>
      </c>
      <c r="Y36" s="7">
        <f t="shared" si="4"/>
        <v>27221.600000000006</v>
      </c>
    </row>
    <row r="37" spans="1:25" x14ac:dyDescent="0.15">
      <c r="A37" s="2" t="s">
        <v>113</v>
      </c>
      <c r="B37" s="5" t="s">
        <v>114</v>
      </c>
      <c r="C37" s="3">
        <v>0.45208333333333334</v>
      </c>
      <c r="D37" s="5" t="s">
        <v>11</v>
      </c>
      <c r="E37" s="2">
        <v>0.5</v>
      </c>
      <c r="F37" s="2" t="s">
        <v>12</v>
      </c>
      <c r="G37" s="2">
        <v>1.3093999999999999</v>
      </c>
      <c r="H37" s="2">
        <v>1.3057000000000001</v>
      </c>
      <c r="I37" s="2">
        <v>0</v>
      </c>
      <c r="J37" s="5" t="s">
        <v>115</v>
      </c>
      <c r="K37" s="3">
        <v>0.56319444444444444</v>
      </c>
      <c r="L37" s="2">
        <v>1.3057000000000001</v>
      </c>
      <c r="M37" s="2">
        <v>-189.75</v>
      </c>
      <c r="N37" s="2">
        <v>-4.75</v>
      </c>
      <c r="O37" s="2">
        <v>37</v>
      </c>
      <c r="P37">
        <v>0</v>
      </c>
      <c r="Q37">
        <v>654.54999999999995</v>
      </c>
      <c r="R37">
        <v>327.27999999999997</v>
      </c>
      <c r="T37">
        <v>0</v>
      </c>
      <c r="U37">
        <f t="shared" si="0"/>
        <v>37</v>
      </c>
      <c r="V37">
        <f t="shared" si="1"/>
        <v>0</v>
      </c>
      <c r="W37">
        <f t="shared" si="2"/>
        <v>-4.75</v>
      </c>
      <c r="X37">
        <f t="shared" si="3"/>
        <v>0</v>
      </c>
      <c r="Y37" s="7">
        <f t="shared" si="4"/>
        <v>27216.850000000006</v>
      </c>
    </row>
    <row r="38" spans="1:25" x14ac:dyDescent="0.15">
      <c r="A38" s="2" t="s">
        <v>116</v>
      </c>
      <c r="B38" s="5" t="s">
        <v>117</v>
      </c>
      <c r="C38" s="3">
        <v>0.58888888888888891</v>
      </c>
      <c r="D38" s="5" t="s">
        <v>16</v>
      </c>
      <c r="E38" s="2">
        <v>0.7</v>
      </c>
      <c r="F38" s="2" t="s">
        <v>12</v>
      </c>
      <c r="G38" s="2">
        <v>1.3144</v>
      </c>
      <c r="H38" s="2">
        <v>1.3073999999999999</v>
      </c>
      <c r="I38" s="2">
        <v>0</v>
      </c>
      <c r="J38" s="5" t="s">
        <v>118</v>
      </c>
      <c r="K38" s="3">
        <v>0.55069444444444449</v>
      </c>
      <c r="L38" s="2">
        <v>1.3073999999999999</v>
      </c>
      <c r="M38" s="2">
        <v>14</v>
      </c>
      <c r="N38" s="2">
        <v>-476</v>
      </c>
      <c r="O38" s="2">
        <v>-70</v>
      </c>
      <c r="P38">
        <v>0</v>
      </c>
      <c r="Q38">
        <v>920.15</v>
      </c>
      <c r="R38">
        <v>460.08</v>
      </c>
      <c r="T38">
        <v>0</v>
      </c>
      <c r="U38">
        <f t="shared" si="0"/>
        <v>0</v>
      </c>
      <c r="V38">
        <f t="shared" si="1"/>
        <v>-70</v>
      </c>
      <c r="W38">
        <f t="shared" si="2"/>
        <v>0</v>
      </c>
      <c r="X38">
        <f t="shared" si="3"/>
        <v>-476</v>
      </c>
      <c r="Y38" s="7">
        <f t="shared" si="4"/>
        <v>26740.850000000006</v>
      </c>
    </row>
    <row r="39" spans="1:25" x14ac:dyDescent="0.15">
      <c r="A39" s="2" t="s">
        <v>119</v>
      </c>
      <c r="B39" s="5" t="s">
        <v>120</v>
      </c>
      <c r="C39" s="3">
        <v>9.6527777777777768E-2</v>
      </c>
      <c r="D39" s="5" t="s">
        <v>16</v>
      </c>
      <c r="E39" s="2">
        <v>0.9</v>
      </c>
      <c r="F39" s="2" t="s">
        <v>12</v>
      </c>
      <c r="G39" s="2">
        <v>1.3460000000000001</v>
      </c>
      <c r="H39" s="2">
        <v>1.3556999999999999</v>
      </c>
      <c r="I39" s="2">
        <v>0</v>
      </c>
      <c r="J39" s="5" t="s">
        <v>121</v>
      </c>
      <c r="K39" s="3">
        <v>0.99930555555555556</v>
      </c>
      <c r="L39" s="2">
        <v>1.3720000000000001</v>
      </c>
      <c r="M39" s="2">
        <v>52.2</v>
      </c>
      <c r="N39" s="2">
        <v>2392.1999999999998</v>
      </c>
      <c r="O39" s="2">
        <v>260</v>
      </c>
      <c r="P39">
        <v>0</v>
      </c>
      <c r="Q39">
        <v>1211.4000000000001</v>
      </c>
      <c r="R39">
        <v>605.70000000000005</v>
      </c>
      <c r="T39">
        <v>0</v>
      </c>
      <c r="U39">
        <f t="shared" si="0"/>
        <v>260</v>
      </c>
      <c r="V39">
        <f t="shared" si="1"/>
        <v>0</v>
      </c>
      <c r="W39">
        <f t="shared" si="2"/>
        <v>2392.1999999999998</v>
      </c>
      <c r="X39">
        <f t="shared" si="3"/>
        <v>0</v>
      </c>
      <c r="Y39" s="7">
        <f t="shared" si="4"/>
        <v>29133.050000000007</v>
      </c>
    </row>
    <row r="40" spans="1:25" x14ac:dyDescent="0.15">
      <c r="A40" s="2" t="s">
        <v>122</v>
      </c>
      <c r="B40" s="5" t="s">
        <v>123</v>
      </c>
      <c r="C40" s="3">
        <v>0.13819444444444443</v>
      </c>
      <c r="D40" s="5" t="s">
        <v>16</v>
      </c>
      <c r="E40" s="2">
        <v>0.5</v>
      </c>
      <c r="F40" s="2" t="s">
        <v>12</v>
      </c>
      <c r="G40" s="2">
        <v>1.427</v>
      </c>
      <c r="H40" s="2">
        <v>1.4500999999999999</v>
      </c>
      <c r="I40" s="2">
        <v>0</v>
      </c>
      <c r="J40" s="5" t="s">
        <v>124</v>
      </c>
      <c r="K40" s="3">
        <v>0.875</v>
      </c>
      <c r="L40" s="2">
        <v>1.4628000000000001</v>
      </c>
      <c r="M40" s="2">
        <v>41</v>
      </c>
      <c r="N40" s="2">
        <v>1831</v>
      </c>
      <c r="O40" s="2">
        <v>358</v>
      </c>
      <c r="P40">
        <v>0</v>
      </c>
      <c r="Q40">
        <v>713.5</v>
      </c>
      <c r="R40">
        <v>356.75</v>
      </c>
      <c r="T40">
        <v>0</v>
      </c>
      <c r="U40">
        <f t="shared" si="0"/>
        <v>358</v>
      </c>
      <c r="V40">
        <f t="shared" si="1"/>
        <v>0</v>
      </c>
      <c r="W40">
        <f t="shared" si="2"/>
        <v>1831</v>
      </c>
      <c r="X40">
        <f t="shared" si="3"/>
        <v>0</v>
      </c>
      <c r="Y40" s="7">
        <f t="shared" si="4"/>
        <v>30964.050000000007</v>
      </c>
    </row>
    <row r="41" spans="1:25" x14ac:dyDescent="0.15">
      <c r="A41" s="2" t="s">
        <v>125</v>
      </c>
      <c r="B41" s="5" t="s">
        <v>126</v>
      </c>
      <c r="C41" s="3">
        <v>0.95833333333333337</v>
      </c>
      <c r="D41" s="5" t="s">
        <v>11</v>
      </c>
      <c r="E41" s="2">
        <v>0.4</v>
      </c>
      <c r="F41" s="2" t="s">
        <v>12</v>
      </c>
      <c r="G41" s="2">
        <v>1.4596</v>
      </c>
      <c r="H41" s="2">
        <v>1.4705999999999999</v>
      </c>
      <c r="I41" s="2">
        <v>0</v>
      </c>
      <c r="J41" s="5" t="s">
        <v>127</v>
      </c>
      <c r="K41" s="3">
        <v>0.59236111111111112</v>
      </c>
      <c r="L41" s="2">
        <v>1.4705999999999999</v>
      </c>
      <c r="M41" s="2">
        <v>-27.6</v>
      </c>
      <c r="N41" s="2">
        <v>-467.6</v>
      </c>
      <c r="O41" s="2">
        <v>-110</v>
      </c>
      <c r="P41">
        <v>0</v>
      </c>
      <c r="Q41">
        <v>583.76</v>
      </c>
      <c r="R41">
        <v>291.88</v>
      </c>
      <c r="T41">
        <v>0</v>
      </c>
      <c r="U41">
        <f t="shared" si="0"/>
        <v>0</v>
      </c>
      <c r="V41">
        <f t="shared" si="1"/>
        <v>-110</v>
      </c>
      <c r="W41">
        <f t="shared" si="2"/>
        <v>0</v>
      </c>
      <c r="X41">
        <f t="shared" si="3"/>
        <v>-467.6</v>
      </c>
      <c r="Y41" s="7">
        <f t="shared" si="4"/>
        <v>30496.450000000008</v>
      </c>
    </row>
    <row r="42" spans="1:25" x14ac:dyDescent="0.15">
      <c r="A42" s="2" t="s">
        <v>128</v>
      </c>
      <c r="B42" s="5" t="s">
        <v>129</v>
      </c>
      <c r="C42" s="3">
        <v>0.29722222222222222</v>
      </c>
      <c r="D42" s="5" t="s">
        <v>16</v>
      </c>
      <c r="E42" s="2">
        <v>0.3</v>
      </c>
      <c r="F42" s="2" t="s">
        <v>12</v>
      </c>
      <c r="G42" s="2">
        <v>1.4737</v>
      </c>
      <c r="H42" s="2">
        <v>1.5610999999999999</v>
      </c>
      <c r="I42" s="2">
        <v>0</v>
      </c>
      <c r="J42" s="5" t="s">
        <v>130</v>
      </c>
      <c r="K42" s="3">
        <v>0.30972222222222223</v>
      </c>
      <c r="L42" s="2">
        <v>1.5610999999999999</v>
      </c>
      <c r="M42" s="2">
        <v>43.8</v>
      </c>
      <c r="N42" s="2">
        <v>2665.8</v>
      </c>
      <c r="O42" s="2">
        <v>874</v>
      </c>
      <c r="P42">
        <v>0</v>
      </c>
      <c r="Q42">
        <v>442.23</v>
      </c>
      <c r="R42">
        <v>221.11</v>
      </c>
      <c r="T42">
        <v>0</v>
      </c>
      <c r="U42">
        <f t="shared" si="0"/>
        <v>874</v>
      </c>
      <c r="V42">
        <f t="shared" si="1"/>
        <v>0</v>
      </c>
      <c r="W42">
        <f t="shared" si="2"/>
        <v>2665.8</v>
      </c>
      <c r="X42">
        <f t="shared" si="3"/>
        <v>0</v>
      </c>
      <c r="Y42" s="7">
        <f t="shared" si="4"/>
        <v>33162.250000000007</v>
      </c>
    </row>
    <row r="43" spans="1:25" x14ac:dyDescent="0.15">
      <c r="A43" s="2" t="s">
        <v>131</v>
      </c>
      <c r="B43" s="5" t="s">
        <v>132</v>
      </c>
      <c r="C43" s="3">
        <v>0.16666666666666666</v>
      </c>
      <c r="D43" s="5" t="s">
        <v>11</v>
      </c>
      <c r="E43" s="2">
        <v>0.1</v>
      </c>
      <c r="F43" s="2" t="s">
        <v>12</v>
      </c>
      <c r="G43" s="2">
        <v>1.3542000000000001</v>
      </c>
      <c r="H43" s="2">
        <v>1.3067</v>
      </c>
      <c r="I43" s="2">
        <v>0</v>
      </c>
      <c r="J43" s="5" t="s">
        <v>133</v>
      </c>
      <c r="K43" s="3">
        <v>1.7361111111111112E-2</v>
      </c>
      <c r="L43" s="2">
        <v>1.3067</v>
      </c>
      <c r="M43" s="2">
        <v>-26.45</v>
      </c>
      <c r="N43" s="2">
        <v>448.55</v>
      </c>
      <c r="O43" s="2">
        <v>475</v>
      </c>
      <c r="P43">
        <v>0</v>
      </c>
      <c r="Q43">
        <v>135.41999999999999</v>
      </c>
      <c r="R43">
        <v>67.709999999999994</v>
      </c>
      <c r="T43">
        <v>0</v>
      </c>
      <c r="U43">
        <f t="shared" si="0"/>
        <v>475</v>
      </c>
      <c r="V43">
        <f t="shared" si="1"/>
        <v>0</v>
      </c>
      <c r="W43">
        <f t="shared" si="2"/>
        <v>448.55</v>
      </c>
      <c r="X43">
        <f t="shared" si="3"/>
        <v>0</v>
      </c>
      <c r="Y43" s="7">
        <f t="shared" si="4"/>
        <v>33610.80000000001</v>
      </c>
    </row>
    <row r="44" spans="1:25" x14ac:dyDescent="0.15">
      <c r="A44" s="2" t="s">
        <v>134</v>
      </c>
      <c r="B44" s="5" t="s">
        <v>135</v>
      </c>
      <c r="C44" s="3">
        <v>0.95833333333333337</v>
      </c>
      <c r="D44" s="5" t="s">
        <v>11</v>
      </c>
      <c r="E44" s="2">
        <v>0.1</v>
      </c>
      <c r="F44" s="2" t="s">
        <v>12</v>
      </c>
      <c r="G44" s="2">
        <v>1.2749999999999999</v>
      </c>
      <c r="H44" s="2">
        <v>1.306</v>
      </c>
      <c r="I44" s="2">
        <v>0</v>
      </c>
      <c r="J44" s="5" t="s">
        <v>136</v>
      </c>
      <c r="K44" s="3">
        <v>0.27430555555555552</v>
      </c>
      <c r="L44" s="2">
        <v>1.306</v>
      </c>
      <c r="M44" s="2">
        <v>-3.45</v>
      </c>
      <c r="N44" s="2">
        <v>-313.45</v>
      </c>
      <c r="O44" s="2">
        <v>-310</v>
      </c>
      <c r="P44">
        <v>0</v>
      </c>
      <c r="Q44">
        <v>127.47</v>
      </c>
      <c r="R44">
        <v>63.74</v>
      </c>
      <c r="T44">
        <v>0</v>
      </c>
      <c r="U44">
        <f t="shared" si="0"/>
        <v>0</v>
      </c>
      <c r="V44">
        <f t="shared" si="1"/>
        <v>-310</v>
      </c>
      <c r="W44">
        <f t="shared" si="2"/>
        <v>0</v>
      </c>
      <c r="X44">
        <f t="shared" si="3"/>
        <v>-313.45</v>
      </c>
      <c r="Y44" s="7">
        <f t="shared" si="4"/>
        <v>33297.350000000013</v>
      </c>
    </row>
    <row r="45" spans="1:25" x14ac:dyDescent="0.15">
      <c r="A45" s="2" t="s">
        <v>137</v>
      </c>
      <c r="B45" s="5" t="s">
        <v>138</v>
      </c>
      <c r="C45" s="3">
        <v>5.0694444444444452E-2</v>
      </c>
      <c r="D45" s="5" t="s">
        <v>11</v>
      </c>
      <c r="E45" s="2">
        <v>0.1</v>
      </c>
      <c r="F45" s="2" t="s">
        <v>12</v>
      </c>
      <c r="G45" s="2">
        <v>1.2704</v>
      </c>
      <c r="H45" s="2">
        <v>1.2944</v>
      </c>
      <c r="I45" s="2">
        <v>0</v>
      </c>
      <c r="J45" s="5" t="s">
        <v>139</v>
      </c>
      <c r="K45" s="3">
        <v>8.1250000000000003E-2</v>
      </c>
      <c r="L45" s="2">
        <v>1.2944</v>
      </c>
      <c r="M45" s="2">
        <v>-8.0500000000000007</v>
      </c>
      <c r="N45" s="2">
        <v>-248.05</v>
      </c>
      <c r="O45" s="2">
        <v>-240</v>
      </c>
      <c r="P45">
        <v>0</v>
      </c>
      <c r="Q45">
        <v>126.8</v>
      </c>
      <c r="R45">
        <v>63.4</v>
      </c>
      <c r="T45">
        <v>0</v>
      </c>
      <c r="U45">
        <f t="shared" si="0"/>
        <v>0</v>
      </c>
      <c r="V45">
        <f t="shared" si="1"/>
        <v>-240</v>
      </c>
      <c r="W45">
        <f t="shared" si="2"/>
        <v>0</v>
      </c>
      <c r="X45">
        <f t="shared" si="3"/>
        <v>-248.05</v>
      </c>
      <c r="Y45" s="7">
        <f t="shared" si="4"/>
        <v>33049.30000000001</v>
      </c>
    </row>
    <row r="46" spans="1:25" x14ac:dyDescent="0.15">
      <c r="A46" s="2" t="s">
        <v>140</v>
      </c>
      <c r="B46" s="5" t="s">
        <v>141</v>
      </c>
      <c r="C46" s="3">
        <v>0.26111111111111113</v>
      </c>
      <c r="D46" s="5" t="s">
        <v>11</v>
      </c>
      <c r="E46" s="2">
        <v>0.2</v>
      </c>
      <c r="F46" s="2" t="s">
        <v>12</v>
      </c>
      <c r="G46" s="2">
        <v>1.3875</v>
      </c>
      <c r="H46" s="2">
        <v>1.4015</v>
      </c>
      <c r="I46" s="2">
        <v>0</v>
      </c>
      <c r="J46" s="5" t="s">
        <v>142</v>
      </c>
      <c r="K46" s="3">
        <v>0.53333333333333333</v>
      </c>
      <c r="L46" s="2">
        <v>1.4015</v>
      </c>
      <c r="M46" s="2">
        <v>-2.2999999999999998</v>
      </c>
      <c r="N46" s="2">
        <v>-282.3</v>
      </c>
      <c r="O46" s="2">
        <v>-140</v>
      </c>
      <c r="P46">
        <v>0</v>
      </c>
      <c r="Q46">
        <v>277.42</v>
      </c>
      <c r="R46">
        <v>138.71</v>
      </c>
      <c r="T46">
        <v>0</v>
      </c>
      <c r="U46">
        <f t="shared" si="0"/>
        <v>0</v>
      </c>
      <c r="V46">
        <f t="shared" si="1"/>
        <v>-140</v>
      </c>
      <c r="W46">
        <f t="shared" si="2"/>
        <v>0</v>
      </c>
      <c r="X46">
        <f t="shared" si="3"/>
        <v>-282.3</v>
      </c>
      <c r="Y46" s="7">
        <f t="shared" si="4"/>
        <v>32767.000000000011</v>
      </c>
    </row>
    <row r="47" spans="1:25" x14ac:dyDescent="0.15">
      <c r="A47" s="2" t="s">
        <v>143</v>
      </c>
      <c r="B47" s="5" t="s">
        <v>144</v>
      </c>
      <c r="C47" s="3">
        <v>0.28194444444444444</v>
      </c>
      <c r="D47" s="5" t="s">
        <v>11</v>
      </c>
      <c r="E47" s="2">
        <v>0.5</v>
      </c>
      <c r="F47" s="2" t="s">
        <v>12</v>
      </c>
      <c r="G47" s="2">
        <v>1.3943000000000001</v>
      </c>
      <c r="H47" s="2">
        <v>1.4033</v>
      </c>
      <c r="I47" s="2">
        <v>0</v>
      </c>
      <c r="J47" s="5" t="s">
        <v>145</v>
      </c>
      <c r="K47" s="3">
        <v>0.48333333333333334</v>
      </c>
      <c r="L47" s="2">
        <v>1.4033</v>
      </c>
      <c r="M47" s="2">
        <v>-5.75</v>
      </c>
      <c r="N47" s="2">
        <v>-455.75</v>
      </c>
      <c r="O47" s="2">
        <v>-90</v>
      </c>
      <c r="P47">
        <v>0</v>
      </c>
      <c r="Q47">
        <v>697.15</v>
      </c>
      <c r="R47">
        <v>348.58</v>
      </c>
      <c r="T47">
        <v>0</v>
      </c>
      <c r="U47">
        <f t="shared" si="0"/>
        <v>0</v>
      </c>
      <c r="V47">
        <f t="shared" si="1"/>
        <v>-90</v>
      </c>
      <c r="W47">
        <f t="shared" si="2"/>
        <v>0</v>
      </c>
      <c r="X47">
        <f t="shared" si="3"/>
        <v>-455.75</v>
      </c>
      <c r="Y47" s="7">
        <f t="shared" si="4"/>
        <v>32311.250000000011</v>
      </c>
    </row>
    <row r="48" spans="1:25" x14ac:dyDescent="0.15">
      <c r="A48" s="2" t="s">
        <v>146</v>
      </c>
      <c r="B48" s="5" t="s">
        <v>147</v>
      </c>
      <c r="C48" s="3">
        <v>5.0694444444444452E-2</v>
      </c>
      <c r="D48" s="5" t="s">
        <v>16</v>
      </c>
      <c r="E48" s="2">
        <v>0.4</v>
      </c>
      <c r="F48" s="2" t="s">
        <v>12</v>
      </c>
      <c r="G48" s="2">
        <v>1.4717</v>
      </c>
      <c r="H48" s="2">
        <v>1.4597</v>
      </c>
      <c r="I48" s="2">
        <v>0</v>
      </c>
      <c r="J48" s="5" t="s">
        <v>148</v>
      </c>
      <c r="K48" s="3">
        <v>6.9444444444444434E-2</v>
      </c>
      <c r="L48" s="2">
        <v>1.4597</v>
      </c>
      <c r="M48" s="2">
        <v>5.6</v>
      </c>
      <c r="N48" s="2">
        <v>-474.4</v>
      </c>
      <c r="O48" s="2">
        <v>-120</v>
      </c>
      <c r="P48">
        <v>0</v>
      </c>
      <c r="Q48">
        <v>588.67999999999995</v>
      </c>
      <c r="R48">
        <v>294.33999999999997</v>
      </c>
      <c r="T48">
        <v>0</v>
      </c>
      <c r="U48">
        <f t="shared" si="0"/>
        <v>0</v>
      </c>
      <c r="V48">
        <f t="shared" si="1"/>
        <v>-120</v>
      </c>
      <c r="W48">
        <f t="shared" si="2"/>
        <v>0</v>
      </c>
      <c r="X48">
        <f t="shared" si="3"/>
        <v>-474.4</v>
      </c>
      <c r="Y48" s="7">
        <f t="shared" si="4"/>
        <v>31836.850000000009</v>
      </c>
    </row>
    <row r="49" spans="1:25" x14ac:dyDescent="0.15">
      <c r="A49" s="2" t="s">
        <v>149</v>
      </c>
      <c r="B49" s="5" t="s">
        <v>150</v>
      </c>
      <c r="C49" s="3">
        <v>7.2916666666666671E-2</v>
      </c>
      <c r="D49" s="5" t="s">
        <v>11</v>
      </c>
      <c r="E49" s="2">
        <v>0.5</v>
      </c>
      <c r="F49" s="2" t="s">
        <v>12</v>
      </c>
      <c r="G49" s="2">
        <v>1.4497</v>
      </c>
      <c r="H49" s="2">
        <v>1.4597</v>
      </c>
      <c r="I49" s="2">
        <v>0</v>
      </c>
      <c r="J49" s="5" t="s">
        <v>151</v>
      </c>
      <c r="K49" s="3">
        <v>0.99930555555555556</v>
      </c>
      <c r="L49" s="2">
        <v>1.4424999999999999</v>
      </c>
      <c r="M49" s="2">
        <v>-97.75</v>
      </c>
      <c r="N49" s="2">
        <v>262.25</v>
      </c>
      <c r="O49" s="2">
        <v>72</v>
      </c>
      <c r="P49">
        <v>0</v>
      </c>
      <c r="Q49">
        <v>724.3</v>
      </c>
      <c r="R49">
        <v>362.15</v>
      </c>
      <c r="T49">
        <v>0</v>
      </c>
      <c r="U49">
        <f t="shared" si="0"/>
        <v>72</v>
      </c>
      <c r="V49">
        <f t="shared" si="1"/>
        <v>0</v>
      </c>
      <c r="W49">
        <f t="shared" si="2"/>
        <v>262.25</v>
      </c>
      <c r="X49">
        <f t="shared" si="3"/>
        <v>0</v>
      </c>
      <c r="Y49" s="7">
        <f t="shared" si="4"/>
        <v>32099.100000000009</v>
      </c>
    </row>
    <row r="50" spans="1:25" x14ac:dyDescent="0.15">
      <c r="A50" s="2" t="s">
        <v>152</v>
      </c>
      <c r="B50" s="5" t="s">
        <v>153</v>
      </c>
      <c r="C50" s="3">
        <v>5.347222222222222E-2</v>
      </c>
      <c r="D50" s="5" t="s">
        <v>11</v>
      </c>
      <c r="E50" s="2">
        <v>0.4</v>
      </c>
      <c r="F50" s="2" t="s">
        <v>12</v>
      </c>
      <c r="G50" s="2">
        <v>1.3491</v>
      </c>
      <c r="H50" s="2">
        <v>1.3631</v>
      </c>
      <c r="I50" s="2">
        <v>0</v>
      </c>
      <c r="J50" s="5" t="s">
        <v>154</v>
      </c>
      <c r="K50" s="3">
        <v>0.65069444444444446</v>
      </c>
      <c r="L50" s="2">
        <v>1.3631</v>
      </c>
      <c r="M50" s="2">
        <v>-4.5999999999999996</v>
      </c>
      <c r="N50" s="2">
        <v>-564.6</v>
      </c>
      <c r="O50" s="2">
        <v>-140</v>
      </c>
      <c r="P50">
        <v>0</v>
      </c>
      <c r="Q50">
        <v>539.4</v>
      </c>
      <c r="R50">
        <v>269.7</v>
      </c>
      <c r="T50">
        <v>0</v>
      </c>
      <c r="U50">
        <f t="shared" si="0"/>
        <v>0</v>
      </c>
      <c r="V50">
        <f t="shared" si="1"/>
        <v>-140</v>
      </c>
      <c r="W50">
        <f t="shared" si="2"/>
        <v>0</v>
      </c>
      <c r="X50">
        <f t="shared" si="3"/>
        <v>-564.6</v>
      </c>
      <c r="Y50" s="7">
        <f t="shared" si="4"/>
        <v>31534.500000000011</v>
      </c>
    </row>
    <row r="51" spans="1:25" x14ac:dyDescent="0.15">
      <c r="A51" s="2" t="s">
        <v>155</v>
      </c>
      <c r="B51" s="5" t="s">
        <v>156</v>
      </c>
      <c r="C51" s="3">
        <v>0.20486111111111113</v>
      </c>
      <c r="D51" s="5" t="s">
        <v>11</v>
      </c>
      <c r="E51" s="2">
        <v>0.5</v>
      </c>
      <c r="F51" s="2" t="s">
        <v>12</v>
      </c>
      <c r="G51" s="2">
        <v>1.3403</v>
      </c>
      <c r="H51" s="2">
        <v>1.2583</v>
      </c>
      <c r="I51" s="2">
        <v>0</v>
      </c>
      <c r="J51" s="5" t="s">
        <v>157</v>
      </c>
      <c r="K51" s="3">
        <v>0.99930555555555556</v>
      </c>
      <c r="L51" s="2">
        <v>1.2391000000000001</v>
      </c>
      <c r="M51" s="2">
        <v>-385.25</v>
      </c>
      <c r="N51" s="2">
        <v>4674.75</v>
      </c>
      <c r="O51" s="2">
        <v>1012</v>
      </c>
      <c r="P51">
        <v>0</v>
      </c>
      <c r="Q51">
        <v>670.1</v>
      </c>
      <c r="R51">
        <v>335.05</v>
      </c>
      <c r="T51">
        <v>0</v>
      </c>
      <c r="U51">
        <f t="shared" si="0"/>
        <v>1012</v>
      </c>
      <c r="V51">
        <f t="shared" si="1"/>
        <v>0</v>
      </c>
      <c r="W51">
        <f t="shared" si="2"/>
        <v>4674.75</v>
      </c>
      <c r="X51">
        <f t="shared" si="3"/>
        <v>0</v>
      </c>
      <c r="Y51" s="7">
        <f t="shared" si="4"/>
        <v>36209.250000000015</v>
      </c>
    </row>
    <row r="52" spans="1:25" x14ac:dyDescent="0.15">
      <c r="A52" s="2" t="s">
        <v>158</v>
      </c>
      <c r="B52" s="5" t="s">
        <v>159</v>
      </c>
      <c r="C52" s="3">
        <v>3.472222222222222E-3</v>
      </c>
      <c r="D52" s="5" t="s">
        <v>16</v>
      </c>
      <c r="E52" s="2">
        <v>0.3</v>
      </c>
      <c r="F52" s="2" t="s">
        <v>12</v>
      </c>
      <c r="G52" s="2">
        <v>1.2394000000000001</v>
      </c>
      <c r="H52" s="2">
        <v>1.2234</v>
      </c>
      <c r="I52" s="2">
        <v>0</v>
      </c>
      <c r="J52" s="5" t="s">
        <v>160</v>
      </c>
      <c r="K52" s="3">
        <v>0.2673611111111111</v>
      </c>
      <c r="L52" s="2">
        <v>1.2234</v>
      </c>
      <c r="M52" s="2">
        <v>0.6</v>
      </c>
      <c r="N52" s="2">
        <v>-479.4</v>
      </c>
      <c r="O52" s="2">
        <v>-160</v>
      </c>
      <c r="P52">
        <v>0</v>
      </c>
      <c r="Q52">
        <v>371.82</v>
      </c>
      <c r="R52">
        <v>185.91</v>
      </c>
      <c r="T52">
        <v>0</v>
      </c>
      <c r="U52">
        <f t="shared" si="0"/>
        <v>0</v>
      </c>
      <c r="V52">
        <f t="shared" si="1"/>
        <v>-160</v>
      </c>
      <c r="W52">
        <f t="shared" si="2"/>
        <v>0</v>
      </c>
      <c r="X52">
        <f t="shared" si="3"/>
        <v>-479.4</v>
      </c>
      <c r="Y52" s="7">
        <f t="shared" si="4"/>
        <v>35729.850000000013</v>
      </c>
    </row>
    <row r="53" spans="1:25" x14ac:dyDescent="0.15">
      <c r="A53" s="2" t="s">
        <v>161</v>
      </c>
      <c r="B53" s="5" t="s">
        <v>162</v>
      </c>
      <c r="C53" s="3">
        <v>0.55138888888888882</v>
      </c>
      <c r="D53" s="5" t="s">
        <v>11</v>
      </c>
      <c r="E53" s="2">
        <v>0.4</v>
      </c>
      <c r="F53" s="2" t="s">
        <v>12</v>
      </c>
      <c r="G53" s="2">
        <v>1.3067</v>
      </c>
      <c r="H53" s="2">
        <v>1.3187</v>
      </c>
      <c r="I53" s="2">
        <v>0</v>
      </c>
      <c r="J53" s="5" t="s">
        <v>163</v>
      </c>
      <c r="K53" s="3">
        <v>0.99722222222222223</v>
      </c>
      <c r="L53" s="2">
        <v>1.3187</v>
      </c>
      <c r="M53" s="2">
        <v>-13.8</v>
      </c>
      <c r="N53" s="2">
        <v>-493.8</v>
      </c>
      <c r="O53" s="2">
        <v>-120</v>
      </c>
      <c r="P53">
        <v>0</v>
      </c>
      <c r="Q53">
        <v>522.20000000000005</v>
      </c>
      <c r="R53">
        <v>261.10000000000002</v>
      </c>
      <c r="T53">
        <v>0</v>
      </c>
      <c r="U53">
        <f t="shared" si="0"/>
        <v>0</v>
      </c>
      <c r="V53">
        <f t="shared" si="1"/>
        <v>-120</v>
      </c>
      <c r="W53">
        <f t="shared" si="2"/>
        <v>0</v>
      </c>
      <c r="X53">
        <f t="shared" si="3"/>
        <v>-493.8</v>
      </c>
      <c r="Y53" s="7">
        <f t="shared" si="4"/>
        <v>35236.05000000001</v>
      </c>
    </row>
    <row r="54" spans="1:25" x14ac:dyDescent="0.15">
      <c r="A54" s="2" t="s">
        <v>164</v>
      </c>
      <c r="B54" s="5" t="s">
        <v>165</v>
      </c>
      <c r="C54" s="3">
        <v>1.8055555555555557E-2</v>
      </c>
      <c r="D54" s="5" t="s">
        <v>16</v>
      </c>
      <c r="E54" s="2">
        <v>0.4</v>
      </c>
      <c r="F54" s="2" t="s">
        <v>12</v>
      </c>
      <c r="G54" s="2">
        <v>1.4242999999999999</v>
      </c>
      <c r="H54" s="2">
        <v>1.4133</v>
      </c>
      <c r="I54" s="2">
        <v>0</v>
      </c>
      <c r="J54" s="5" t="s">
        <v>166</v>
      </c>
      <c r="K54" s="3">
        <v>0.99930555555555556</v>
      </c>
      <c r="L54" s="2">
        <v>1.4234</v>
      </c>
      <c r="M54" s="2">
        <v>11.2</v>
      </c>
      <c r="N54" s="2">
        <v>-24.8</v>
      </c>
      <c r="O54" s="2">
        <v>-9</v>
      </c>
      <c r="P54">
        <v>0</v>
      </c>
      <c r="Q54">
        <v>569.72</v>
      </c>
      <c r="R54">
        <v>284.86</v>
      </c>
      <c r="T54">
        <v>0</v>
      </c>
      <c r="U54">
        <f t="shared" si="0"/>
        <v>0</v>
      </c>
      <c r="V54">
        <f t="shared" si="1"/>
        <v>-9</v>
      </c>
      <c r="W54">
        <f t="shared" si="2"/>
        <v>0</v>
      </c>
      <c r="X54">
        <f t="shared" si="3"/>
        <v>-24.8</v>
      </c>
      <c r="Y54" s="7">
        <f t="shared" si="4"/>
        <v>35211.250000000007</v>
      </c>
    </row>
    <row r="55" spans="1:25" x14ac:dyDescent="0.15">
      <c r="A55" s="2" t="s">
        <v>167</v>
      </c>
      <c r="B55" s="5" t="s">
        <v>168</v>
      </c>
      <c r="C55" s="3">
        <v>0.52222222222222225</v>
      </c>
      <c r="D55" s="5" t="s">
        <v>11</v>
      </c>
      <c r="E55" s="2">
        <v>0.2</v>
      </c>
      <c r="F55" s="2" t="s">
        <v>12</v>
      </c>
      <c r="G55" s="2">
        <v>1.421</v>
      </c>
      <c r="H55" s="2">
        <v>1.4378</v>
      </c>
      <c r="I55" s="2">
        <v>0</v>
      </c>
      <c r="J55" s="5" t="s">
        <v>169</v>
      </c>
      <c r="K55" s="3">
        <v>0.99930555555555556</v>
      </c>
      <c r="L55" s="2">
        <v>1.4261999999999999</v>
      </c>
      <c r="M55" s="2">
        <v>-27.6</v>
      </c>
      <c r="N55" s="2">
        <v>-131.6</v>
      </c>
      <c r="O55" s="2">
        <v>-52</v>
      </c>
      <c r="P55">
        <v>0</v>
      </c>
      <c r="Q55">
        <v>284.2</v>
      </c>
      <c r="R55">
        <v>142.1</v>
      </c>
      <c r="T55">
        <v>0</v>
      </c>
      <c r="U55">
        <f t="shared" si="0"/>
        <v>0</v>
      </c>
      <c r="V55">
        <f t="shared" si="1"/>
        <v>-52</v>
      </c>
      <c r="W55">
        <f t="shared" si="2"/>
        <v>0</v>
      </c>
      <c r="X55">
        <f t="shared" si="3"/>
        <v>-131.6</v>
      </c>
      <c r="Y55" s="7">
        <f t="shared" si="4"/>
        <v>35079.650000000009</v>
      </c>
    </row>
    <row r="56" spans="1:25" x14ac:dyDescent="0.15">
      <c r="A56" s="2" t="s">
        <v>170</v>
      </c>
      <c r="B56" s="5" t="s">
        <v>171</v>
      </c>
      <c r="C56" s="3">
        <v>0.3215277777777778</v>
      </c>
      <c r="D56" s="5" t="s">
        <v>16</v>
      </c>
      <c r="E56" s="2">
        <v>0.4</v>
      </c>
      <c r="F56" s="2" t="s">
        <v>12</v>
      </c>
      <c r="G56" s="2">
        <v>1.4442999999999999</v>
      </c>
      <c r="H56" s="2">
        <v>1.4333</v>
      </c>
      <c r="I56" s="2">
        <v>0</v>
      </c>
      <c r="J56" s="5" t="s">
        <v>172</v>
      </c>
      <c r="K56" s="3">
        <v>0.61875000000000002</v>
      </c>
      <c r="L56" s="2">
        <v>1.4333</v>
      </c>
      <c r="M56" s="2">
        <v>3.2</v>
      </c>
      <c r="N56" s="2">
        <v>-436.8</v>
      </c>
      <c r="O56" s="2">
        <v>-110</v>
      </c>
      <c r="P56">
        <v>0</v>
      </c>
      <c r="Q56">
        <v>577.72</v>
      </c>
      <c r="R56">
        <v>288.86</v>
      </c>
      <c r="T56">
        <v>0</v>
      </c>
      <c r="U56">
        <f t="shared" si="0"/>
        <v>0</v>
      </c>
      <c r="V56">
        <f t="shared" si="1"/>
        <v>-110</v>
      </c>
      <c r="W56">
        <f t="shared" si="2"/>
        <v>0</v>
      </c>
      <c r="X56">
        <f t="shared" si="3"/>
        <v>-436.8</v>
      </c>
      <c r="Y56" s="7">
        <f t="shared" si="4"/>
        <v>34642.850000000006</v>
      </c>
    </row>
    <row r="57" spans="1:25" x14ac:dyDescent="0.15">
      <c r="A57" s="2" t="s">
        <v>173</v>
      </c>
      <c r="B57" s="5" t="s">
        <v>174</v>
      </c>
      <c r="C57" s="3">
        <v>0.55625000000000002</v>
      </c>
      <c r="D57" s="5" t="s">
        <v>16</v>
      </c>
      <c r="E57" s="2">
        <v>0.3</v>
      </c>
      <c r="F57" s="2" t="s">
        <v>12</v>
      </c>
      <c r="G57" s="2">
        <v>1.3875999999999999</v>
      </c>
      <c r="H57" s="2">
        <v>1.3715999999999999</v>
      </c>
      <c r="I57" s="2">
        <v>0</v>
      </c>
      <c r="J57" s="5" t="s">
        <v>175</v>
      </c>
      <c r="K57" s="3">
        <v>0.34861111111111115</v>
      </c>
      <c r="L57" s="2">
        <v>1.3715999999999999</v>
      </c>
      <c r="M57" s="2">
        <v>6.6</v>
      </c>
      <c r="N57" s="2">
        <v>-473.4</v>
      </c>
      <c r="O57" s="2">
        <v>-160</v>
      </c>
      <c r="P57">
        <v>0</v>
      </c>
      <c r="Q57">
        <v>416.4</v>
      </c>
      <c r="R57">
        <v>208.2</v>
      </c>
      <c r="T57">
        <v>0</v>
      </c>
      <c r="U57">
        <f t="shared" si="0"/>
        <v>0</v>
      </c>
      <c r="V57">
        <f t="shared" si="1"/>
        <v>-160</v>
      </c>
      <c r="W57">
        <f t="shared" si="2"/>
        <v>0</v>
      </c>
      <c r="X57">
        <f t="shared" si="3"/>
        <v>-473.4</v>
      </c>
      <c r="Y57" s="7">
        <f t="shared" si="4"/>
        <v>34169.450000000004</v>
      </c>
    </row>
    <row r="58" spans="1:25" x14ac:dyDescent="0.15">
      <c r="A58" s="2" t="s">
        <v>176</v>
      </c>
      <c r="B58" s="5" t="s">
        <v>177</v>
      </c>
      <c r="C58" s="3">
        <v>0.60347222222222219</v>
      </c>
      <c r="D58" s="5" t="s">
        <v>11</v>
      </c>
      <c r="E58" s="2">
        <v>0.4</v>
      </c>
      <c r="F58" s="2" t="s">
        <v>12</v>
      </c>
      <c r="G58" s="2">
        <v>1.3010999999999999</v>
      </c>
      <c r="H58" s="2">
        <v>1.3121</v>
      </c>
      <c r="I58" s="2">
        <v>0</v>
      </c>
      <c r="J58" s="5" t="s">
        <v>178</v>
      </c>
      <c r="K58" s="3">
        <v>0.99930555555555556</v>
      </c>
      <c r="L58" s="2">
        <v>1.2866</v>
      </c>
      <c r="M58" s="2">
        <v>-105.8</v>
      </c>
      <c r="N58" s="2">
        <v>474.2</v>
      </c>
      <c r="O58" s="2">
        <v>145</v>
      </c>
      <c r="P58">
        <v>0</v>
      </c>
      <c r="Q58">
        <v>520.04</v>
      </c>
      <c r="R58">
        <v>260.02</v>
      </c>
      <c r="T58">
        <v>0</v>
      </c>
      <c r="U58">
        <f t="shared" si="0"/>
        <v>145</v>
      </c>
      <c r="V58">
        <f t="shared" si="1"/>
        <v>0</v>
      </c>
      <c r="W58">
        <f t="shared" si="2"/>
        <v>474.2</v>
      </c>
      <c r="X58">
        <f t="shared" si="3"/>
        <v>0</v>
      </c>
      <c r="Y58" s="7">
        <f t="shared" si="4"/>
        <v>34643.65</v>
      </c>
    </row>
    <row r="59" spans="1:25" x14ac:dyDescent="0.15">
      <c r="A59" s="2" t="s">
        <v>179</v>
      </c>
      <c r="B59" s="5" t="s">
        <v>180</v>
      </c>
      <c r="C59" s="3">
        <v>0.75208333333333333</v>
      </c>
      <c r="D59" s="5" t="s">
        <v>16</v>
      </c>
      <c r="E59" s="2">
        <v>0.3</v>
      </c>
      <c r="F59" s="2" t="s">
        <v>12</v>
      </c>
      <c r="G59" s="2">
        <v>1.3068</v>
      </c>
      <c r="H59" s="2">
        <v>1.2938000000000001</v>
      </c>
      <c r="I59" s="2">
        <v>0</v>
      </c>
      <c r="J59" s="5" t="s">
        <v>181</v>
      </c>
      <c r="K59" s="3">
        <v>0.99930555555555556</v>
      </c>
      <c r="L59" s="2">
        <v>1.3053999999999999</v>
      </c>
      <c r="M59" s="2">
        <v>14.4</v>
      </c>
      <c r="N59" s="2">
        <v>-27.6</v>
      </c>
      <c r="O59" s="2">
        <v>-14</v>
      </c>
      <c r="P59">
        <v>0</v>
      </c>
      <c r="Q59">
        <v>392.13</v>
      </c>
      <c r="R59">
        <v>196.07</v>
      </c>
      <c r="T59">
        <v>0</v>
      </c>
      <c r="U59">
        <f t="shared" si="0"/>
        <v>0</v>
      </c>
      <c r="V59">
        <f t="shared" si="1"/>
        <v>-14</v>
      </c>
      <c r="W59">
        <f t="shared" si="2"/>
        <v>0</v>
      </c>
      <c r="X59">
        <f t="shared" si="3"/>
        <v>-27.6</v>
      </c>
      <c r="Y59" s="7">
        <f t="shared" si="4"/>
        <v>34616.050000000003</v>
      </c>
    </row>
    <row r="60" spans="1:25" x14ac:dyDescent="0.15">
      <c r="A60" s="2" t="s">
        <v>182</v>
      </c>
      <c r="B60" s="5" t="s">
        <v>183</v>
      </c>
      <c r="C60" s="3">
        <v>3.4027777777777775E-2</v>
      </c>
      <c r="D60" s="5" t="s">
        <v>16</v>
      </c>
      <c r="E60" s="2">
        <v>0.5</v>
      </c>
      <c r="F60" s="2" t="s">
        <v>12</v>
      </c>
      <c r="G60" s="2">
        <v>1.3260000000000001</v>
      </c>
      <c r="H60" s="2">
        <v>1.3160000000000001</v>
      </c>
      <c r="I60" s="2">
        <v>0</v>
      </c>
      <c r="J60" s="5" t="s">
        <v>184</v>
      </c>
      <c r="K60" s="3">
        <v>0.35555555555555557</v>
      </c>
      <c r="L60" s="2">
        <v>1.3160000000000001</v>
      </c>
      <c r="M60" s="2">
        <v>3</v>
      </c>
      <c r="N60" s="2">
        <v>-497</v>
      </c>
      <c r="O60" s="2">
        <v>-100</v>
      </c>
      <c r="P60">
        <v>0</v>
      </c>
      <c r="Q60">
        <v>663.1</v>
      </c>
      <c r="R60">
        <v>331.55</v>
      </c>
      <c r="T60">
        <v>0</v>
      </c>
      <c r="U60">
        <f t="shared" si="0"/>
        <v>0</v>
      </c>
      <c r="V60">
        <f t="shared" si="1"/>
        <v>-100</v>
      </c>
      <c r="W60">
        <f t="shared" si="2"/>
        <v>0</v>
      </c>
      <c r="X60">
        <f t="shared" si="3"/>
        <v>-497</v>
      </c>
      <c r="Y60" s="7">
        <f t="shared" si="4"/>
        <v>34119.050000000003</v>
      </c>
    </row>
    <row r="61" spans="1:25" x14ac:dyDescent="0.15">
      <c r="A61" s="2" t="s">
        <v>185</v>
      </c>
      <c r="B61" s="5" t="s">
        <v>186</v>
      </c>
      <c r="C61" s="3">
        <v>3.8194444444444441E-2</v>
      </c>
      <c r="D61" s="5" t="s">
        <v>16</v>
      </c>
      <c r="E61" s="2">
        <v>0.4</v>
      </c>
      <c r="F61" s="2" t="s">
        <v>12</v>
      </c>
      <c r="G61" s="2">
        <v>1.3353999999999999</v>
      </c>
      <c r="H61" s="2">
        <v>1.3233999999999999</v>
      </c>
      <c r="I61" s="2">
        <v>0</v>
      </c>
      <c r="J61" s="5" t="s">
        <v>187</v>
      </c>
      <c r="K61" s="3">
        <v>0.77083333333333337</v>
      </c>
      <c r="L61" s="2">
        <v>1.3233999999999999</v>
      </c>
      <c r="M61" s="2">
        <v>2.4</v>
      </c>
      <c r="N61" s="2">
        <v>-477.6</v>
      </c>
      <c r="O61" s="2">
        <v>-120</v>
      </c>
      <c r="P61">
        <v>0</v>
      </c>
      <c r="Q61">
        <v>534.32000000000005</v>
      </c>
      <c r="R61">
        <v>267.16000000000003</v>
      </c>
      <c r="T61">
        <v>0</v>
      </c>
      <c r="U61">
        <f t="shared" si="0"/>
        <v>0</v>
      </c>
      <c r="V61">
        <f t="shared" si="1"/>
        <v>-120</v>
      </c>
      <c r="W61">
        <f t="shared" si="2"/>
        <v>0</v>
      </c>
      <c r="X61">
        <f t="shared" si="3"/>
        <v>-477.6</v>
      </c>
      <c r="Y61" s="7">
        <f t="shared" si="4"/>
        <v>33641.450000000004</v>
      </c>
    </row>
    <row r="62" spans="1:25" x14ac:dyDescent="0.15">
      <c r="A62" s="2" t="s">
        <v>188</v>
      </c>
      <c r="B62" s="5" t="s">
        <v>189</v>
      </c>
      <c r="C62" s="3">
        <v>0.5756944444444444</v>
      </c>
      <c r="D62" s="5" t="s">
        <v>11</v>
      </c>
      <c r="E62" s="2">
        <v>0.3</v>
      </c>
      <c r="F62" s="2" t="s">
        <v>12</v>
      </c>
      <c r="G62" s="2">
        <v>1.2168000000000001</v>
      </c>
      <c r="H62" s="2">
        <v>1.2287999999999999</v>
      </c>
      <c r="I62" s="2">
        <v>0</v>
      </c>
      <c r="J62" s="5" t="s">
        <v>190</v>
      </c>
      <c r="K62" s="3">
        <v>0.4694444444444445</v>
      </c>
      <c r="L62" s="2">
        <v>1.2287999999999999</v>
      </c>
      <c r="M62" s="2">
        <v>-24.15</v>
      </c>
      <c r="N62" s="2">
        <v>-384.15</v>
      </c>
      <c r="O62" s="2">
        <v>-120</v>
      </c>
      <c r="P62">
        <v>0</v>
      </c>
      <c r="Q62">
        <v>364.89</v>
      </c>
      <c r="R62">
        <v>182.45</v>
      </c>
      <c r="T62">
        <v>0</v>
      </c>
      <c r="U62">
        <f t="shared" si="0"/>
        <v>0</v>
      </c>
      <c r="V62">
        <f t="shared" si="1"/>
        <v>-120</v>
      </c>
      <c r="W62">
        <f t="shared" si="2"/>
        <v>0</v>
      </c>
      <c r="X62">
        <f t="shared" si="3"/>
        <v>-384.15</v>
      </c>
      <c r="Y62" s="7">
        <f t="shared" si="4"/>
        <v>33257.300000000003</v>
      </c>
    </row>
    <row r="63" spans="1:25" x14ac:dyDescent="0.15">
      <c r="A63" s="2" t="s">
        <v>191</v>
      </c>
      <c r="B63" s="5" t="s">
        <v>192</v>
      </c>
      <c r="C63" s="3">
        <v>0.2590277777777778</v>
      </c>
      <c r="D63" s="5" t="s">
        <v>11</v>
      </c>
      <c r="E63" s="2">
        <v>0.5</v>
      </c>
      <c r="F63" s="2" t="s">
        <v>12</v>
      </c>
      <c r="G63" s="2">
        <v>1.2914000000000001</v>
      </c>
      <c r="H63" s="2">
        <v>1.3004</v>
      </c>
      <c r="I63" s="2">
        <v>0</v>
      </c>
      <c r="J63" s="5" t="s">
        <v>193</v>
      </c>
      <c r="K63" s="3">
        <v>0.35972222222222222</v>
      </c>
      <c r="L63" s="2">
        <v>1.3004</v>
      </c>
      <c r="M63" s="2">
        <v>-23</v>
      </c>
      <c r="N63" s="2">
        <v>-473</v>
      </c>
      <c r="O63" s="2">
        <v>-90</v>
      </c>
      <c r="P63">
        <v>0</v>
      </c>
      <c r="Q63">
        <v>645.70000000000005</v>
      </c>
      <c r="R63">
        <v>322.85000000000002</v>
      </c>
      <c r="T63">
        <v>0</v>
      </c>
      <c r="U63">
        <f t="shared" si="0"/>
        <v>0</v>
      </c>
      <c r="V63">
        <f t="shared" si="1"/>
        <v>-90</v>
      </c>
      <c r="W63">
        <f t="shared" si="2"/>
        <v>0</v>
      </c>
      <c r="X63">
        <f t="shared" si="3"/>
        <v>-473</v>
      </c>
      <c r="Y63" s="7">
        <f t="shared" si="4"/>
        <v>32784.300000000003</v>
      </c>
    </row>
    <row r="64" spans="1:25" x14ac:dyDescent="0.15">
      <c r="A64" s="2" t="s">
        <v>194</v>
      </c>
      <c r="B64" s="5" t="s">
        <v>195</v>
      </c>
      <c r="C64" s="3">
        <v>0.2902777777777778</v>
      </c>
      <c r="D64" s="5" t="s">
        <v>11</v>
      </c>
      <c r="E64" s="2">
        <v>0.4</v>
      </c>
      <c r="F64" s="2" t="s">
        <v>12</v>
      </c>
      <c r="G64" s="2">
        <v>1.3416999999999999</v>
      </c>
      <c r="H64" s="2">
        <v>1.3036000000000001</v>
      </c>
      <c r="I64" s="2">
        <v>0</v>
      </c>
      <c r="J64" s="5" t="s">
        <v>196</v>
      </c>
      <c r="K64" s="3">
        <v>0.61736111111111114</v>
      </c>
      <c r="L64" s="2">
        <v>1.3036000000000001</v>
      </c>
      <c r="M64" s="2">
        <v>-262.2</v>
      </c>
      <c r="N64" s="2">
        <v>1261.8</v>
      </c>
      <c r="O64" s="2">
        <v>381</v>
      </c>
      <c r="P64">
        <v>0</v>
      </c>
      <c r="Q64">
        <v>536.67999999999995</v>
      </c>
      <c r="R64">
        <v>268.33999999999997</v>
      </c>
      <c r="T64">
        <v>0</v>
      </c>
      <c r="U64">
        <f t="shared" si="0"/>
        <v>381</v>
      </c>
      <c r="V64">
        <f t="shared" si="1"/>
        <v>0</v>
      </c>
      <c r="W64">
        <f t="shared" si="2"/>
        <v>1261.8</v>
      </c>
      <c r="X64">
        <f t="shared" si="3"/>
        <v>0</v>
      </c>
      <c r="Y64" s="7">
        <f t="shared" si="4"/>
        <v>34046.100000000006</v>
      </c>
    </row>
    <row r="65" spans="1:25" x14ac:dyDescent="0.15">
      <c r="A65" s="2" t="s">
        <v>197</v>
      </c>
      <c r="B65" s="5" t="s">
        <v>198</v>
      </c>
      <c r="C65" s="3">
        <v>0.50138888888888888</v>
      </c>
      <c r="D65" s="5" t="s">
        <v>16</v>
      </c>
      <c r="E65" s="2">
        <v>0.4</v>
      </c>
      <c r="F65" s="2" t="s">
        <v>12</v>
      </c>
      <c r="G65" s="2">
        <v>1.3130999999999999</v>
      </c>
      <c r="H65" s="2">
        <v>1.3021</v>
      </c>
      <c r="I65" s="2">
        <v>0</v>
      </c>
      <c r="J65" s="5" t="s">
        <v>199</v>
      </c>
      <c r="K65" s="3">
        <v>0.70000000000000007</v>
      </c>
      <c r="L65" s="2">
        <v>1.3021</v>
      </c>
      <c r="M65" s="2">
        <v>0.8</v>
      </c>
      <c r="N65" s="2">
        <v>-439.2</v>
      </c>
      <c r="O65" s="2">
        <v>-110</v>
      </c>
      <c r="P65">
        <v>0</v>
      </c>
      <c r="Q65">
        <v>525.4</v>
      </c>
      <c r="R65">
        <v>262.7</v>
      </c>
      <c r="T65">
        <v>0</v>
      </c>
      <c r="U65">
        <f t="shared" si="0"/>
        <v>0</v>
      </c>
      <c r="V65">
        <f t="shared" si="1"/>
        <v>-110</v>
      </c>
      <c r="W65">
        <f t="shared" si="2"/>
        <v>0</v>
      </c>
      <c r="X65">
        <f t="shared" si="3"/>
        <v>-439.2</v>
      </c>
      <c r="Y65" s="7">
        <f t="shared" si="4"/>
        <v>33606.900000000009</v>
      </c>
    </row>
    <row r="66" spans="1:25" x14ac:dyDescent="0.15">
      <c r="A66" s="2" t="s">
        <v>200</v>
      </c>
      <c r="B66" s="5" t="s">
        <v>201</v>
      </c>
      <c r="C66" s="3">
        <v>0.33194444444444443</v>
      </c>
      <c r="D66" s="5" t="s">
        <v>16</v>
      </c>
      <c r="E66" s="2">
        <v>0.5</v>
      </c>
      <c r="F66" s="2" t="s">
        <v>12</v>
      </c>
      <c r="G66" s="2">
        <v>1.3376999999999999</v>
      </c>
      <c r="H66" s="2">
        <v>1.3287</v>
      </c>
      <c r="I66" s="2">
        <v>0</v>
      </c>
      <c r="J66" s="5" t="s">
        <v>202</v>
      </c>
      <c r="K66" s="3">
        <v>0.78125</v>
      </c>
      <c r="L66" s="2">
        <v>1.3287</v>
      </c>
      <c r="M66" s="2">
        <v>1</v>
      </c>
      <c r="N66" s="2">
        <v>-449</v>
      </c>
      <c r="O66" s="2">
        <v>-90</v>
      </c>
      <c r="P66">
        <v>0</v>
      </c>
      <c r="Q66">
        <v>669</v>
      </c>
      <c r="R66">
        <v>334.5</v>
      </c>
      <c r="T66">
        <v>0</v>
      </c>
      <c r="U66">
        <f t="shared" si="0"/>
        <v>0</v>
      </c>
      <c r="V66">
        <f t="shared" si="1"/>
        <v>-90</v>
      </c>
      <c r="W66">
        <f t="shared" si="2"/>
        <v>0</v>
      </c>
      <c r="X66">
        <f t="shared" si="3"/>
        <v>-449</v>
      </c>
      <c r="Y66" s="7">
        <f t="shared" si="4"/>
        <v>33157.900000000009</v>
      </c>
    </row>
    <row r="67" spans="1:25" x14ac:dyDescent="0.15">
      <c r="A67" s="2" t="s">
        <v>203</v>
      </c>
      <c r="B67" s="5" t="s">
        <v>204</v>
      </c>
      <c r="C67" s="3">
        <v>0.11527777777777777</v>
      </c>
      <c r="D67" s="5" t="s">
        <v>16</v>
      </c>
      <c r="E67" s="2">
        <v>0.7</v>
      </c>
      <c r="F67" s="2" t="s">
        <v>12</v>
      </c>
      <c r="G67" s="2">
        <v>1.3129999999999999</v>
      </c>
      <c r="H67" s="2">
        <v>1.3173999999999999</v>
      </c>
      <c r="I67" s="2">
        <v>0</v>
      </c>
      <c r="J67" s="5" t="s">
        <v>205</v>
      </c>
      <c r="K67" s="3">
        <v>0.99930555555555556</v>
      </c>
      <c r="L67" s="2">
        <v>1.3232999999999999</v>
      </c>
      <c r="M67" s="2">
        <v>65.8</v>
      </c>
      <c r="N67" s="2">
        <v>786.8</v>
      </c>
      <c r="O67" s="2">
        <v>103</v>
      </c>
      <c r="P67">
        <v>0</v>
      </c>
      <c r="Q67">
        <v>919.1</v>
      </c>
      <c r="R67">
        <v>459.55</v>
      </c>
      <c r="T67">
        <v>0</v>
      </c>
      <c r="U67">
        <f t="shared" si="0"/>
        <v>103</v>
      </c>
      <c r="V67">
        <f t="shared" si="1"/>
        <v>0</v>
      </c>
      <c r="W67">
        <f t="shared" si="2"/>
        <v>786.8</v>
      </c>
      <c r="X67">
        <f t="shared" si="3"/>
        <v>0</v>
      </c>
      <c r="Y67" s="7">
        <f t="shared" si="4"/>
        <v>33944.700000000012</v>
      </c>
    </row>
    <row r="68" spans="1:25" x14ac:dyDescent="0.15">
      <c r="A68" s="2" t="s">
        <v>206</v>
      </c>
      <c r="B68" s="5" t="s">
        <v>207</v>
      </c>
      <c r="C68" s="3">
        <v>0.91666666666666663</v>
      </c>
      <c r="D68" s="5" t="s">
        <v>16</v>
      </c>
      <c r="E68" s="2">
        <v>0.6</v>
      </c>
      <c r="F68" s="2" t="s">
        <v>12</v>
      </c>
      <c r="G68" s="2">
        <v>1.3327</v>
      </c>
      <c r="H68" s="2">
        <v>1.3452999999999999</v>
      </c>
      <c r="I68" s="2">
        <v>0</v>
      </c>
      <c r="J68" s="5" t="s">
        <v>208</v>
      </c>
      <c r="K68" s="3">
        <v>0.99930555555555556</v>
      </c>
      <c r="L68" s="2">
        <v>1.3585</v>
      </c>
      <c r="M68" s="2">
        <v>64.8</v>
      </c>
      <c r="N68" s="2">
        <v>1612.8</v>
      </c>
      <c r="O68" s="2">
        <v>258</v>
      </c>
      <c r="P68">
        <v>0</v>
      </c>
      <c r="Q68">
        <v>802.2</v>
      </c>
      <c r="R68">
        <v>401.1</v>
      </c>
      <c r="T68">
        <v>0</v>
      </c>
      <c r="U68">
        <f t="shared" ref="U68:U77" si="5">IF(O68&gt;0,O68,0)</f>
        <v>258</v>
      </c>
      <c r="V68">
        <f t="shared" ref="V68:V77" si="6">IF(O68&lt;0,O68,0)</f>
        <v>0</v>
      </c>
      <c r="W68">
        <f t="shared" ref="W68:W77" si="7">IF(O68&gt;0,N68,0)</f>
        <v>1612.8</v>
      </c>
      <c r="X68">
        <f t="shared" ref="X68:X77" si="8">IF(O68&lt;0,N68,0)</f>
        <v>0</v>
      </c>
      <c r="Y68" s="7">
        <f t="shared" ref="Y68:Y77" si="9">Y67+N68</f>
        <v>35557.500000000015</v>
      </c>
    </row>
    <row r="69" spans="1:25" x14ac:dyDescent="0.15">
      <c r="A69" s="2" t="s">
        <v>209</v>
      </c>
      <c r="B69" s="5" t="s">
        <v>210</v>
      </c>
      <c r="C69" s="3">
        <v>0.40972222222222227</v>
      </c>
      <c r="D69" s="5" t="s">
        <v>16</v>
      </c>
      <c r="E69" s="2">
        <v>0.7</v>
      </c>
      <c r="F69" s="2" t="s">
        <v>12</v>
      </c>
      <c r="G69" s="2">
        <v>1.3687</v>
      </c>
      <c r="H69" s="2">
        <v>1.3616999999999999</v>
      </c>
      <c r="I69" s="2">
        <v>0</v>
      </c>
      <c r="J69" s="5" t="s">
        <v>211</v>
      </c>
      <c r="K69" s="3">
        <v>0.99930555555555556</v>
      </c>
      <c r="L69" s="2">
        <v>1.3778999999999999</v>
      </c>
      <c r="M69" s="2">
        <v>56</v>
      </c>
      <c r="N69" s="2">
        <v>700</v>
      </c>
      <c r="O69" s="2">
        <v>92</v>
      </c>
      <c r="P69">
        <v>0</v>
      </c>
      <c r="Q69">
        <v>958.16</v>
      </c>
      <c r="R69">
        <v>479.08</v>
      </c>
      <c r="T69">
        <v>0</v>
      </c>
      <c r="U69">
        <f t="shared" si="5"/>
        <v>92</v>
      </c>
      <c r="V69">
        <f t="shared" si="6"/>
        <v>0</v>
      </c>
      <c r="W69">
        <f t="shared" si="7"/>
        <v>700</v>
      </c>
      <c r="X69">
        <f t="shared" si="8"/>
        <v>0</v>
      </c>
      <c r="Y69" s="7">
        <f t="shared" si="9"/>
        <v>36257.500000000015</v>
      </c>
    </row>
    <row r="70" spans="1:25" x14ac:dyDescent="0.15">
      <c r="A70" s="2" t="s">
        <v>212</v>
      </c>
      <c r="B70" s="5" t="s">
        <v>213</v>
      </c>
      <c r="C70" s="3">
        <v>0.46180555555555558</v>
      </c>
      <c r="D70" s="5" t="s">
        <v>11</v>
      </c>
      <c r="E70" s="2">
        <v>1.1000000000000001</v>
      </c>
      <c r="F70" s="2" t="s">
        <v>12</v>
      </c>
      <c r="G70" s="2">
        <v>1.3673</v>
      </c>
      <c r="H70" s="2">
        <v>1.3717999999999999</v>
      </c>
      <c r="I70" s="2">
        <v>0</v>
      </c>
      <c r="J70" s="5" t="s">
        <v>214</v>
      </c>
      <c r="K70" s="3">
        <v>0.99930555555555556</v>
      </c>
      <c r="L70" s="2">
        <v>1.3663000000000001</v>
      </c>
      <c r="M70" s="2">
        <v>-240.35</v>
      </c>
      <c r="N70" s="2">
        <v>-130.35</v>
      </c>
      <c r="O70" s="2">
        <v>10</v>
      </c>
      <c r="P70">
        <v>0</v>
      </c>
      <c r="Q70">
        <v>1504.03</v>
      </c>
      <c r="R70">
        <v>752.01</v>
      </c>
      <c r="T70">
        <v>0</v>
      </c>
      <c r="U70">
        <f t="shared" si="5"/>
        <v>10</v>
      </c>
      <c r="V70">
        <f t="shared" si="6"/>
        <v>0</v>
      </c>
      <c r="W70">
        <f t="shared" si="7"/>
        <v>-130.35</v>
      </c>
      <c r="X70">
        <f t="shared" si="8"/>
        <v>0</v>
      </c>
      <c r="Y70" s="7">
        <f t="shared" si="9"/>
        <v>36127.150000000016</v>
      </c>
    </row>
    <row r="71" spans="1:25" x14ac:dyDescent="0.15">
      <c r="A71" s="2" t="s">
        <v>215</v>
      </c>
      <c r="B71" s="5" t="s">
        <v>216</v>
      </c>
      <c r="C71" s="3">
        <v>8.6805555555555566E-2</v>
      </c>
      <c r="D71" s="5" t="s">
        <v>11</v>
      </c>
      <c r="E71" s="2">
        <v>0.5</v>
      </c>
      <c r="F71" s="2" t="s">
        <v>12</v>
      </c>
      <c r="G71" s="2">
        <v>1.2142999999999999</v>
      </c>
      <c r="H71" s="2">
        <v>1.1256999999999999</v>
      </c>
      <c r="I71" s="2">
        <v>0</v>
      </c>
      <c r="J71" s="5" t="s">
        <v>217</v>
      </c>
      <c r="K71" s="3">
        <v>0.99930555555555556</v>
      </c>
      <c r="L71" s="2">
        <v>1.0949</v>
      </c>
      <c r="M71" s="2">
        <v>-540.5</v>
      </c>
      <c r="N71" s="2">
        <v>5429.5</v>
      </c>
      <c r="O71" s="2">
        <v>1194</v>
      </c>
      <c r="P71">
        <v>0</v>
      </c>
      <c r="Q71">
        <v>607.15</v>
      </c>
      <c r="R71">
        <v>303.58</v>
      </c>
      <c r="T71">
        <v>0</v>
      </c>
      <c r="U71">
        <f t="shared" si="5"/>
        <v>1194</v>
      </c>
      <c r="V71">
        <f t="shared" si="6"/>
        <v>0</v>
      </c>
      <c r="W71">
        <f t="shared" si="7"/>
        <v>5429.5</v>
      </c>
      <c r="X71">
        <f t="shared" si="8"/>
        <v>0</v>
      </c>
      <c r="Y71" s="7">
        <f t="shared" si="9"/>
        <v>41556.650000000016</v>
      </c>
    </row>
    <row r="72" spans="1:25" x14ac:dyDescent="0.15">
      <c r="A72" s="2" t="s">
        <v>218</v>
      </c>
      <c r="B72" s="5" t="s">
        <v>219</v>
      </c>
      <c r="C72" s="3">
        <v>0.1388888888888889</v>
      </c>
      <c r="D72" s="5" t="s">
        <v>16</v>
      </c>
      <c r="E72" s="2">
        <v>0.1</v>
      </c>
      <c r="F72" s="2" t="s">
        <v>12</v>
      </c>
      <c r="G72" s="2">
        <v>1.1227</v>
      </c>
      <c r="H72" s="2">
        <v>1.1036999999999999</v>
      </c>
      <c r="I72" s="2">
        <v>0</v>
      </c>
      <c r="J72" s="5" t="s">
        <v>220</v>
      </c>
      <c r="K72" s="3">
        <v>0.99930555555555556</v>
      </c>
      <c r="L72" s="2">
        <v>1.1109</v>
      </c>
      <c r="M72" s="2">
        <v>3.8</v>
      </c>
      <c r="N72" s="2">
        <v>-114.2</v>
      </c>
      <c r="O72" s="2">
        <v>-118</v>
      </c>
      <c r="P72">
        <v>0</v>
      </c>
      <c r="Q72">
        <v>112.43</v>
      </c>
      <c r="R72">
        <v>56.22</v>
      </c>
      <c r="T72">
        <v>0</v>
      </c>
      <c r="U72">
        <f t="shared" si="5"/>
        <v>0</v>
      </c>
      <c r="V72">
        <f t="shared" si="6"/>
        <v>-118</v>
      </c>
      <c r="W72">
        <f t="shared" si="7"/>
        <v>0</v>
      </c>
      <c r="X72">
        <f t="shared" si="8"/>
        <v>-114.2</v>
      </c>
      <c r="Y72" s="7">
        <f t="shared" si="9"/>
        <v>41442.450000000019</v>
      </c>
    </row>
    <row r="73" spans="1:25" x14ac:dyDescent="0.15">
      <c r="A73" s="2" t="s">
        <v>221</v>
      </c>
      <c r="B73" s="5" t="s">
        <v>222</v>
      </c>
      <c r="C73" s="3">
        <v>0.54305555555555551</v>
      </c>
      <c r="D73" s="5" t="s">
        <v>11</v>
      </c>
      <c r="E73" s="2">
        <v>0.4</v>
      </c>
      <c r="F73" s="2" t="s">
        <v>12</v>
      </c>
      <c r="G73" s="2">
        <v>1.1065</v>
      </c>
      <c r="H73" s="2">
        <v>1.1185</v>
      </c>
      <c r="I73" s="2">
        <v>0</v>
      </c>
      <c r="J73" s="5" t="s">
        <v>223</v>
      </c>
      <c r="K73" s="3">
        <v>0.55347222222222225</v>
      </c>
      <c r="L73" s="2">
        <v>1.1185</v>
      </c>
      <c r="M73" s="2">
        <v>-50.6</v>
      </c>
      <c r="N73" s="2">
        <v>-530.6</v>
      </c>
      <c r="O73" s="2">
        <v>-120</v>
      </c>
      <c r="P73">
        <v>0</v>
      </c>
      <c r="Q73">
        <v>442.04</v>
      </c>
      <c r="R73">
        <v>221.02</v>
      </c>
      <c r="T73">
        <v>0</v>
      </c>
      <c r="U73">
        <f t="shared" si="5"/>
        <v>0</v>
      </c>
      <c r="V73">
        <f t="shared" si="6"/>
        <v>-120</v>
      </c>
      <c r="W73">
        <f t="shared" si="7"/>
        <v>0</v>
      </c>
      <c r="X73">
        <f t="shared" si="8"/>
        <v>-530.6</v>
      </c>
      <c r="Y73" s="7">
        <f t="shared" si="9"/>
        <v>40911.85000000002</v>
      </c>
    </row>
    <row r="74" spans="1:25" x14ac:dyDescent="0.15">
      <c r="A74" s="2" t="s">
        <v>224</v>
      </c>
      <c r="B74" s="5" t="s">
        <v>225</v>
      </c>
      <c r="C74" s="3">
        <v>0.28750000000000003</v>
      </c>
      <c r="D74" s="5" t="s">
        <v>16</v>
      </c>
      <c r="E74" s="2">
        <v>0.2</v>
      </c>
      <c r="F74" s="2" t="s">
        <v>12</v>
      </c>
      <c r="G74" s="2">
        <v>1.1302000000000001</v>
      </c>
      <c r="H74" s="2">
        <v>1.1132</v>
      </c>
      <c r="I74" s="2">
        <v>0</v>
      </c>
      <c r="J74" s="5" t="s">
        <v>226</v>
      </c>
      <c r="K74" s="3">
        <v>0.62569444444444444</v>
      </c>
      <c r="L74" s="2">
        <v>1.1132</v>
      </c>
      <c r="M74" s="2">
        <v>5.2</v>
      </c>
      <c r="N74" s="2">
        <v>-334.8</v>
      </c>
      <c r="O74" s="2">
        <v>-170</v>
      </c>
      <c r="P74">
        <v>0</v>
      </c>
      <c r="Q74">
        <v>226.16</v>
      </c>
      <c r="R74">
        <v>113.08</v>
      </c>
      <c r="T74">
        <v>0</v>
      </c>
      <c r="U74">
        <f t="shared" si="5"/>
        <v>0</v>
      </c>
      <c r="V74">
        <f t="shared" si="6"/>
        <v>-170</v>
      </c>
      <c r="W74">
        <f t="shared" si="7"/>
        <v>0</v>
      </c>
      <c r="X74">
        <f t="shared" si="8"/>
        <v>-334.8</v>
      </c>
      <c r="Y74" s="7">
        <f t="shared" si="9"/>
        <v>40577.050000000017</v>
      </c>
    </row>
    <row r="75" spans="1:25" x14ac:dyDescent="0.15">
      <c r="A75" s="2" t="s">
        <v>227</v>
      </c>
      <c r="B75" s="5" t="s">
        <v>228</v>
      </c>
      <c r="C75" s="3">
        <v>0.57638888888888895</v>
      </c>
      <c r="D75" s="5" t="s">
        <v>11</v>
      </c>
      <c r="E75" s="2">
        <v>0.3</v>
      </c>
      <c r="F75" s="2" t="s">
        <v>12</v>
      </c>
      <c r="G75" s="2">
        <v>1.0949</v>
      </c>
      <c r="H75" s="2">
        <v>1.1089</v>
      </c>
      <c r="I75" s="2">
        <v>0</v>
      </c>
      <c r="J75" s="5" t="s">
        <v>229</v>
      </c>
      <c r="K75" s="3">
        <v>0.31041666666666667</v>
      </c>
      <c r="L75" s="2">
        <v>1.1089</v>
      </c>
      <c r="M75" s="2">
        <v>-48.3</v>
      </c>
      <c r="N75" s="2">
        <v>-468.3</v>
      </c>
      <c r="O75" s="2">
        <v>-140</v>
      </c>
      <c r="P75">
        <v>0</v>
      </c>
      <c r="Q75">
        <v>328.44</v>
      </c>
      <c r="R75">
        <v>164.22</v>
      </c>
      <c r="T75">
        <v>0</v>
      </c>
      <c r="U75">
        <f t="shared" si="5"/>
        <v>0</v>
      </c>
      <c r="V75">
        <f t="shared" si="6"/>
        <v>-140</v>
      </c>
      <c r="W75">
        <f t="shared" si="7"/>
        <v>0</v>
      </c>
      <c r="X75">
        <f t="shared" si="8"/>
        <v>-468.3</v>
      </c>
      <c r="Y75" s="7">
        <f t="shared" si="9"/>
        <v>40108.750000000015</v>
      </c>
    </row>
    <row r="76" spans="1:25" x14ac:dyDescent="0.15">
      <c r="A76" s="2" t="s">
        <v>230</v>
      </c>
      <c r="B76" s="5" t="s">
        <v>231</v>
      </c>
      <c r="C76" s="3">
        <v>0.74513888888888891</v>
      </c>
      <c r="D76" s="5" t="s">
        <v>11</v>
      </c>
      <c r="E76" s="2">
        <v>0.1</v>
      </c>
      <c r="F76" s="2" t="s">
        <v>12</v>
      </c>
      <c r="G76" s="2">
        <v>1.0911</v>
      </c>
      <c r="H76" s="2">
        <v>1.1121000000000001</v>
      </c>
      <c r="I76" s="2">
        <v>0</v>
      </c>
      <c r="J76" s="5" t="s">
        <v>232</v>
      </c>
      <c r="K76" s="3">
        <v>0.32569444444444445</v>
      </c>
      <c r="L76" s="2">
        <v>1.1121000000000001</v>
      </c>
      <c r="M76" s="2">
        <v>-10.35</v>
      </c>
      <c r="N76" s="2">
        <v>-220.35</v>
      </c>
      <c r="O76" s="2">
        <v>-210</v>
      </c>
      <c r="P76">
        <v>0</v>
      </c>
      <c r="Q76">
        <v>109.11</v>
      </c>
      <c r="R76">
        <v>54.55</v>
      </c>
      <c r="T76">
        <v>0</v>
      </c>
      <c r="U76">
        <f t="shared" si="5"/>
        <v>0</v>
      </c>
      <c r="V76">
        <f t="shared" si="6"/>
        <v>-210</v>
      </c>
      <c r="W76">
        <f t="shared" si="7"/>
        <v>0</v>
      </c>
      <c r="X76">
        <f t="shared" si="8"/>
        <v>-220.35</v>
      </c>
      <c r="Y76" s="7">
        <f t="shared" si="9"/>
        <v>39888.400000000016</v>
      </c>
    </row>
    <row r="77" spans="1:25" x14ac:dyDescent="0.15">
      <c r="A77" s="2" t="s">
        <v>233</v>
      </c>
      <c r="B77" s="5" t="s">
        <v>234</v>
      </c>
      <c r="C77" s="3">
        <v>0.32708333333333334</v>
      </c>
      <c r="D77" s="5" t="s">
        <v>16</v>
      </c>
      <c r="E77" s="2">
        <v>0.4</v>
      </c>
      <c r="F77" s="2" t="s">
        <v>12</v>
      </c>
      <c r="G77" s="2">
        <v>1.1321000000000001</v>
      </c>
      <c r="H77" s="2">
        <v>1.1201000000000001</v>
      </c>
      <c r="I77" s="2">
        <v>0</v>
      </c>
      <c r="J77" s="5" t="s">
        <v>235</v>
      </c>
      <c r="K77" s="3">
        <v>0.61805555555555558</v>
      </c>
      <c r="L77" s="2">
        <v>1.1201000000000001</v>
      </c>
      <c r="M77" s="2">
        <v>2.4</v>
      </c>
      <c r="N77" s="2">
        <v>-477.6</v>
      </c>
      <c r="O77" s="2">
        <v>-120</v>
      </c>
      <c r="P77">
        <v>0</v>
      </c>
      <c r="Q77">
        <v>452.88</v>
      </c>
      <c r="R77">
        <v>226.44</v>
      </c>
      <c r="T77">
        <v>0</v>
      </c>
      <c r="U77">
        <f t="shared" si="5"/>
        <v>0</v>
      </c>
      <c r="V77">
        <f t="shared" si="6"/>
        <v>-120</v>
      </c>
      <c r="W77">
        <f t="shared" si="7"/>
        <v>0</v>
      </c>
      <c r="X77">
        <f t="shared" si="8"/>
        <v>-477.6</v>
      </c>
      <c r="Y77" s="7">
        <f t="shared" si="9"/>
        <v>39410.800000000017</v>
      </c>
    </row>
    <row r="80" spans="1:25" x14ac:dyDescent="0.15">
      <c r="B80" s="8" t="s">
        <v>247</v>
      </c>
      <c r="C80" s="8"/>
      <c r="D80" s="6">
        <f>COUNTIF(U2:U77,"&gt;0")/COUNT(O2:O77)</f>
        <v>0.36842105263157893</v>
      </c>
    </row>
    <row r="81" spans="2:4" x14ac:dyDescent="0.15">
      <c r="B81" s="8" t="s">
        <v>248</v>
      </c>
      <c r="C81" s="8"/>
      <c r="D81" s="2">
        <f>SUM(U2:U77)</f>
        <v>9930</v>
      </c>
    </row>
    <row r="82" spans="2:4" x14ac:dyDescent="0.15">
      <c r="B82" s="8" t="s">
        <v>249</v>
      </c>
      <c r="C82" s="8"/>
      <c r="D82" s="2">
        <f>SUM(W2:W77)</f>
        <v>48780.850000000013</v>
      </c>
    </row>
    <row r="83" spans="2:4" x14ac:dyDescent="0.15">
      <c r="B83" s="8" t="s">
        <v>250</v>
      </c>
      <c r="C83" s="8"/>
      <c r="D83" s="2">
        <f>SUM(V2:V77)</f>
        <v>-5259</v>
      </c>
    </row>
    <row r="84" spans="2:4" x14ac:dyDescent="0.15">
      <c r="B84" s="8" t="s">
        <v>251</v>
      </c>
      <c r="C84" s="8"/>
      <c r="D84" s="2">
        <f>SUM(X2:X77)</f>
        <v>-19370.049999999996</v>
      </c>
    </row>
    <row r="85" spans="2:4" x14ac:dyDescent="0.15">
      <c r="B85" s="8" t="s">
        <v>256</v>
      </c>
      <c r="C85" s="8"/>
      <c r="D85" s="2">
        <f>AVERAGE(U2:U77)</f>
        <v>130.65789473684211</v>
      </c>
    </row>
    <row r="86" spans="2:4" x14ac:dyDescent="0.15">
      <c r="B86" s="8" t="s">
        <v>257</v>
      </c>
      <c r="C86" s="8"/>
      <c r="D86" s="2">
        <f>ABS(AVERAGE(V2:V77))</f>
        <v>69.19736842105263</v>
      </c>
    </row>
  </sheetData>
  <mergeCells count="7">
    <mergeCell ref="B86:C86"/>
    <mergeCell ref="B83:C83"/>
    <mergeCell ref="B84:C84"/>
    <mergeCell ref="B80:C80"/>
    <mergeCell ref="B81:C81"/>
    <mergeCell ref="B82:C82"/>
    <mergeCell ref="B85:C85"/>
  </mergeCells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88" sqref="R88"/>
    </sheetView>
  </sheetViews>
  <sheetFormatPr defaultRowHeight="13.5" x14ac:dyDescent="0.15"/>
  <sheetData/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cma_meth1_1d</vt:lpstr>
      <vt:lpstr>pictures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2015-10-09T17:28:42Z</dcterms:created>
  <dcterms:modified xsi:type="dcterms:W3CDTF">2015-10-10T15:50:59Z</dcterms:modified>
</cp:coreProperties>
</file>