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60" yWindow="420" windowWidth="19095" windowHeight="8160" activeTab="1"/>
  </bookViews>
  <sheets>
    <sheet name="ルール＆合計" sheetId="3" r:id="rId1"/>
    <sheet name="デモトレ履歴" sheetId="2" r:id="rId2"/>
    <sheet name="画像10.112～" sheetId="8" r:id="rId3"/>
    <sheet name="気づき" sheetId="1" r:id="rId4"/>
    <sheet name="決まり事" sheetId="7" r:id="rId5"/>
    <sheet name="画像10.5～" sheetId="6" r:id="rId6"/>
    <sheet name="検証データ_原紙" sheetId="4" r:id="rId7"/>
    <sheet name="画像_原紙" sheetId="5" r:id="rId8"/>
  </sheets>
  <calcPr calcId="124519"/>
</workbook>
</file>

<file path=xl/calcChain.xml><?xml version="1.0" encoding="utf-8"?>
<calcChain xmlns="http://schemas.openxmlformats.org/spreadsheetml/2006/main">
  <c r="P89" i="2"/>
  <c r="O89"/>
  <c r="N89"/>
  <c r="Q85"/>
  <c r="Q86" s="1"/>
  <c r="Q87" s="1"/>
  <c r="Q88" s="1"/>
  <c r="Q81"/>
  <c r="Q84"/>
  <c r="Q83"/>
  <c r="Q82"/>
  <c r="P79"/>
  <c r="O79"/>
  <c r="Q78"/>
  <c r="Q77"/>
  <c r="Q76"/>
  <c r="Q75"/>
  <c r="Q74"/>
  <c r="K148" i="4"/>
  <c r="O139"/>
  <c r="N139"/>
  <c r="M139"/>
  <c r="O114"/>
  <c r="N114"/>
  <c r="N116" s="1"/>
  <c r="Q113"/>
  <c r="P113"/>
  <c r="Q112"/>
  <c r="P112"/>
  <c r="Q111"/>
  <c r="P111"/>
  <c r="Q110"/>
  <c r="P110"/>
  <c r="Q109"/>
  <c r="P109"/>
  <c r="Q108"/>
  <c r="P108"/>
  <c r="Q107"/>
  <c r="P107"/>
  <c r="Q106"/>
  <c r="P106"/>
  <c r="Q105"/>
  <c r="P105"/>
  <c r="Q104"/>
  <c r="P104"/>
  <c r="Q103"/>
  <c r="P103"/>
  <c r="Q102"/>
  <c r="P102"/>
  <c r="Q101"/>
  <c r="P101"/>
  <c r="Q100"/>
  <c r="P100"/>
  <c r="Q99"/>
  <c r="P99"/>
  <c r="Q98"/>
  <c r="P98"/>
  <c r="Q97"/>
  <c r="P97"/>
  <c r="Q96"/>
  <c r="P96"/>
  <c r="Q95"/>
  <c r="P95"/>
  <c r="Q94"/>
  <c r="P94"/>
  <c r="P114" s="1"/>
  <c r="O91"/>
  <c r="N91"/>
  <c r="Q90"/>
  <c r="P90"/>
  <c r="Q89"/>
  <c r="P89"/>
  <c r="Q88"/>
  <c r="P88"/>
  <c r="Q87"/>
  <c r="P87"/>
  <c r="Q86"/>
  <c r="P86"/>
  <c r="Q85"/>
  <c r="P85"/>
  <c r="Q84"/>
  <c r="P84"/>
  <c r="Q83"/>
  <c r="P83"/>
  <c r="Q82"/>
  <c r="P82"/>
  <c r="Q81"/>
  <c r="P81"/>
  <c r="Q80"/>
  <c r="P80"/>
  <c r="Q79"/>
  <c r="P79"/>
  <c r="Q78"/>
  <c r="P78"/>
  <c r="Q77"/>
  <c r="P77"/>
  <c r="Q76"/>
  <c r="P76"/>
  <c r="Q75"/>
  <c r="P75"/>
  <c r="Q74"/>
  <c r="P74"/>
  <c r="Q73"/>
  <c r="P73"/>
  <c r="Q72"/>
  <c r="P72"/>
  <c r="Q71"/>
  <c r="P71"/>
  <c r="P91" s="1"/>
  <c r="O68"/>
  <c r="N68"/>
  <c r="Q67"/>
  <c r="P67"/>
  <c r="Q66"/>
  <c r="P66"/>
  <c r="Q65"/>
  <c r="P65"/>
  <c r="Q64"/>
  <c r="P64"/>
  <c r="Q63"/>
  <c r="P63"/>
  <c r="Q62"/>
  <c r="P62"/>
  <c r="Q61"/>
  <c r="P61"/>
  <c r="Q60"/>
  <c r="P60"/>
  <c r="Q59"/>
  <c r="P59"/>
  <c r="Q58"/>
  <c r="P58"/>
  <c r="Q57"/>
  <c r="P57"/>
  <c r="Q56"/>
  <c r="P56"/>
  <c r="Q55"/>
  <c r="P55"/>
  <c r="Q54"/>
  <c r="P54"/>
  <c r="Q53"/>
  <c r="P53"/>
  <c r="Q52"/>
  <c r="P52"/>
  <c r="Q51"/>
  <c r="P51"/>
  <c r="Q50"/>
  <c r="P50"/>
  <c r="Q49"/>
  <c r="P49"/>
  <c r="P68" s="1"/>
  <c r="Q48"/>
  <c r="P48"/>
  <c r="O45"/>
  <c r="O116" s="1"/>
  <c r="N45"/>
  <c r="Q44"/>
  <c r="P44"/>
  <c r="Q43"/>
  <c r="P43"/>
  <c r="Q42"/>
  <c r="P42"/>
  <c r="Q41"/>
  <c r="P41"/>
  <c r="Q40"/>
  <c r="P40"/>
  <c r="Q39"/>
  <c r="P39"/>
  <c r="Q38"/>
  <c r="P38"/>
  <c r="Q37"/>
  <c r="P37"/>
  <c r="Q36"/>
  <c r="P36"/>
  <c r="Q35"/>
  <c r="P35"/>
  <c r="Q34"/>
  <c r="P34"/>
  <c r="Q33"/>
  <c r="P33"/>
  <c r="Q32"/>
  <c r="P32"/>
  <c r="Q31"/>
  <c r="P31"/>
  <c r="Q30"/>
  <c r="P30"/>
  <c r="Q29"/>
  <c r="P29"/>
  <c r="Q28"/>
  <c r="P28"/>
  <c r="Q27"/>
  <c r="P27"/>
  <c r="Q26"/>
  <c r="P26"/>
  <c r="Q25"/>
  <c r="P25"/>
  <c r="P45" s="1"/>
  <c r="O22"/>
  <c r="N22"/>
  <c r="Q21"/>
  <c r="P21"/>
  <c r="Q20"/>
  <c r="P20"/>
  <c r="Q19"/>
  <c r="P19"/>
  <c r="Q18"/>
  <c r="P18"/>
  <c r="Q17"/>
  <c r="P17"/>
  <c r="Q16"/>
  <c r="P16"/>
  <c r="Q15"/>
  <c r="P15"/>
  <c r="Q14"/>
  <c r="P14"/>
  <c r="Q13"/>
  <c r="P13"/>
  <c r="Q12"/>
  <c r="P12"/>
  <c r="Q11"/>
  <c r="P11"/>
  <c r="Q10"/>
  <c r="P10"/>
  <c r="Q9"/>
  <c r="P9"/>
  <c r="Q8"/>
  <c r="P8"/>
  <c r="Q7"/>
  <c r="P7"/>
  <c r="Q6"/>
  <c r="P6"/>
  <c r="Q5"/>
  <c r="P5"/>
  <c r="Q4"/>
  <c r="P4"/>
  <c r="Q3"/>
  <c r="P3"/>
  <c r="Q2"/>
  <c r="P2"/>
  <c r="P22" s="1"/>
  <c r="L6" i="3"/>
  <c r="K6"/>
  <c r="H6"/>
  <c r="G6"/>
  <c r="E6"/>
  <c r="D6"/>
  <c r="C6"/>
  <c r="L5"/>
  <c r="K5"/>
  <c r="J5"/>
  <c r="I5"/>
  <c r="F5"/>
  <c r="C5"/>
  <c r="L4"/>
  <c r="C4" s="1"/>
  <c r="K4"/>
  <c r="I4"/>
  <c r="J4" s="1"/>
  <c r="F4"/>
  <c r="L3"/>
  <c r="K3"/>
  <c r="J3"/>
  <c r="I3"/>
  <c r="F3"/>
  <c r="C3"/>
  <c r="L2"/>
  <c r="K2"/>
  <c r="C2" s="1"/>
  <c r="I2"/>
  <c r="J2" s="1"/>
  <c r="F2"/>
  <c r="L1"/>
  <c r="K1"/>
  <c r="J1"/>
  <c r="J6" s="1"/>
  <c r="I1"/>
  <c r="I6" s="1"/>
  <c r="F1"/>
  <c r="F6" s="1"/>
  <c r="C1"/>
  <c r="K159" i="2"/>
  <c r="O150"/>
  <c r="N150"/>
  <c r="M150"/>
  <c r="P127"/>
  <c r="O127"/>
  <c r="N127"/>
  <c r="O125"/>
  <c r="N125"/>
  <c r="Q124"/>
  <c r="P124"/>
  <c r="Q123"/>
  <c r="P123"/>
  <c r="Q122"/>
  <c r="P122"/>
  <c r="Q121"/>
  <c r="P121"/>
  <c r="Q120"/>
  <c r="P120"/>
  <c r="Q119"/>
  <c r="P119"/>
  <c r="Q118"/>
  <c r="P118"/>
  <c r="Q117"/>
  <c r="P117"/>
  <c r="Q116"/>
  <c r="P116"/>
  <c r="Q115"/>
  <c r="P115"/>
  <c r="Q114"/>
  <c r="P114"/>
  <c r="Q113"/>
  <c r="P113"/>
  <c r="Q112"/>
  <c r="P112"/>
  <c r="Q111"/>
  <c r="P111"/>
  <c r="Q110"/>
  <c r="P110"/>
  <c r="Q109"/>
  <c r="P109"/>
  <c r="Q108"/>
  <c r="P108"/>
  <c r="Q107"/>
  <c r="P107"/>
  <c r="Q106"/>
  <c r="P106"/>
  <c r="Q105"/>
  <c r="P105"/>
  <c r="P125" s="1"/>
  <c r="Q101"/>
  <c r="P101"/>
  <c r="Q100"/>
  <c r="P100"/>
  <c r="Q99"/>
  <c r="P99"/>
  <c r="Q98"/>
  <c r="P98"/>
  <c r="Q97"/>
  <c r="P97"/>
  <c r="Q96"/>
  <c r="P96"/>
  <c r="Q95"/>
  <c r="P95"/>
  <c r="Q94"/>
  <c r="P94"/>
  <c r="Q93"/>
  <c r="P93"/>
  <c r="Q92"/>
  <c r="P92"/>
  <c r="Q91"/>
  <c r="P91"/>
  <c r="P71"/>
  <c r="O69"/>
  <c r="N69"/>
  <c r="P59"/>
  <c r="O59"/>
  <c r="N59"/>
  <c r="P44"/>
  <c r="O44"/>
  <c r="N44"/>
  <c r="Q39"/>
  <c r="Q40" s="1"/>
  <c r="Q41" s="1"/>
  <c r="Q42" s="1"/>
  <c r="Q38"/>
  <c r="Q37"/>
  <c r="P31"/>
  <c r="O31"/>
  <c r="Q26"/>
  <c r="Q27" s="1"/>
  <c r="Q28" s="1"/>
  <c r="Q29" s="1"/>
  <c r="Q30" s="1"/>
  <c r="Q33" s="1"/>
  <c r="Q34" s="1"/>
  <c r="Q35" s="1"/>
  <c r="P23"/>
  <c r="O23"/>
  <c r="N23"/>
  <c r="P13"/>
  <c r="O13"/>
  <c r="N13"/>
  <c r="Q3"/>
  <c r="Q4" s="1"/>
  <c r="Q5" s="1"/>
  <c r="Q6" s="1"/>
  <c r="Q7" s="1"/>
  <c r="Q8" s="1"/>
  <c r="Q9" s="1"/>
  <c r="Q10" s="1"/>
  <c r="Q11" s="1"/>
  <c r="Q12" s="1"/>
  <c r="Q15" s="1"/>
  <c r="Q16" s="1"/>
  <c r="Q17" s="1"/>
  <c r="Q18" s="1"/>
  <c r="Q19" s="1"/>
  <c r="Q20" s="1"/>
  <c r="Q21" s="1"/>
  <c r="Q22" s="1"/>
  <c r="P116" i="4" l="1"/>
  <c r="Q43" i="2"/>
  <c r="Q46"/>
  <c r="Q47" s="1"/>
  <c r="Q48" s="1"/>
  <c r="Q49" s="1"/>
  <c r="Q61" l="1"/>
  <c r="Q62" s="1"/>
  <c r="Q63" s="1"/>
  <c r="Q64" s="1"/>
  <c r="Q65" s="1"/>
  <c r="Q66" s="1"/>
  <c r="Q67" s="1"/>
  <c r="Q68" s="1"/>
  <c r="Q50"/>
  <c r="Q51" s="1"/>
  <c r="Q52" s="1"/>
  <c r="Q53" s="1"/>
  <c r="Q54" s="1"/>
  <c r="Q55" s="1"/>
  <c r="Q56" s="1"/>
  <c r="Q57" s="1"/>
  <c r="Q58" s="1"/>
  <c r="P69"/>
</calcChain>
</file>

<file path=xl/sharedStrings.xml><?xml version="1.0" encoding="utf-8"?>
<sst xmlns="http://schemas.openxmlformats.org/spreadsheetml/2006/main" count="798" uniqueCount="441">
  <si>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</si>
  <si>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</si>
  <si>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</si>
  <si>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</si>
  <si>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</si>
  <si>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</si>
  <si>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</si>
  <si>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</si>
  <si>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</si>
  <si>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</si>
  <si>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</si>
  <si>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</si>
  <si>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</si>
  <si>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</si>
  <si>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</si>
  <si>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</si>
  <si>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</si>
  <si>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</si>
  <si>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</si>
  <si>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</si>
  <si>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</si>
  <si>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</si>
  <si>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</si>
  <si>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</si>
  <si>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</si>
  <si>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</si>
  <si>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</si>
  <si>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</si>
  <si>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</si>
  <si>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</si>
  <si>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</si>
  <si>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</si>
  <si>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</si>
  <si>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</si>
  <si>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</si>
  <si>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</si>
  <si>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</si>
  <si>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</si>
  <si>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</si>
  <si>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</si>
  <si>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</si>
  <si>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</si>
  <si>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</si>
  <si>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</si>
  <si>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</si>
  <si>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</si>
  <si>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</si>
  <si>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</si>
  <si>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</si>
  <si>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</si>
  <si>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</si>
  <si>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</si>
  <si>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</si>
  <si>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</si>
  <si>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</si>
  <si>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</si>
  <si>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</si>
  <si>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</si>
  <si>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</si>
  <si>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</si>
  <si>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</si>
  <si>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</si>
  <si>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</si>
  <si>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</si>
  <si>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</si>
  <si>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</si>
  <si>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</si>
  <si>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</si>
  <si>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</si>
  <si>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</si>
  <si>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</si>
  <si>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</si>
  <si>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</si>
  <si>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</si>
  <si>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</si>
  <si>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</si>
  <si>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</si>
  <si>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</si>
  <si>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</si>
  <si>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</si>
  <si>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</si>
  <si>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</si>
  <si>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</si>
  <si>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</si>
  <si>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</si>
  <si>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EURUSD　</t>
    <phoneticPr fontId="2"/>
  </si>
  <si>
    <t>buy</t>
    <phoneticPr fontId="2"/>
  </si>
  <si>
    <t>PB</t>
    <phoneticPr fontId="2"/>
  </si>
  <si>
    <t>4H→1H</t>
    <phoneticPr fontId="2"/>
  </si>
  <si>
    <t>2015.08.17.08</t>
    <phoneticPr fontId="2"/>
  </si>
  <si>
    <t>１H</t>
    <phoneticPr fontId="2"/>
  </si>
  <si>
    <t>2015.08.17.18</t>
    <phoneticPr fontId="2"/>
  </si>
  <si>
    <t>loss</t>
    <phoneticPr fontId="2"/>
  </si>
  <si>
    <t>EURGBP</t>
    <phoneticPr fontId="2"/>
  </si>
  <si>
    <t>T/L+手法1</t>
    <rPh sb="4" eb="6">
      <t>シュホウ</t>
    </rPh>
    <phoneticPr fontId="2"/>
  </si>
  <si>
    <t>日足→4H</t>
    <rPh sb="0" eb="2">
      <t>ヒアシ</t>
    </rPh>
    <phoneticPr fontId="2"/>
  </si>
  <si>
    <t>2015.08.18.10</t>
    <phoneticPr fontId="2"/>
  </si>
  <si>
    <t>2015.08.18.12</t>
    <phoneticPr fontId="2"/>
  </si>
  <si>
    <t>EURUSD</t>
    <phoneticPr fontId="2"/>
  </si>
  <si>
    <t>sell</t>
    <phoneticPr fontId="2"/>
  </si>
  <si>
    <t>EB→PB</t>
    <phoneticPr fontId="2"/>
  </si>
  <si>
    <t>2015.08.19.12</t>
    <phoneticPr fontId="2"/>
  </si>
  <si>
    <t>2015.08.19.15</t>
    <phoneticPr fontId="2"/>
  </si>
  <si>
    <t>建値</t>
    <rPh sb="0" eb="2">
      <t>タテネ</t>
    </rPh>
    <phoneticPr fontId="2"/>
  </si>
  <si>
    <t>drw</t>
    <phoneticPr fontId="2"/>
  </si>
  <si>
    <t>NZDJPY　</t>
    <phoneticPr fontId="2"/>
  </si>
  <si>
    <t>D/J+手法１</t>
    <rPh sb="4" eb="6">
      <t>シュホウ</t>
    </rPh>
    <phoneticPr fontId="2"/>
  </si>
  <si>
    <t>日足</t>
    <rPh sb="0" eb="2">
      <t>ヒアシ</t>
    </rPh>
    <phoneticPr fontId="2"/>
  </si>
  <si>
    <t>2015.08.21.13</t>
    <phoneticPr fontId="2"/>
  </si>
  <si>
    <t>2015.08.24.01</t>
    <phoneticPr fontId="2"/>
  </si>
  <si>
    <t>CHFJPY　</t>
    <phoneticPr fontId="2"/>
  </si>
  <si>
    <t>2015.08.24.02</t>
    <phoneticPr fontId="2"/>
  </si>
  <si>
    <t>EURJPY</t>
    <phoneticPr fontId="2"/>
  </si>
  <si>
    <t>T/L+S/R</t>
    <phoneticPr fontId="2"/>
  </si>
  <si>
    <t>2015.08.21.20</t>
    <phoneticPr fontId="2"/>
  </si>
  <si>
    <t>2015.08.24.16</t>
    <phoneticPr fontId="2"/>
  </si>
  <si>
    <t>NZDUSD</t>
    <phoneticPr fontId="2"/>
  </si>
  <si>
    <t>手法１</t>
    <rPh sb="0" eb="2">
      <t>シュホウ</t>
    </rPh>
    <phoneticPr fontId="2"/>
  </si>
  <si>
    <t>1H</t>
    <phoneticPr fontId="2"/>
  </si>
  <si>
    <t>2015.08.24.23</t>
    <phoneticPr fontId="2"/>
  </si>
  <si>
    <t>2015.08.25.04</t>
    <phoneticPr fontId="2"/>
  </si>
  <si>
    <t>T/L</t>
    <phoneticPr fontId="2"/>
  </si>
  <si>
    <t>2015.08.25.10</t>
    <phoneticPr fontId="2"/>
  </si>
  <si>
    <t>2015.08.25.13</t>
    <phoneticPr fontId="2"/>
  </si>
  <si>
    <t>FIB38.2</t>
    <phoneticPr fontId="2"/>
  </si>
  <si>
    <t>win</t>
    <phoneticPr fontId="2"/>
  </si>
  <si>
    <t>AUDCHF</t>
    <phoneticPr fontId="2"/>
  </si>
  <si>
    <t>S/Rﾌﾞﾚｲｸ+手法１</t>
    <rPh sb="9" eb="11">
      <t>シュホウ</t>
    </rPh>
    <phoneticPr fontId="2"/>
  </si>
  <si>
    <t>2015.08.25.17</t>
    <phoneticPr fontId="2"/>
  </si>
  <si>
    <t>EURJPY　</t>
    <phoneticPr fontId="2"/>
  </si>
  <si>
    <t>2015.08.28.05</t>
    <phoneticPr fontId="2"/>
  </si>
  <si>
    <t>2015.08.28.11</t>
    <phoneticPr fontId="2"/>
  </si>
  <si>
    <t>GBPUSD　</t>
    <phoneticPr fontId="2"/>
  </si>
  <si>
    <t>2015.08.28.06</t>
    <phoneticPr fontId="2"/>
  </si>
  <si>
    <t>2015.08.28.09</t>
    <phoneticPr fontId="2"/>
  </si>
  <si>
    <t>1勝7敗3分</t>
    <rPh sb="1" eb="2">
      <t>ショウ</t>
    </rPh>
    <rPh sb="3" eb="4">
      <t>ハイ</t>
    </rPh>
    <rPh sb="5" eb="6">
      <t>ワケ</t>
    </rPh>
    <phoneticPr fontId="2"/>
  </si>
  <si>
    <t>以下8/31～分↓</t>
    <rPh sb="0" eb="2">
      <t>イカ</t>
    </rPh>
    <rPh sb="7" eb="8">
      <t>フン</t>
    </rPh>
    <phoneticPr fontId="2"/>
  </si>
  <si>
    <t>D/J+T/Lﾌﾞﾚｲｸ</t>
    <phoneticPr fontId="2"/>
  </si>
  <si>
    <t>2015.08.28.19</t>
    <phoneticPr fontId="2"/>
  </si>
  <si>
    <t>2015.08.31.09</t>
    <phoneticPr fontId="2"/>
  </si>
  <si>
    <t>EB</t>
    <phoneticPr fontId="2"/>
  </si>
  <si>
    <t>EURAUD　☆</t>
    <phoneticPr fontId="2"/>
  </si>
  <si>
    <t>2015.08.31.03</t>
    <phoneticPr fontId="2"/>
  </si>
  <si>
    <t>2015.08.31.08</t>
    <phoneticPr fontId="2"/>
  </si>
  <si>
    <t>EURCAD　☆</t>
    <phoneticPr fontId="2"/>
  </si>
  <si>
    <t>2015.08.41.04</t>
    <phoneticPr fontId="2"/>
  </si>
  <si>
    <t>日足→１H</t>
    <rPh sb="0" eb="2">
      <t>ヒアシ</t>
    </rPh>
    <phoneticPr fontId="2"/>
  </si>
  <si>
    <t>2015.09.01.01</t>
    <phoneticPr fontId="2"/>
  </si>
  <si>
    <t>2015.09.01.16</t>
    <phoneticPr fontId="2"/>
  </si>
  <si>
    <t>NZDUSD ☆</t>
    <phoneticPr fontId="2"/>
  </si>
  <si>
    <t>D/J+手法１(BAD)</t>
    <rPh sb="4" eb="6">
      <t>シュホウ</t>
    </rPh>
    <phoneticPr fontId="2"/>
  </si>
  <si>
    <t>2015.09.02.02</t>
    <phoneticPr fontId="2"/>
  </si>
  <si>
    <t>2015.09.02.11</t>
    <phoneticPr fontId="2"/>
  </si>
  <si>
    <t>FIB</t>
    <phoneticPr fontId="2"/>
  </si>
  <si>
    <t>2015.09.02.21</t>
    <phoneticPr fontId="2"/>
  </si>
  <si>
    <t>2015.09.03.04</t>
    <phoneticPr fontId="2"/>
  </si>
  <si>
    <t>AUDCHF　</t>
    <phoneticPr fontId="2"/>
  </si>
  <si>
    <t>D/J+ﾌﾞﾚｲｸ+H/S</t>
    <phoneticPr fontId="2"/>
  </si>
  <si>
    <t>2015.09.04.04</t>
    <phoneticPr fontId="2"/>
  </si>
  <si>
    <t>15m</t>
    <phoneticPr fontId="2"/>
  </si>
  <si>
    <t>2015.09.04.08</t>
    <phoneticPr fontId="2"/>
  </si>
  <si>
    <t>MA</t>
    <phoneticPr fontId="2"/>
  </si>
  <si>
    <t>H/S→ﾌｯｸ&amp;ｺﾞｰ</t>
    <phoneticPr fontId="2"/>
  </si>
  <si>
    <t>2015.09.04.15</t>
    <phoneticPr fontId="2"/>
  </si>
  <si>
    <t>2015.09.04.16</t>
    <phoneticPr fontId="2"/>
  </si>
  <si>
    <t>※☆マークは自分の確立ルール</t>
    <rPh sb="6" eb="8">
      <t>ジブン</t>
    </rPh>
    <rPh sb="9" eb="11">
      <t>カクリツ</t>
    </rPh>
    <phoneticPr fontId="2"/>
  </si>
  <si>
    <t>３勝３敗２分</t>
    <rPh sb="1" eb="2">
      <t>ショウ</t>
    </rPh>
    <rPh sb="3" eb="4">
      <t>ハイ</t>
    </rPh>
    <rPh sb="5" eb="6">
      <t>ワケ</t>
    </rPh>
    <phoneticPr fontId="2"/>
  </si>
  <si>
    <t>以下9/7～分↓</t>
    <rPh sb="0" eb="2">
      <t>イカ</t>
    </rPh>
    <rPh sb="6" eb="7">
      <t>フン</t>
    </rPh>
    <phoneticPr fontId="2"/>
  </si>
  <si>
    <t>ＥＵＲＪＰＹ</t>
    <phoneticPr fontId="2"/>
  </si>
  <si>
    <t>D/J+S/Rﾌﾞﾚｲｸ</t>
    <phoneticPr fontId="2"/>
  </si>
  <si>
    <t>2015.09.07.04</t>
    <phoneticPr fontId="2"/>
  </si>
  <si>
    <t>2015.09.08.06</t>
    <phoneticPr fontId="2"/>
  </si>
  <si>
    <t>S/R</t>
    <phoneticPr fontId="2"/>
  </si>
  <si>
    <t>NZDUSD　☆</t>
    <phoneticPr fontId="2"/>
  </si>
  <si>
    <t>2015.09.08.02</t>
    <phoneticPr fontId="2"/>
  </si>
  <si>
    <t>2015.09.08.11</t>
    <phoneticPr fontId="2"/>
  </si>
  <si>
    <t>USDCHF</t>
    <phoneticPr fontId="2"/>
  </si>
  <si>
    <t>４H→１H</t>
    <phoneticPr fontId="2"/>
  </si>
  <si>
    <t>2015.09.09.02</t>
    <phoneticPr fontId="2"/>
  </si>
  <si>
    <t>2015.09.09.03</t>
    <phoneticPr fontId="2"/>
  </si>
  <si>
    <t>D/J+S/Rﾌﾞﾚｲｸ×</t>
    <phoneticPr fontId="2"/>
  </si>
  <si>
    <t>2015.09.09.13</t>
    <phoneticPr fontId="2"/>
  </si>
  <si>
    <t>2015.09.09.17</t>
    <phoneticPr fontId="2"/>
  </si>
  <si>
    <t>建値ﾙｰﾙ破り</t>
    <rPh sb="0" eb="2">
      <t>タテネ</t>
    </rPh>
    <rPh sb="5" eb="6">
      <t>ヤブ</t>
    </rPh>
    <phoneticPr fontId="2"/>
  </si>
  <si>
    <t>GBPUSD</t>
    <phoneticPr fontId="2"/>
  </si>
  <si>
    <t>2015.09.10.09</t>
    <phoneticPr fontId="2"/>
  </si>
  <si>
    <t>2015.09.10.14</t>
    <phoneticPr fontId="2"/>
  </si>
  <si>
    <t>指標発表</t>
    <rPh sb="0" eb="2">
      <t>シヒョウ</t>
    </rPh>
    <rPh sb="2" eb="4">
      <t>ハッピョウ</t>
    </rPh>
    <phoneticPr fontId="2"/>
  </si>
  <si>
    <t>1勝４敗</t>
    <rPh sb="1" eb="2">
      <t>ショウ</t>
    </rPh>
    <rPh sb="3" eb="4">
      <t>ハイ</t>
    </rPh>
    <phoneticPr fontId="2"/>
  </si>
  <si>
    <t>以下9/14～分↓</t>
    <rPh sb="0" eb="2">
      <t>イカ</t>
    </rPh>
    <rPh sb="7" eb="8">
      <t>フン</t>
    </rPh>
    <phoneticPr fontId="2"/>
  </si>
  <si>
    <t>ＥＵＲＪＰＹ　☆</t>
    <phoneticPr fontId="2"/>
  </si>
  <si>
    <t>D/J+手法１（遅れ）</t>
    <rPh sb="4" eb="6">
      <t>シュホウ</t>
    </rPh>
    <rPh sb="8" eb="9">
      <t>オク</t>
    </rPh>
    <phoneticPr fontId="2"/>
  </si>
  <si>
    <t>2015.09.14.12</t>
    <phoneticPr fontId="2"/>
  </si>
  <si>
    <t>2015.09.14.14</t>
    <phoneticPr fontId="2"/>
  </si>
  <si>
    <t>１H→15m</t>
    <phoneticPr fontId="2"/>
  </si>
  <si>
    <t>FIB（ﾙｰﾙ破り）</t>
    <rPh sb="7" eb="8">
      <t>ヤブ</t>
    </rPh>
    <phoneticPr fontId="2"/>
  </si>
  <si>
    <t>2015.09.14.16</t>
    <phoneticPr fontId="2"/>
  </si>
  <si>
    <t>2015.09.14.19</t>
    <phoneticPr fontId="2"/>
  </si>
  <si>
    <t>2015.09.15.10</t>
    <phoneticPr fontId="2"/>
  </si>
  <si>
    <t>2015.09.16.06</t>
    <phoneticPr fontId="2"/>
  </si>
  <si>
    <t>僅差</t>
    <rPh sb="0" eb="2">
      <t>キンサ</t>
    </rPh>
    <phoneticPr fontId="2"/>
  </si>
  <si>
    <t>AUDCAD　☆</t>
    <phoneticPr fontId="2"/>
  </si>
  <si>
    <t>D/J+手法2</t>
    <rPh sb="4" eb="6">
      <t>シュホウ</t>
    </rPh>
    <phoneticPr fontId="2"/>
  </si>
  <si>
    <t>2015.09.15.08</t>
    <phoneticPr fontId="2"/>
  </si>
  <si>
    <t>2015.09.15.18</t>
    <phoneticPr fontId="2"/>
  </si>
  <si>
    <t>ﾀﾞｳ</t>
    <phoneticPr fontId="2"/>
  </si>
  <si>
    <t>CADJPY</t>
    <phoneticPr fontId="2"/>
  </si>
  <si>
    <t>ﾚﾝｼﾞ反発</t>
    <rPh sb="4" eb="6">
      <t>ハンパツ</t>
    </rPh>
    <phoneticPr fontId="2"/>
  </si>
  <si>
    <t>2015.09.15.11</t>
    <phoneticPr fontId="2"/>
  </si>
  <si>
    <t>GBPJPY</t>
    <phoneticPr fontId="2"/>
  </si>
  <si>
    <t>wﾎﾞﾄﾑ+ｳｪｯｼﾞ他</t>
    <rPh sb="11" eb="12">
      <t>ホカ</t>
    </rPh>
    <phoneticPr fontId="2"/>
  </si>
  <si>
    <t>2015.09.16.11</t>
    <phoneticPr fontId="2"/>
  </si>
  <si>
    <t>5min</t>
    <phoneticPr fontId="2"/>
  </si>
  <si>
    <t>2015.09.16.17</t>
    <phoneticPr fontId="2"/>
  </si>
  <si>
    <t>ﾀｰｹﾞｯﾄ（ﾀﾞｳ)</t>
    <phoneticPr fontId="2"/>
  </si>
  <si>
    <t>wﾄｯﾌﾟ（早）+PB</t>
    <rPh sb="6" eb="7">
      <t>ハヤ</t>
    </rPh>
    <phoneticPr fontId="2"/>
  </si>
  <si>
    <t>2015.09.17.04</t>
    <phoneticPr fontId="2"/>
  </si>
  <si>
    <t>2015.09.17.06</t>
    <phoneticPr fontId="2"/>
  </si>
  <si>
    <t>AUDUSD</t>
    <phoneticPr fontId="2"/>
  </si>
  <si>
    <t>2015.09.17.10</t>
    <phoneticPr fontId="2"/>
  </si>
  <si>
    <t>2015.09.17.16</t>
    <phoneticPr fontId="2"/>
  </si>
  <si>
    <t>ﾀｰｹﾞｯﾄ</t>
    <phoneticPr fontId="2"/>
  </si>
  <si>
    <t>EURJPN</t>
    <phoneticPr fontId="2"/>
  </si>
  <si>
    <t>2015.09.18.03</t>
    <phoneticPr fontId="2"/>
  </si>
  <si>
    <t>2015.09.18.10</t>
    <phoneticPr fontId="2"/>
  </si>
  <si>
    <t>5勝2敗4分</t>
    <rPh sb="1" eb="2">
      <t>ショウ</t>
    </rPh>
    <rPh sb="3" eb="4">
      <t>ハイ</t>
    </rPh>
    <rPh sb="5" eb="6">
      <t>ワ</t>
    </rPh>
    <phoneticPr fontId="2"/>
  </si>
  <si>
    <t>以下9/21～分↓</t>
    <rPh sb="0" eb="2">
      <t>イカ</t>
    </rPh>
    <rPh sb="7" eb="8">
      <t>フン</t>
    </rPh>
    <phoneticPr fontId="2"/>
  </si>
  <si>
    <t>S/R、T/Lﾌﾞﾚｲｸ+EB</t>
    <phoneticPr fontId="2"/>
  </si>
  <si>
    <t>2015.09.21.05</t>
    <phoneticPr fontId="2"/>
  </si>
  <si>
    <t>2015.09.21.06</t>
    <phoneticPr fontId="2"/>
  </si>
  <si>
    <t>S/R、T/Lﾌﾞﾚｲｸ+PB</t>
    <phoneticPr fontId="2"/>
  </si>
  <si>
    <t>2015.09.21.08</t>
    <phoneticPr fontId="2"/>
  </si>
  <si>
    <t>2015.09.21.10</t>
    <phoneticPr fontId="2"/>
  </si>
  <si>
    <t>S/Rﾌﾞﾚｲｸ</t>
    <phoneticPr fontId="2"/>
  </si>
  <si>
    <t>2015.09.21.11</t>
    <phoneticPr fontId="2"/>
  </si>
  <si>
    <t>2015.09.22.13</t>
    <phoneticPr fontId="2"/>
  </si>
  <si>
    <t>FIB61.8</t>
    <phoneticPr fontId="2"/>
  </si>
  <si>
    <t>NZDUSD　</t>
    <phoneticPr fontId="2"/>
  </si>
  <si>
    <t>2015.09.22.18</t>
    <phoneticPr fontId="2"/>
  </si>
  <si>
    <t>2015.09.23.04</t>
    <phoneticPr fontId="2"/>
  </si>
  <si>
    <t>EURCAD</t>
    <phoneticPr fontId="2"/>
  </si>
  <si>
    <t>2015.09.23.05</t>
    <phoneticPr fontId="2"/>
  </si>
  <si>
    <t>2015.09.23.11</t>
    <phoneticPr fontId="2"/>
  </si>
  <si>
    <t>USDCAD</t>
    <phoneticPr fontId="2"/>
  </si>
  <si>
    <t>D/J+ﾀﾞﾌﾞﾙﾄｯﾌﾟ+T/Lﾌﾞﾚｲｸ</t>
    <phoneticPr fontId="2"/>
  </si>
  <si>
    <t>2015.09.23.09</t>
    <phoneticPr fontId="2"/>
  </si>
  <si>
    <t>2015.09.23.15</t>
    <phoneticPr fontId="2"/>
  </si>
  <si>
    <t>S/R+T/Lﾌﾞﾚｲｸ</t>
    <phoneticPr fontId="2"/>
  </si>
  <si>
    <t>S/Rﾌﾞﾚｲｸ▲</t>
    <phoneticPr fontId="2"/>
  </si>
  <si>
    <t>D/J+S/R、T/Lﾌﾞﾚｲｸ</t>
    <phoneticPr fontId="2"/>
  </si>
  <si>
    <t>2015.09.23.23</t>
    <phoneticPr fontId="2"/>
  </si>
  <si>
    <t>2015.09.24.18</t>
    <phoneticPr fontId="2"/>
  </si>
  <si>
    <t>D/J+S/R▲、T/Lﾌﾞﾚｲｸ</t>
    <phoneticPr fontId="2"/>
  </si>
  <si>
    <t>2015.09.24.03</t>
    <phoneticPr fontId="2"/>
  </si>
  <si>
    <t>2015.09.24.09</t>
    <phoneticPr fontId="2"/>
  </si>
  <si>
    <t>GBPAUD</t>
    <phoneticPr fontId="2"/>
  </si>
  <si>
    <t>T/Lﾌﾞﾚｲｸ</t>
    <phoneticPr fontId="2"/>
  </si>
  <si>
    <t>2015.09.24.11</t>
    <phoneticPr fontId="2"/>
  </si>
  <si>
    <t>EURAUD</t>
    <phoneticPr fontId="2"/>
  </si>
  <si>
    <t>S/R+Wﾄｯﾌﾟﾌﾞﾚｲｸ</t>
    <phoneticPr fontId="2"/>
  </si>
  <si>
    <t>2015.09.24.16</t>
    <phoneticPr fontId="2"/>
  </si>
  <si>
    <t>2015.09.24.17</t>
    <phoneticPr fontId="2"/>
  </si>
  <si>
    <t>2015.09.25.02</t>
    <phoneticPr fontId="2"/>
  </si>
  <si>
    <t>2015.09.25.14</t>
    <phoneticPr fontId="2"/>
  </si>
  <si>
    <t>ﾁｬﾈﾙ+S/Rﾌﾞﾚｲｸ</t>
    <phoneticPr fontId="2"/>
  </si>
  <si>
    <t>2015.09.25.10</t>
    <phoneticPr fontId="2"/>
  </si>
  <si>
    <t>2015.09.25.23</t>
    <phoneticPr fontId="2"/>
  </si>
  <si>
    <t>H/S</t>
    <phoneticPr fontId="2"/>
  </si>
  <si>
    <t>4勝8敗1分</t>
    <rPh sb="1" eb="2">
      <t>ショウ</t>
    </rPh>
    <rPh sb="3" eb="4">
      <t>ハイ</t>
    </rPh>
    <rPh sb="5" eb="6">
      <t>ワ</t>
    </rPh>
    <phoneticPr fontId="2"/>
  </si>
  <si>
    <t>以下9/28～分↓</t>
    <rPh sb="0" eb="2">
      <t>イカ</t>
    </rPh>
    <rPh sb="7" eb="8">
      <t>フン</t>
    </rPh>
    <phoneticPr fontId="2"/>
  </si>
  <si>
    <t>D/J＋PB</t>
    <phoneticPr fontId="2"/>
  </si>
  <si>
    <t>2015.09.28.15</t>
    <phoneticPr fontId="2"/>
  </si>
  <si>
    <t>5m</t>
    <phoneticPr fontId="2"/>
  </si>
  <si>
    <t>D/J＋S/Rﾌﾞﾚｲｸ</t>
    <phoneticPr fontId="2"/>
  </si>
  <si>
    <t>2015.09.28.16</t>
    <phoneticPr fontId="2"/>
  </si>
  <si>
    <t>D/J+H/S+S/Rﾌﾞﾚｲｸ</t>
    <phoneticPr fontId="2"/>
  </si>
  <si>
    <t>2015.09.29.10</t>
    <phoneticPr fontId="2"/>
  </si>
  <si>
    <t>2015.09.29.14</t>
    <phoneticPr fontId="2"/>
  </si>
  <si>
    <t>2015.09.30.04</t>
    <phoneticPr fontId="2"/>
  </si>
  <si>
    <t>2015.10.01.10</t>
    <phoneticPr fontId="2"/>
  </si>
  <si>
    <t>逆D/J＋MAﾌﾞﾚｲｸ</t>
    <rPh sb="0" eb="1">
      <t>ギャク</t>
    </rPh>
    <phoneticPr fontId="2"/>
  </si>
  <si>
    <t>NZDJPY</t>
    <phoneticPr fontId="2"/>
  </si>
  <si>
    <t>S/R＋ﾚﾝｼﾞﾌﾞﾚｲｸ</t>
    <phoneticPr fontId="2"/>
  </si>
  <si>
    <t>2015.10.01.09</t>
    <phoneticPr fontId="2"/>
  </si>
  <si>
    <t>2015.10.01.12</t>
    <phoneticPr fontId="2"/>
  </si>
  <si>
    <t>F/S</t>
    <phoneticPr fontId="2"/>
  </si>
  <si>
    <t>2015.10.01.18</t>
    <phoneticPr fontId="2"/>
  </si>
  <si>
    <t>2015.10.02.01</t>
    <phoneticPr fontId="2"/>
  </si>
  <si>
    <t>2015.10.02.05</t>
    <phoneticPr fontId="2"/>
  </si>
  <si>
    <t>2015.10.02.15</t>
    <phoneticPr fontId="2"/>
  </si>
  <si>
    <t>１勝４敗３分</t>
    <rPh sb="1" eb="2">
      <t>ショウ</t>
    </rPh>
    <rPh sb="3" eb="4">
      <t>ハイ</t>
    </rPh>
    <rPh sb="5" eb="6">
      <t>ワケ</t>
    </rPh>
    <phoneticPr fontId="2"/>
  </si>
  <si>
    <t>９月</t>
    <rPh sb="1" eb="2">
      <t>ガツ</t>
    </rPh>
    <phoneticPr fontId="2"/>
  </si>
  <si>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</si>
  <si>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</si>
  <si>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</si>
  <si>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</si>
  <si>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</si>
  <si>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</si>
  <si>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</si>
  <si>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</si>
  <si>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</si>
  <si>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</si>
  <si>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</si>
  <si>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</si>
  <si>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</si>
  <si>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</si>
  <si>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</si>
  <si>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</si>
  <si>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</si>
  <si>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</si>
  <si>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</si>
  <si>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</si>
  <si>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</si>
  <si>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</si>
  <si>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エントリー手法別エントリー回数</t>
  </si>
  <si>
    <t>損益pips</t>
  </si>
  <si>
    <t>リベンジャーズ</t>
  </si>
  <si>
    <t>PAリベンジャーズ</t>
  </si>
  <si>
    <t>TJK</t>
  </si>
  <si>
    <t>HIS +1010</t>
  </si>
  <si>
    <t>RF +1010</t>
  </si>
  <si>
    <t>2014年　　合計</t>
  </si>
  <si>
    <t>※リスクリワードレシオ</t>
  </si>
  <si>
    <t>開始日</t>
    <rPh sb="0" eb="3">
      <t>カイシビ</t>
    </rPh>
    <phoneticPr fontId="2"/>
  </si>
  <si>
    <t>ルール</t>
    <phoneticPr fontId="2"/>
  </si>
  <si>
    <t>いろいろ</t>
    <phoneticPr fontId="2"/>
  </si>
  <si>
    <t>2015.08.17～</t>
    <phoneticPr fontId="2"/>
  </si>
  <si>
    <t>とりあえずデモトレやってみる。
初期資金１００万円、リスク３％、複利で運用</t>
    <rPh sb="16" eb="18">
      <t>ショキ</t>
    </rPh>
    <rPh sb="18" eb="20">
      <t>シキン</t>
    </rPh>
    <rPh sb="23" eb="24">
      <t>マン</t>
    </rPh>
    <rPh sb="24" eb="25">
      <t>エン</t>
    </rPh>
    <rPh sb="32" eb="34">
      <t>フクリ</t>
    </rPh>
    <rPh sb="35" eb="37">
      <t>ウンヨウ</t>
    </rPh>
    <phoneticPr fontId="2"/>
  </si>
  <si>
    <t>No.1の続き</t>
    <rPh sb="5" eb="6">
      <t>ツヅ</t>
    </rPh>
    <phoneticPr fontId="2"/>
  </si>
  <si>
    <t>2015.08.31～</t>
    <phoneticPr fontId="2"/>
  </si>
  <si>
    <r>
      <t>検証で成績が良かったルールを適用。</t>
    </r>
    <r>
      <rPr>
        <sz val="11"/>
        <color indexed="8"/>
        <rFont val="ＭＳ Ｐゴシック"/>
        <family val="3"/>
        <charset val="128"/>
      </rPr>
      <t xml:space="preserve">
・ダイバージェンスに仕掛け１，２を組み合わせる
・MACDが逆行・反転すれば条件解除。
・条件継続中は一度損切りしても再度仕掛け１，２が出れば再エントリーする
・初動時20pips利益が乗ればストップ建値移動
・トレーリングはEB、PB
・S/Lは１０pipsの余裕を見る←9/18追記：余裕とれてない
・チャートパターンも意識しながら進める
・FIBトレードも追加（9/14～）</t>
    </r>
    <rPh sb="0" eb="2">
      <t>ケンショウ</t>
    </rPh>
    <rPh sb="3" eb="5">
      <t>セイセキ</t>
    </rPh>
    <rPh sb="6" eb="7">
      <t>ヨ</t>
    </rPh>
    <rPh sb="14" eb="16">
      <t>テキヨウ</t>
    </rPh>
    <rPh sb="48" eb="50">
      <t>ギャッコウ</t>
    </rPh>
    <rPh sb="51" eb="53">
      <t>ハンテン</t>
    </rPh>
    <rPh sb="56" eb="58">
      <t>ジョウケン</t>
    </rPh>
    <rPh sb="58" eb="60">
      <t>カイジョ</t>
    </rPh>
    <rPh sb="63" eb="65">
      <t>ジョウケン</t>
    </rPh>
    <rPh sb="65" eb="68">
      <t>ケイゾクチュウ</t>
    </rPh>
    <rPh sb="69" eb="71">
      <t>イチド</t>
    </rPh>
    <rPh sb="71" eb="72">
      <t>ソン</t>
    </rPh>
    <rPh sb="72" eb="73">
      <t>ギ</t>
    </rPh>
    <rPh sb="77" eb="79">
      <t>サイド</t>
    </rPh>
    <rPh sb="79" eb="81">
      <t>シカ</t>
    </rPh>
    <rPh sb="86" eb="87">
      <t>デ</t>
    </rPh>
    <rPh sb="89" eb="90">
      <t>サイ</t>
    </rPh>
    <rPh sb="159" eb="161">
      <t>ツイキ</t>
    </rPh>
    <rPh sb="162" eb="164">
      <t>ヨユウ</t>
    </rPh>
    <rPh sb="199" eb="201">
      <t>ツイカ</t>
    </rPh>
    <phoneticPr fontId="2"/>
  </si>
  <si>
    <t>USDJPY</t>
    <phoneticPr fontId="2"/>
  </si>
  <si>
    <t>1日</t>
    <rPh sb="1" eb="2">
      <t>ニチ</t>
    </rPh>
    <phoneticPr fontId="2"/>
  </si>
  <si>
    <t>1日</t>
    <rPh sb="1" eb="2">
      <t>ヒ</t>
    </rPh>
    <phoneticPr fontId="2"/>
  </si>
  <si>
    <t>※印は画像アリ</t>
    <phoneticPr fontId="2"/>
  </si>
  <si>
    <t>デモトレ通貨</t>
    <rPh sb="4" eb="6">
      <t>ツウカ</t>
    </rPh>
    <phoneticPr fontId="2"/>
  </si>
  <si>
    <t>2015.10.05～</t>
    <phoneticPr fontId="2"/>
  </si>
  <si>
    <t>新手法＋limit指値</t>
    <rPh sb="0" eb="3">
      <t>シンシュホウ</t>
    </rPh>
    <rPh sb="9" eb="11">
      <t>サシネ</t>
    </rPh>
    <phoneticPr fontId="2"/>
  </si>
  <si>
    <t>S/R+ﾚﾝｼﾞﾌﾞﾚｲｸ</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</si>
  <si>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</si>
  <si>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</si>
  <si>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</si>
  <si>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NZDUSD</t>
    <phoneticPr fontId="2"/>
  </si>
  <si>
    <t>USDCAD</t>
    <phoneticPr fontId="2"/>
  </si>
  <si>
    <t>AUDJPY</t>
    <phoneticPr fontId="2"/>
  </si>
  <si>
    <t>GBPUSD</t>
    <phoneticPr fontId="2"/>
  </si>
  <si>
    <t>sell</t>
    <phoneticPr fontId="2"/>
  </si>
  <si>
    <t>buy</t>
    <phoneticPr fontId="2"/>
  </si>
  <si>
    <t>2015.10.06.17</t>
    <phoneticPr fontId="2"/>
  </si>
  <si>
    <t>2015.10.06.12</t>
    <phoneticPr fontId="2"/>
  </si>
  <si>
    <t>2015.10.07.06</t>
    <phoneticPr fontId="2"/>
  </si>
  <si>
    <t>2015.10.02.03</t>
    <phoneticPr fontId="2"/>
  </si>
  <si>
    <t>15m</t>
    <phoneticPr fontId="2"/>
  </si>
  <si>
    <t>2015.10.06.18</t>
    <phoneticPr fontId="2"/>
  </si>
  <si>
    <t>2015.10.07.07</t>
    <phoneticPr fontId="2"/>
  </si>
  <si>
    <t>2015.10.07.16</t>
    <phoneticPr fontId="2"/>
  </si>
  <si>
    <t>loss</t>
    <phoneticPr fontId="2"/>
  </si>
  <si>
    <t>win</t>
    <phoneticPr fontId="2"/>
  </si>
  <si>
    <t>ﾀﾞｳ</t>
    <phoneticPr fontId="2"/>
  </si>
  <si>
    <t>S/R+D/J＋ﾚﾝｼﾞﾌﾞﾚｲｸ</t>
  </si>
  <si>
    <t>S/R+D/J＋ﾚﾝｼﾞﾌﾞﾚｲｸ</t>
    <phoneticPr fontId="2"/>
  </si>
  <si>
    <t>AUDNZD</t>
    <phoneticPr fontId="2"/>
  </si>
  <si>
    <t>2015.10.08.11</t>
    <phoneticPr fontId="2"/>
  </si>
  <si>
    <t>2015.10.08.21</t>
    <phoneticPr fontId="2"/>
  </si>
  <si>
    <t>指標発表</t>
    <rPh sb="0" eb="2">
      <t>シヒョウ</t>
    </rPh>
    <rPh sb="2" eb="4">
      <t>ハッピョウ</t>
    </rPh>
    <phoneticPr fontId="2"/>
  </si>
  <si>
    <t>loss</t>
    <phoneticPr fontId="2"/>
  </si>
  <si>
    <t>エントリー、L/Sにはスプレッドの加算を忘れない</t>
    <rPh sb="17" eb="19">
      <t>カサン</t>
    </rPh>
    <rPh sb="20" eb="21">
      <t>ワス</t>
    </rPh>
    <phoneticPr fontId="2"/>
  </si>
  <si>
    <t>絶対こちらの意思では相場は動かない！！</t>
  </si>
  <si>
    <t>D/Jの確認を忘れない</t>
    <rPh sb="4" eb="6">
      <t>カクニン</t>
    </rPh>
    <rPh sb="7" eb="8">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</si>
  <si>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</si>
  <si>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</si>
  <si>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</si>
  <si>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</si>
  <si>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</si>
  <si>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</si>
  <si>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</si>
  <si>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</si>
  <si>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</si>
  <si>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</si>
  <si>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</si>
  <si>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保有中は指標発表に特に注意！</t>
    <rPh sb="0" eb="3">
      <t>ホユウチュウ</t>
    </rPh>
    <rPh sb="4" eb="6">
      <t>シヒョウ</t>
    </rPh>
    <rPh sb="6" eb="8">
      <t>ハッピョウ</t>
    </rPh>
    <rPh sb="9" eb="10">
      <t>トク</t>
    </rPh>
    <rPh sb="11" eb="13">
      <t>チュウイ</t>
    </rPh>
    <phoneticPr fontId="2"/>
  </si>
  <si>
    <t>当初設定したL/S幅を広げない！！　
負けを認める。</t>
    <phoneticPr fontId="2"/>
  </si>
  <si>
    <t>掟</t>
    <rPh sb="0" eb="1">
      <t>オキテ</t>
    </rPh>
    <phoneticPr fontId="2"/>
  </si>
  <si>
    <t>常にどちら方向へも動く想定が必要！</t>
    <phoneticPr fontId="2"/>
  </si>
  <si>
    <t>10/5～分↓</t>
    <rPh sb="5" eb="6">
      <t>フン</t>
    </rPh>
    <phoneticPr fontId="2"/>
  </si>
  <si>
    <t>1勝４敗</t>
    <rPh sb="1" eb="2">
      <t>ショウ</t>
    </rPh>
    <rPh sb="3" eb="4">
      <t>ハイ</t>
    </rPh>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</si>
  <si>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</si>
  <si>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○新手法（１．FIBトレード法が適用できる環境で　２．78.6まで戻った時に　３．D/J、チャートパターン等の根拠があればIN。ストップは０．００）
○FS
上記２つを主なトレードルールとして用いる。
・決済タイミングは基本はFIB38.2。リアルタイムで追える時はダウをメインにPB,EBでトレーリングして相場観を磨く。</t>
    <rPh sb="1" eb="2">
      <t>シン</t>
    </rPh>
    <rPh sb="2" eb="4">
      <t>シュホウ</t>
    </rPh>
    <rPh sb="14" eb="15">
      <t>ホウ</t>
    </rPh>
    <rPh sb="16" eb="18">
      <t>テキヨウ</t>
    </rPh>
    <rPh sb="21" eb="23">
      <t>カンキョウ</t>
    </rPh>
    <rPh sb="33" eb="34">
      <t>モド</t>
    </rPh>
    <rPh sb="36" eb="37">
      <t>トキ</t>
    </rPh>
    <rPh sb="53" eb="54">
      <t>ナド</t>
    </rPh>
    <rPh sb="55" eb="57">
      <t>コンキョ</t>
    </rPh>
    <rPh sb="79" eb="81">
      <t>ジョウキ</t>
    </rPh>
    <rPh sb="84" eb="85">
      <t>オモ</t>
    </rPh>
    <rPh sb="96" eb="97">
      <t>モチ</t>
    </rPh>
    <rPh sb="102" eb="104">
      <t>ケッサイ</t>
    </rPh>
    <rPh sb="110" eb="112">
      <t>キホン</t>
    </rPh>
    <rPh sb="128" eb="129">
      <t>オ</t>
    </rPh>
    <rPh sb="131" eb="132">
      <t>トキ</t>
    </rPh>
    <rPh sb="154" eb="157">
      <t>ソウバカン</t>
    </rPh>
    <rPh sb="158" eb="159">
      <t>ミガ</t>
    </rPh>
    <phoneticPr fontId="2"/>
  </si>
  <si>
    <t>10/12～分↓</t>
    <rPh sb="6" eb="7">
      <t>フン</t>
    </rPh>
    <phoneticPr fontId="2"/>
  </si>
  <si>
    <t>EURAUD</t>
    <phoneticPr fontId="2"/>
  </si>
  <si>
    <t>NZDJPY</t>
    <phoneticPr fontId="2"/>
  </si>
  <si>
    <t>sell</t>
    <phoneticPr fontId="2"/>
  </si>
  <si>
    <t>sell</t>
    <phoneticPr fontId="2"/>
  </si>
  <si>
    <t>4H→15m</t>
    <phoneticPr fontId="2"/>
  </si>
  <si>
    <t>ﾁｬﾈﾙﾌﾞﾚｲｸ＋FS</t>
    <phoneticPr fontId="2"/>
  </si>
  <si>
    <t>S/R+D/J+ﾚﾝｼﾞﾌﾞﾚｲｸ</t>
    <phoneticPr fontId="2"/>
  </si>
  <si>
    <t>1H→15m</t>
    <phoneticPr fontId="2"/>
  </si>
  <si>
    <t>15m</t>
    <phoneticPr fontId="2"/>
  </si>
  <si>
    <t>自分ﾙｰﾙ-根拠少</t>
    <rPh sb="0" eb="2">
      <t>ジブン</t>
    </rPh>
    <rPh sb="6" eb="8">
      <t>コンキョ</t>
    </rPh>
    <rPh sb="8" eb="9">
      <t>スク</t>
    </rPh>
    <phoneticPr fontId="2"/>
  </si>
  <si>
    <t>GBPAUD</t>
    <phoneticPr fontId="2"/>
  </si>
  <si>
    <t>FIB</t>
    <phoneticPr fontId="2"/>
  </si>
  <si>
    <t>１H</t>
    <phoneticPr fontId="2"/>
  </si>
  <si>
    <t>2015.10.12.03</t>
    <phoneticPr fontId="2"/>
  </si>
  <si>
    <t>2015.10.12.17</t>
    <phoneticPr fontId="2"/>
  </si>
  <si>
    <t>2015.10.14.12</t>
    <phoneticPr fontId="2"/>
  </si>
  <si>
    <t>2015.10.05.21</t>
    <phoneticPr fontId="2"/>
  </si>
  <si>
    <t>2015.10.14.17</t>
    <phoneticPr fontId="2"/>
  </si>
  <si>
    <t>drw</t>
    <phoneticPr fontId="2"/>
  </si>
  <si>
    <t>2015.10.12.18</t>
    <phoneticPr fontId="2"/>
  </si>
  <si>
    <t>2015.10.14.15</t>
    <phoneticPr fontId="2"/>
  </si>
  <si>
    <t>2015.10.13.13</t>
    <phoneticPr fontId="2"/>
  </si>
  <si>
    <t>win</t>
    <phoneticPr fontId="2"/>
  </si>
  <si>
    <t>loss</t>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</si>
  <si>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</si>
  <si>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</si>
  <si>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</si>
  <si>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</si>
  <si>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</si>
  <si>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ブレイク１回目は入らずFS等、２回目以降にINする</t>
    <rPh sb="5" eb="7">
      <t>カイメ</t>
    </rPh>
    <rPh sb="8" eb="9">
      <t>ハイ</t>
    </rPh>
    <rPh sb="13" eb="14">
      <t>ナド</t>
    </rPh>
    <rPh sb="16" eb="18">
      <t>カイメ</t>
    </rPh>
    <rPh sb="18" eb="20">
      <t>イコウ</t>
    </rPh>
    <phoneticPr fontId="2"/>
  </si>
  <si>
    <t>NZDJPY</t>
    <phoneticPr fontId="2"/>
  </si>
  <si>
    <t>NZDUSD</t>
    <phoneticPr fontId="2"/>
  </si>
  <si>
    <t>EURUSD</t>
    <phoneticPr fontId="2"/>
  </si>
  <si>
    <t>S/R+D/J+PB</t>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</si>
  <si>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</si>
  <si>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FS</t>
    <phoneticPr fontId="2"/>
  </si>
  <si>
    <t>2015.10.14.16</t>
    <phoneticPr fontId="2"/>
  </si>
  <si>
    <t>2015.10.15.02</t>
    <phoneticPr fontId="2"/>
  </si>
  <si>
    <t>2015.10.15.15</t>
    <phoneticPr fontId="2"/>
  </si>
  <si>
    <t>2015.10.15.11</t>
    <phoneticPr fontId="2"/>
  </si>
  <si>
    <t>2015.10.15.03</t>
    <phoneticPr fontId="2"/>
  </si>
  <si>
    <t>2015.10.15.21</t>
    <phoneticPr fontId="2"/>
  </si>
  <si>
    <t>ダウ</t>
    <phoneticPr fontId="2"/>
  </si>
  <si>
    <t>D/J</t>
    <phoneticPr fontId="2"/>
  </si>
  <si>
    <t>２勝５敗１分</t>
    <rPh sb="1" eb="2">
      <t>ショウ</t>
    </rPh>
    <rPh sb="3" eb="4">
      <t>ハイ</t>
    </rPh>
    <rPh sb="5" eb="6">
      <t>ワ</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</si>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</sst>
</file>

<file path=xl/styles.xml><?xml version="1.0" encoding="utf-8"?>
<styleSheet xmlns="http://schemas.openxmlformats.org/spreadsheetml/2006/main">
  <numFmts count="11">
    <numFmt numFmtId="5" formatCode="&quot;¥&quot;#,##0;&quot;¥&quot;\-#,##0"/>
    <numFmt numFmtId="6" formatCode="&quot;¥&quot;#,##0;[Red]&quot;¥&quot;\-#,##0"/>
    <numFmt numFmtId="176" formatCode="0_ "/>
    <numFmt numFmtId="177" formatCode="0.0_);[Red]\(0.0\)"/>
    <numFmt numFmtId="178" formatCode="0_);[Red]\(0\)"/>
    <numFmt numFmtId="179" formatCode="0.00_ ;[Red]\-0.00\ "/>
    <numFmt numFmtId="180" formatCode="0.00_ "/>
    <numFmt numFmtId="181" formatCode="&quot;¥&quot;#,##0_);[Red]\(&quot;¥&quot;#,##0\)"/>
    <numFmt numFmtId="182" formatCode="0.0%"/>
    <numFmt numFmtId="183" formatCode="#,##0_ ;[Red]\-#,##0\ "/>
    <numFmt numFmtId="184" formatCode="0.00000_ "/>
  </numFmts>
  <fonts count="19">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60"/>
      <name val="ＭＳ Ｐゴシック"/>
      <family val="3"/>
      <charset val="128"/>
    </font>
    <font>
      <sz val="10"/>
      <name val="ＭＳ Ｐゴシック"/>
      <family val="3"/>
      <charset val="128"/>
    </font>
    <font>
      <sz val="11"/>
      <color indexed="9"/>
      <name val="ＭＳ Ｐゴシック"/>
      <family val="3"/>
      <charset val="128"/>
    </font>
    <font>
      <sz val="10"/>
      <color indexed="10"/>
      <name val="ＭＳ Ｐゴシック"/>
      <family val="3"/>
      <charset val="128"/>
    </font>
    <font>
      <sz val="12"/>
      <color indexed="8"/>
      <name val="ＭＳ Ｐゴシック"/>
      <family val="3"/>
      <charset val="128"/>
    </font>
    <font>
      <sz val="12"/>
      <name val="MS PGothic"/>
      <family val="3"/>
      <charset val="128"/>
    </font>
    <font>
      <sz val="9"/>
      <name val="ＭＳ Ｐゴシック"/>
      <family val="3"/>
      <charset val="128"/>
    </font>
    <font>
      <sz val="11"/>
      <color indexed="10"/>
      <name val="ＭＳ Ｐゴシック"/>
      <family val="3"/>
      <charset val="128"/>
    </font>
    <font>
      <b/>
      <sz val="72"/>
      <color indexed="8"/>
      <name val="ＤＦ中楷書体-U"/>
      <family val="3"/>
      <charset val="128"/>
    </font>
    <font>
      <b/>
      <sz val="11"/>
      <color rgb="FFFF0000"/>
      <name val="ＭＳ Ｐゴシック"/>
      <family val="3"/>
      <charset val="128"/>
    </font>
  </fonts>
  <fills count="8">
    <fill>
      <patternFill patternType="none"/>
    </fill>
    <fill>
      <patternFill patternType="gray125"/>
    </fill>
    <fill>
      <patternFill patternType="solid">
        <fgColor indexed="53"/>
        <bgColor indexed="64"/>
      </patternFill>
    </fill>
    <fill>
      <patternFill patternType="solid">
        <fgColor indexed="42"/>
        <bgColor indexed="64"/>
      </patternFill>
    </fill>
    <fill>
      <patternFill patternType="solid">
        <fgColor theme="0" tint="-0.499984740745262"/>
        <bgColor indexed="64"/>
      </patternFill>
    </fill>
    <fill>
      <patternFill patternType="solid">
        <fgColor indexed="22"/>
        <bgColor indexed="64"/>
      </patternFill>
    </fill>
    <fill>
      <patternFill patternType="solid">
        <fgColor theme="0" tint="-0.249977111117893"/>
        <bgColor indexed="64"/>
      </patternFill>
    </fill>
    <fill>
      <patternFill patternType="solid">
        <fgColor indexed="62"/>
        <bgColor indexed="64"/>
      </patternFill>
    </fill>
  </fills>
  <borders count="56">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thin">
        <color indexed="64"/>
      </top>
      <bottom style="double">
        <color indexed="60"/>
      </bottom>
      <diagonal/>
    </border>
    <border>
      <left style="dashed">
        <color indexed="64"/>
      </left>
      <right style="dashed">
        <color indexed="64"/>
      </right>
      <top style="thin">
        <color indexed="64"/>
      </top>
      <bottom style="double">
        <color indexed="60"/>
      </bottom>
      <diagonal/>
    </border>
    <border>
      <left style="thin">
        <color indexed="64"/>
      </left>
      <right style="dashed">
        <color indexed="64"/>
      </right>
      <top style="thin">
        <color indexed="64"/>
      </top>
      <bottom style="double">
        <color indexed="60"/>
      </bottom>
      <diagonal/>
    </border>
    <border>
      <left style="dashed">
        <color indexed="64"/>
      </left>
      <right style="dashed">
        <color indexed="64"/>
      </right>
      <top style="double">
        <color indexed="60"/>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s>
  <cellStyleXfs count="3">
    <xf numFmtId="0" fontId="0" fillId="0" borderId="0">
      <alignment vertical="center"/>
    </xf>
    <xf numFmtId="0" fontId="1" fillId="0" borderId="0">
      <alignment vertical="center"/>
    </xf>
    <xf numFmtId="0" fontId="1" fillId="0" borderId="0">
      <alignment vertical="center"/>
    </xf>
  </cellStyleXfs>
  <cellXfs count="268">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0" fillId="0" borderId="0" xfId="0" applyFill="1">
      <alignment vertical="center"/>
    </xf>
    <xf numFmtId="0" fontId="4" fillId="0" borderId="0" xfId="0" applyFont="1" applyAlignment="1">
      <alignment horizontal="left" vertical="center"/>
    </xf>
    <xf numFmtId="0" fontId="0" fillId="2" borderId="0" xfId="0" applyFill="1">
      <alignmen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3" borderId="7" xfId="0" applyNumberFormat="1" applyFont="1" applyFill="1" applyBorder="1" applyAlignment="1" applyProtection="1">
      <alignment horizontal="left" vertical="center"/>
    </xf>
    <xf numFmtId="0" fontId="0" fillId="3" borderId="8" xfId="0" applyNumberFormat="1" applyFont="1" applyFill="1" applyBorder="1" applyAlignment="1" applyProtection="1">
      <alignment horizontal="center" vertical="center"/>
    </xf>
    <xf numFmtId="0" fontId="8" fillId="3" borderId="8" xfId="0" applyNumberFormat="1" applyFont="1" applyFill="1" applyBorder="1" applyAlignment="1" applyProtection="1">
      <alignment horizontal="center" vertical="center"/>
    </xf>
    <xf numFmtId="176" fontId="0" fillId="3" borderId="8" xfId="0" applyNumberFormat="1" applyFont="1" applyFill="1" applyBorder="1" applyAlignment="1" applyProtection="1">
      <alignment horizontal="center" vertical="center"/>
    </xf>
    <xf numFmtId="177" fontId="0" fillId="3" borderId="8" xfId="0" applyNumberFormat="1" applyFont="1" applyFill="1" applyBorder="1" applyAlignment="1" applyProtection="1">
      <alignment horizontal="center" vertical="center"/>
    </xf>
    <xf numFmtId="177" fontId="0" fillId="3" borderId="9" xfId="0" applyNumberFormat="1" applyFont="1" applyFill="1" applyBorder="1" applyAlignment="1" applyProtection="1">
      <alignment horizontal="center" vertical="center"/>
    </xf>
    <xf numFmtId="0" fontId="0" fillId="3" borderId="10" xfId="0" applyNumberFormat="1" applyFont="1" applyFill="1" applyBorder="1" applyAlignment="1" applyProtection="1">
      <alignment horizontal="center" vertical="center"/>
    </xf>
    <xf numFmtId="178" fontId="0" fillId="3" borderId="10" xfId="0" applyNumberFormat="1" applyFill="1" applyBorder="1" applyAlignment="1" applyProtection="1">
      <alignment horizontal="center" vertical="center"/>
    </xf>
    <xf numFmtId="0" fontId="0" fillId="4" borderId="0" xfId="0" applyFill="1">
      <alignment vertical="center"/>
    </xf>
    <xf numFmtId="0" fontId="0" fillId="4" borderId="0" xfId="0" applyFill="1" applyAlignment="1">
      <alignment horizontal="left" vertical="center"/>
    </xf>
    <xf numFmtId="0" fontId="8" fillId="4" borderId="0" xfId="0" applyFont="1" applyFill="1">
      <alignment vertical="center"/>
    </xf>
    <xf numFmtId="176" fontId="0" fillId="4" borderId="0" xfId="0" applyNumberFormat="1" applyFill="1">
      <alignment vertical="center"/>
    </xf>
    <xf numFmtId="176" fontId="0" fillId="4" borderId="0" xfId="0" applyNumberFormat="1" applyFill="1" applyAlignment="1">
      <alignment horizontal="left" vertical="center"/>
    </xf>
    <xf numFmtId="177" fontId="0" fillId="4" borderId="0" xfId="0" applyNumberFormat="1" applyFill="1">
      <alignment vertical="center"/>
    </xf>
    <xf numFmtId="178" fontId="0" fillId="4" borderId="0" xfId="0" applyNumberFormat="1" applyFill="1">
      <alignment vertical="center"/>
    </xf>
    <xf numFmtId="177" fontId="0" fillId="4" borderId="0" xfId="0" applyNumberFormat="1" applyFont="1" applyFill="1" applyBorder="1" applyAlignment="1" applyProtection="1">
      <alignment vertical="center"/>
    </xf>
    <xf numFmtId="177" fontId="4" fillId="4" borderId="0" xfId="0" applyNumberFormat="1" applyFont="1" applyFill="1" applyBorder="1" applyAlignment="1" applyProtection="1">
      <alignment vertical="center"/>
    </xf>
    <xf numFmtId="0" fontId="0" fillId="4" borderId="0" xfId="0" applyFill="1" applyBorder="1" applyAlignment="1">
      <alignment horizontal="right" vertical="center"/>
    </xf>
    <xf numFmtId="0" fontId="0" fillId="5" borderId="0" xfId="0" applyFill="1">
      <alignment vertical="center"/>
    </xf>
    <xf numFmtId="0" fontId="3" fillId="5" borderId="0" xfId="0" applyFont="1" applyFill="1" applyAlignment="1">
      <alignment horizontal="left" vertical="center"/>
    </xf>
    <xf numFmtId="0" fontId="8" fillId="5" borderId="0" xfId="0" applyFont="1" applyFill="1">
      <alignment vertical="center"/>
    </xf>
    <xf numFmtId="176" fontId="0" fillId="5" borderId="0" xfId="0" applyNumberFormat="1" applyFill="1">
      <alignment vertical="center"/>
    </xf>
    <xf numFmtId="176" fontId="0" fillId="5" borderId="0" xfId="0" applyNumberFormat="1" applyFill="1" applyAlignment="1">
      <alignment horizontal="left" vertical="center"/>
    </xf>
    <xf numFmtId="177" fontId="0" fillId="5" borderId="0" xfId="0" applyNumberFormat="1" applyFill="1">
      <alignment vertical="center"/>
    </xf>
    <xf numFmtId="177" fontId="0" fillId="5" borderId="0" xfId="0" applyNumberFormat="1" applyFont="1" applyFill="1" applyBorder="1" applyAlignment="1" applyProtection="1">
      <alignment vertical="center"/>
    </xf>
    <xf numFmtId="178" fontId="0" fillId="5" borderId="0" xfId="0" applyNumberFormat="1" applyFill="1">
      <alignment vertical="center"/>
    </xf>
    <xf numFmtId="0" fontId="0" fillId="5" borderId="0" xfId="0" applyFill="1" applyAlignment="1">
      <alignment horizontal="left" vertical="center"/>
    </xf>
    <xf numFmtId="0" fontId="0" fillId="5" borderId="0" xfId="0" applyFill="1" applyBorder="1" applyAlignment="1">
      <alignment horizontal="right" vertical="center"/>
    </xf>
    <xf numFmtId="177" fontId="0" fillId="5" borderId="0" xfId="0" applyNumberFormat="1" applyFill="1" applyBorder="1" applyAlignment="1" applyProtection="1">
      <alignment horizontal="right" vertical="center"/>
    </xf>
    <xf numFmtId="0" fontId="0" fillId="5" borderId="0" xfId="0" applyFill="1" applyBorder="1">
      <alignment vertical="center"/>
    </xf>
    <xf numFmtId="0" fontId="0" fillId="5" borderId="0" xfId="0" applyFill="1" applyBorder="1" applyAlignment="1">
      <alignment horizontal="left" vertical="center"/>
    </xf>
    <xf numFmtId="0" fontId="8" fillId="5" borderId="0" xfId="0" applyFont="1" applyFill="1" applyBorder="1">
      <alignment vertical="center"/>
    </xf>
    <xf numFmtId="176" fontId="0" fillId="5" borderId="0" xfId="0" applyNumberFormat="1" applyFill="1" applyBorder="1">
      <alignment vertical="center"/>
    </xf>
    <xf numFmtId="176" fontId="0" fillId="5" borderId="0" xfId="0" applyNumberFormat="1" applyFill="1" applyBorder="1" applyAlignment="1">
      <alignment horizontal="left" vertical="center"/>
    </xf>
    <xf numFmtId="177" fontId="0" fillId="5" borderId="0" xfId="0" applyNumberFormat="1" applyFill="1" applyBorder="1">
      <alignment vertical="center"/>
    </xf>
    <xf numFmtId="0" fontId="0" fillId="6" borderId="0" xfId="0" applyFill="1">
      <alignment vertical="center"/>
    </xf>
    <xf numFmtId="0" fontId="3" fillId="6" borderId="0" xfId="0" applyFont="1" applyFill="1" applyAlignment="1">
      <alignment horizontal="left" vertical="center"/>
    </xf>
    <xf numFmtId="0" fontId="8" fillId="6" borderId="0" xfId="0" applyFont="1" applyFill="1">
      <alignment vertical="center"/>
    </xf>
    <xf numFmtId="176" fontId="0" fillId="6" borderId="0" xfId="0" applyNumberFormat="1" applyFill="1">
      <alignment vertical="center"/>
    </xf>
    <xf numFmtId="176" fontId="0" fillId="6" borderId="0" xfId="0" applyNumberFormat="1" applyFill="1" applyAlignment="1">
      <alignment horizontal="left" vertical="center"/>
    </xf>
    <xf numFmtId="0" fontId="0" fillId="6" borderId="0" xfId="0" applyFill="1" applyBorder="1">
      <alignment vertical="center"/>
    </xf>
    <xf numFmtId="177" fontId="0" fillId="6" borderId="0" xfId="0" applyNumberFormat="1" applyFill="1">
      <alignment vertical="center"/>
    </xf>
    <xf numFmtId="177" fontId="0" fillId="6" borderId="0" xfId="0" applyNumberFormat="1" applyFont="1" applyFill="1" applyBorder="1" applyAlignment="1" applyProtection="1">
      <alignment vertical="center"/>
    </xf>
    <xf numFmtId="178" fontId="0" fillId="6" borderId="0" xfId="0" applyNumberFormat="1" applyFill="1">
      <alignment vertical="center"/>
    </xf>
    <xf numFmtId="0" fontId="0" fillId="6" borderId="0" xfId="0" applyFill="1" applyAlignment="1">
      <alignment horizontal="left" vertical="center"/>
    </xf>
    <xf numFmtId="0" fontId="8" fillId="6" borderId="0" xfId="0" applyFont="1" applyFill="1" applyBorder="1">
      <alignment vertical="center"/>
    </xf>
    <xf numFmtId="0" fontId="0" fillId="6" borderId="0" xfId="0" applyFill="1" applyBorder="1" applyAlignment="1">
      <alignment horizontal="right" vertical="center"/>
    </xf>
    <xf numFmtId="0" fontId="0" fillId="6" borderId="0" xfId="0" applyFill="1" applyBorder="1" applyAlignment="1">
      <alignment horizontal="left" vertical="center"/>
    </xf>
    <xf numFmtId="176" fontId="0" fillId="6" borderId="0" xfId="0" applyNumberFormat="1" applyFill="1" applyBorder="1">
      <alignment vertical="center"/>
    </xf>
    <xf numFmtId="176" fontId="0" fillId="6" borderId="0" xfId="0" applyNumberFormat="1" applyFill="1" applyBorder="1" applyAlignment="1">
      <alignment horizontal="left" vertical="center"/>
    </xf>
    <xf numFmtId="177" fontId="0" fillId="6" borderId="0" xfId="0" applyNumberFormat="1" applyFill="1" applyBorder="1">
      <alignment vertical="center"/>
    </xf>
    <xf numFmtId="0" fontId="0" fillId="0" borderId="0" xfId="0" applyFill="1" applyBorder="1">
      <alignment vertical="center"/>
    </xf>
    <xf numFmtId="176" fontId="0" fillId="0" borderId="0" xfId="0" applyNumberFormat="1">
      <alignment vertical="center"/>
    </xf>
    <xf numFmtId="176" fontId="0" fillId="0" borderId="0" xfId="0" applyNumberFormat="1" applyAlignment="1">
      <alignment horizontal="left" vertical="center"/>
    </xf>
    <xf numFmtId="0" fontId="8" fillId="0" borderId="0" xfId="0" applyFont="1">
      <alignment vertical="center"/>
    </xf>
    <xf numFmtId="0" fontId="0" fillId="0" borderId="0" xfId="0" applyFill="1" applyBorder="1" applyAlignment="1">
      <alignment horizontal="righ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3" fillId="0" borderId="0" xfId="0" applyFont="1" applyFill="1" applyAlignment="1">
      <alignment horizontal="left" vertical="center"/>
    </xf>
    <xf numFmtId="0" fontId="0" fillId="0" borderId="0" xfId="0" applyFill="1" applyBorder="1" applyAlignment="1">
      <alignment horizontal="left" vertical="center"/>
    </xf>
    <xf numFmtId="0" fontId="0" fillId="0" borderId="11" xfId="0" applyBorder="1">
      <alignment vertical="center"/>
    </xf>
    <xf numFmtId="178" fontId="0" fillId="0" borderId="11" xfId="0" applyNumberFormat="1" applyBorder="1">
      <alignment vertical="center"/>
    </xf>
    <xf numFmtId="0" fontId="0" fillId="0" borderId="0" xfId="0" applyBorder="1">
      <alignment vertical="center"/>
    </xf>
    <xf numFmtId="0" fontId="0" fillId="0" borderId="0" xfId="0" applyBorder="1" applyAlignment="1">
      <alignment horizontal="left" vertical="center"/>
    </xf>
    <xf numFmtId="0" fontId="8" fillId="0" borderId="0" xfId="0" applyFont="1" applyBorder="1">
      <alignment vertical="center"/>
    </xf>
    <xf numFmtId="176" fontId="0" fillId="0" borderId="0" xfId="0" applyNumberFormat="1" applyBorder="1">
      <alignment vertical="center"/>
    </xf>
    <xf numFmtId="176" fontId="0" fillId="0" borderId="0" xfId="0" applyNumberFormat="1" applyBorder="1" applyAlignment="1">
      <alignment horizontal="left" vertical="center"/>
    </xf>
    <xf numFmtId="177" fontId="0" fillId="0" borderId="0" xfId="0" applyNumberFormat="1" applyBorder="1">
      <alignment vertical="center"/>
    </xf>
    <xf numFmtId="0" fontId="0" fillId="0" borderId="12" xfId="0" applyBorder="1">
      <alignment vertical="center"/>
    </xf>
    <xf numFmtId="0" fontId="0" fillId="0" borderId="12" xfId="0" applyBorder="1" applyAlignment="1">
      <alignment horizontal="left" vertical="center"/>
    </xf>
    <xf numFmtId="0" fontId="8" fillId="0" borderId="12" xfId="0" applyFont="1" applyBorder="1">
      <alignment vertical="center"/>
    </xf>
    <xf numFmtId="176" fontId="0" fillId="0" borderId="12" xfId="0" applyNumberFormat="1" applyBorder="1">
      <alignment vertical="center"/>
    </xf>
    <xf numFmtId="176" fontId="0" fillId="0" borderId="12" xfId="0" applyNumberFormat="1" applyBorder="1" applyAlignment="1">
      <alignment horizontal="left" vertical="center"/>
    </xf>
    <xf numFmtId="177" fontId="0" fillId="0" borderId="12" xfId="0" applyNumberFormat="1" applyBorder="1">
      <alignment vertical="center"/>
    </xf>
    <xf numFmtId="177" fontId="0" fillId="0" borderId="12" xfId="0" applyNumberFormat="1" applyFont="1" applyFill="1" applyBorder="1" applyAlignment="1" applyProtection="1">
      <alignment vertical="center"/>
    </xf>
    <xf numFmtId="178" fontId="0" fillId="0" borderId="12" xfId="0" applyNumberFormat="1" applyBorder="1">
      <alignment vertical="center"/>
    </xf>
    <xf numFmtId="0" fontId="4" fillId="0" borderId="0" xfId="0" applyNumberFormat="1" applyFont="1" applyFill="1" applyBorder="1" applyAlignment="1" applyProtection="1">
      <alignment vertical="center"/>
    </xf>
    <xf numFmtId="0" fontId="0" fillId="0" borderId="11" xfId="0" applyNumberFormat="1" applyFont="1" applyFill="1" applyBorder="1" applyAlignment="1" applyProtection="1">
      <alignment horizontal="left" vertical="center"/>
    </xf>
    <xf numFmtId="0" fontId="0" fillId="0" borderId="11" xfId="0" applyNumberFormat="1" applyFont="1" applyFill="1" applyBorder="1" applyAlignment="1" applyProtection="1">
      <alignment vertical="center"/>
    </xf>
    <xf numFmtId="0" fontId="8" fillId="0" borderId="11" xfId="0" applyNumberFormat="1" applyFont="1" applyFill="1" applyBorder="1" applyAlignment="1" applyProtection="1">
      <alignment vertical="center"/>
    </xf>
    <xf numFmtId="176" fontId="0" fillId="0" borderId="11" xfId="0" applyNumberFormat="1" applyFont="1" applyFill="1" applyBorder="1" applyAlignment="1" applyProtection="1">
      <alignment vertical="center"/>
    </xf>
    <xf numFmtId="176" fontId="0" fillId="0" borderId="11" xfId="0" applyNumberFormat="1" applyFont="1" applyFill="1" applyBorder="1" applyAlignment="1" applyProtection="1">
      <alignment horizontal="left" vertical="center"/>
    </xf>
    <xf numFmtId="177" fontId="0" fillId="0" borderId="11" xfId="0" applyNumberFormat="1" applyFont="1" applyFill="1" applyBorder="1" applyAlignment="1" applyProtection="1">
      <alignment vertical="center"/>
    </xf>
    <xf numFmtId="0" fontId="9" fillId="0" borderId="0" xfId="0" applyNumberFormat="1" applyFont="1" applyFill="1" applyBorder="1" applyAlignment="1" applyProtection="1">
      <alignment vertical="center"/>
    </xf>
    <xf numFmtId="0" fontId="10"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horizontal="right" vertical="center"/>
    </xf>
    <xf numFmtId="0" fontId="11" fillId="0" borderId="0" xfId="0" applyNumberFormat="1" applyFont="1" applyFill="1" applyBorder="1" applyAlignment="1" applyProtection="1">
      <alignment horizontal="center" vertical="center"/>
    </xf>
    <xf numFmtId="176" fontId="11" fillId="0" borderId="0" xfId="0" applyNumberFormat="1" applyFont="1" applyFill="1" applyBorder="1" applyAlignment="1" applyProtection="1">
      <alignment horizontal="left" vertical="center"/>
    </xf>
    <xf numFmtId="177" fontId="11" fillId="7" borderId="8" xfId="0" applyNumberFormat="1" applyFont="1" applyFill="1" applyBorder="1" applyAlignment="1" applyProtection="1">
      <alignment horizontal="center" vertical="center"/>
    </xf>
    <xf numFmtId="177" fontId="11" fillId="7" borderId="16" xfId="0" applyNumberFormat="1" applyFont="1" applyFill="1" applyBorder="1" applyAlignment="1" applyProtection="1">
      <alignment horizontal="left" vertical="center"/>
    </xf>
    <xf numFmtId="0" fontId="0" fillId="0" borderId="17" xfId="0" applyNumberFormat="1" applyFont="1" applyFill="1" applyBorder="1" applyAlignment="1" applyProtection="1">
      <alignment vertical="center"/>
    </xf>
    <xf numFmtId="0" fontId="8" fillId="0" borderId="18"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176" fontId="0" fillId="0" borderId="0" xfId="0" applyNumberFormat="1" applyFont="1" applyFill="1" applyBorder="1" applyAlignment="1" applyProtection="1">
      <alignment horizontal="left" vertical="center"/>
    </xf>
    <xf numFmtId="176" fontId="8" fillId="0" borderId="17" xfId="0" applyNumberFormat="1" applyFont="1" applyFill="1" applyBorder="1" applyAlignment="1" applyProtection="1">
      <alignment vertical="center"/>
    </xf>
    <xf numFmtId="0" fontId="0" fillId="0" borderId="3" xfId="0" applyNumberFormat="1" applyFont="1" applyFill="1" applyBorder="1" applyAlignment="1" applyProtection="1">
      <alignment horizontal="center" vertical="center"/>
    </xf>
    <xf numFmtId="177" fontId="0" fillId="0" borderId="18"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left" vertical="center"/>
    </xf>
    <xf numFmtId="0" fontId="0" fillId="0" borderId="22" xfId="0" applyNumberFormat="1" applyFont="1" applyFill="1" applyBorder="1" applyAlignment="1" applyProtection="1">
      <alignment vertical="center"/>
    </xf>
    <xf numFmtId="0" fontId="8" fillId="0" borderId="23" xfId="0" applyNumberFormat="1" applyFont="1" applyFill="1" applyBorder="1" applyAlignment="1" applyProtection="1">
      <alignment vertical="center"/>
    </xf>
    <xf numFmtId="176" fontId="8" fillId="0" borderId="22" xfId="0" applyNumberFormat="1" applyFont="1" applyFill="1" applyBorder="1" applyAlignment="1" applyProtection="1">
      <alignment vertical="center"/>
    </xf>
    <xf numFmtId="0" fontId="0" fillId="0" borderId="24" xfId="0" applyNumberFormat="1" applyFont="1" applyFill="1" applyBorder="1" applyAlignment="1" applyProtection="1">
      <alignment horizontal="center" vertical="center"/>
    </xf>
    <xf numFmtId="177" fontId="0" fillId="0" borderId="23" xfId="0" applyNumberFormat="1" applyFont="1" applyFill="1" applyBorder="1" applyAlignment="1" applyProtection="1">
      <alignment horizontal="center" vertical="center"/>
    </xf>
    <xf numFmtId="177" fontId="0" fillId="0" borderId="20" xfId="0" applyNumberFormat="1" applyBorder="1">
      <alignment vertical="center"/>
    </xf>
    <xf numFmtId="177" fontId="0" fillId="0" borderId="25" xfId="0" applyNumberFormat="1" applyFont="1" applyFill="1" applyBorder="1" applyAlignment="1" applyProtection="1">
      <alignment horizontal="left" vertical="center"/>
    </xf>
    <xf numFmtId="0" fontId="12" fillId="0" borderId="23" xfId="0" applyNumberFormat="1" applyFont="1" applyFill="1" applyBorder="1" applyAlignment="1" applyProtection="1">
      <alignment vertical="center"/>
    </xf>
    <xf numFmtId="0" fontId="0" fillId="0" borderId="26" xfId="0" applyNumberFormat="1" applyFont="1" applyFill="1" applyBorder="1" applyAlignment="1" applyProtection="1">
      <alignment vertical="center"/>
    </xf>
    <xf numFmtId="0" fontId="8" fillId="0" borderId="27" xfId="0" applyNumberFormat="1" applyFont="1" applyFill="1" applyBorder="1" applyAlignment="1" applyProtection="1">
      <alignment vertical="center"/>
    </xf>
    <xf numFmtId="177" fontId="0" fillId="0" borderId="28" xfId="0" applyNumberFormat="1" applyFont="1" applyFill="1" applyBorder="1" applyAlignment="1" applyProtection="1">
      <alignment horizontal="left" vertical="center"/>
    </xf>
    <xf numFmtId="179" fontId="8" fillId="0" borderId="23" xfId="0" applyNumberFormat="1" applyFont="1" applyFill="1" applyBorder="1" applyAlignment="1" applyProtection="1">
      <alignment vertical="center"/>
    </xf>
    <xf numFmtId="180" fontId="8" fillId="0" borderId="23" xfId="0" applyNumberFormat="1" applyFont="1" applyFill="1" applyBorder="1" applyAlignment="1" applyProtection="1">
      <alignment vertical="center"/>
    </xf>
    <xf numFmtId="0" fontId="0" fillId="0" borderId="29" xfId="0" applyNumberFormat="1" applyFont="1" applyFill="1" applyBorder="1" applyAlignment="1" applyProtection="1">
      <alignment vertical="center"/>
    </xf>
    <xf numFmtId="9" fontId="8" fillId="0" borderId="30" xfId="0" applyNumberFormat="1" applyFont="1" applyFill="1" applyBorder="1" applyAlignment="1" applyProtection="1">
      <alignment vertical="center"/>
    </xf>
    <xf numFmtId="176" fontId="0" fillId="0" borderId="0" xfId="0" applyNumberFormat="1" applyFont="1" applyFill="1" applyBorder="1" applyAlignment="1" applyProtection="1">
      <alignment vertical="center"/>
    </xf>
    <xf numFmtId="176" fontId="8" fillId="0" borderId="29" xfId="0" applyNumberFormat="1" applyFont="1" applyFill="1" applyBorder="1" applyAlignment="1" applyProtection="1">
      <alignment vertical="center"/>
    </xf>
    <xf numFmtId="0" fontId="0" fillId="0" borderId="33" xfId="0" applyNumberFormat="1" applyFont="1" applyFill="1" applyBorder="1" applyAlignment="1" applyProtection="1">
      <alignment horizontal="center" vertical="center"/>
    </xf>
    <xf numFmtId="177" fontId="0" fillId="0" borderId="30" xfId="0" applyNumberFormat="1" applyFont="1" applyFill="1" applyBorder="1" applyAlignment="1" applyProtection="1">
      <alignment horizontal="center" vertical="center"/>
    </xf>
    <xf numFmtId="177" fontId="0" fillId="0" borderId="34"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11" fillId="7" borderId="8" xfId="0" applyNumberFormat="1" applyFont="1" applyFill="1" applyBorder="1" applyAlignment="1" applyProtection="1">
      <alignment horizontal="center" vertical="center"/>
    </xf>
    <xf numFmtId="176" fontId="11" fillId="7" borderId="35" xfId="0" applyNumberFormat="1" applyFont="1" applyFill="1" applyBorder="1" applyAlignment="1" applyProtection="1">
      <alignment horizontal="left" vertical="center"/>
    </xf>
    <xf numFmtId="0" fontId="11" fillId="7" borderId="10" xfId="0" applyNumberFormat="1" applyFont="1" applyFill="1" applyBorder="1" applyAlignment="1" applyProtection="1">
      <alignment horizontal="center" vertical="center"/>
    </xf>
    <xf numFmtId="176" fontId="0" fillId="0" borderId="17" xfId="0" applyNumberFormat="1" applyFont="1" applyFill="1" applyBorder="1" applyAlignment="1" applyProtection="1">
      <alignment vertical="center"/>
    </xf>
    <xf numFmtId="0" fontId="0" fillId="0" borderId="18" xfId="0" applyNumberFormat="1" applyFont="1" applyFill="1" applyBorder="1" applyAlignment="1" applyProtection="1">
      <alignment horizontal="center" vertical="center"/>
    </xf>
    <xf numFmtId="176" fontId="0" fillId="0" borderId="36" xfId="0" applyNumberFormat="1" applyFont="1" applyFill="1" applyBorder="1" applyAlignment="1" applyProtection="1">
      <alignment horizontal="left" vertical="center"/>
    </xf>
    <xf numFmtId="0" fontId="0" fillId="0" borderId="37" xfId="0" applyNumberFormat="1" applyFont="1" applyFill="1" applyBorder="1" applyAlignment="1" applyProtection="1">
      <alignment horizontal="center" vertical="center"/>
    </xf>
    <xf numFmtId="176" fontId="0" fillId="0" borderId="22" xfId="0" applyNumberFormat="1" applyFont="1" applyFill="1" applyBorder="1" applyAlignment="1" applyProtection="1">
      <alignment vertical="center"/>
    </xf>
    <xf numFmtId="176" fontId="0" fillId="0" borderId="23" xfId="0" applyNumberFormat="1" applyFont="1" applyFill="1" applyBorder="1" applyAlignment="1" applyProtection="1">
      <alignment horizontal="left" vertical="center"/>
    </xf>
    <xf numFmtId="0" fontId="0" fillId="0" borderId="38" xfId="0" applyNumberFormat="1" applyFont="1" applyFill="1" applyBorder="1" applyAlignment="1" applyProtection="1">
      <alignment horizontal="center" vertical="center"/>
    </xf>
    <xf numFmtId="176" fontId="0" fillId="0" borderId="39" xfId="0" applyNumberFormat="1" applyFont="1" applyFill="1" applyBorder="1" applyAlignment="1" applyProtection="1">
      <alignment vertical="center"/>
    </xf>
    <xf numFmtId="0" fontId="0" fillId="0" borderId="1" xfId="0" applyNumberFormat="1" applyFont="1" applyFill="1" applyBorder="1" applyAlignment="1" applyProtection="1">
      <alignment horizontal="center" vertical="center"/>
    </xf>
    <xf numFmtId="176" fontId="0" fillId="0" borderId="40" xfId="0" applyNumberFormat="1" applyFont="1" applyFill="1" applyBorder="1" applyAlignment="1" applyProtection="1">
      <alignment horizontal="left" vertical="center"/>
    </xf>
    <xf numFmtId="0" fontId="0" fillId="0" borderId="41" xfId="0" applyNumberFormat="1" applyFont="1" applyFill="1" applyBorder="1" applyAlignment="1" applyProtection="1">
      <alignment horizontal="center" vertical="center"/>
    </xf>
    <xf numFmtId="176" fontId="0" fillId="0" borderId="24"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0" fillId="0" borderId="42" xfId="0" applyNumberFormat="1" applyFont="1" applyFill="1" applyBorder="1" applyAlignment="1" applyProtection="1">
      <alignment vertical="center"/>
    </xf>
    <xf numFmtId="55" fontId="13" fillId="0" borderId="23" xfId="2" applyNumberFormat="1" applyFont="1" applyFill="1" applyBorder="1" applyAlignment="1" applyProtection="1">
      <alignment vertical="center"/>
    </xf>
    <xf numFmtId="180" fontId="13" fillId="0" borderId="43" xfId="2" applyNumberFormat="1" applyFont="1" applyFill="1" applyBorder="1" applyAlignment="1" applyProtection="1">
      <alignment vertical="center"/>
    </xf>
    <xf numFmtId="181" fontId="0" fillId="0" borderId="44" xfId="0" applyNumberFormat="1" applyFont="1" applyFill="1" applyBorder="1" applyAlignment="1" applyProtection="1">
      <alignment vertical="center"/>
    </xf>
    <xf numFmtId="181" fontId="13" fillId="0" borderId="43" xfId="2" applyNumberFormat="1" applyFont="1" applyFill="1" applyBorder="1" applyAlignment="1" applyProtection="1">
      <alignment horizontal="right" vertical="center"/>
    </xf>
    <xf numFmtId="6" fontId="13" fillId="0" borderId="43" xfId="2" applyNumberFormat="1" applyFont="1" applyFill="1" applyBorder="1" applyAlignment="1" applyProtection="1">
      <alignment horizontal="right" vertical="center"/>
    </xf>
    <xf numFmtId="0" fontId="0" fillId="0" borderId="43" xfId="0" applyNumberFormat="1" applyFont="1" applyFill="1" applyBorder="1" applyAlignment="1" applyProtection="1">
      <alignment vertical="center"/>
    </xf>
    <xf numFmtId="178" fontId="13" fillId="0" borderId="43" xfId="2" applyNumberFormat="1" applyFont="1" applyFill="1" applyBorder="1" applyAlignment="1" applyProtection="1">
      <alignment horizontal="right" vertical="center"/>
    </xf>
    <xf numFmtId="182" fontId="13" fillId="0" borderId="43" xfId="2" applyNumberFormat="1" applyFont="1" applyFill="1" applyBorder="1" applyAlignment="1" applyProtection="1">
      <alignment vertical="center"/>
    </xf>
    <xf numFmtId="181" fontId="13" fillId="0" borderId="43" xfId="2" applyNumberFormat="1" applyFont="1" applyFill="1" applyBorder="1" applyAlignment="1" applyProtection="1">
      <alignment vertical="center"/>
    </xf>
    <xf numFmtId="55" fontId="0" fillId="0" borderId="23" xfId="0" applyNumberFormat="1" applyFont="1" applyFill="1" applyBorder="1" applyAlignment="1" applyProtection="1">
      <alignment vertical="center"/>
    </xf>
    <xf numFmtId="181" fontId="0" fillId="0" borderId="43" xfId="0" applyNumberFormat="1" applyFont="1" applyFill="1" applyBorder="1" applyAlignment="1" applyProtection="1">
      <alignment vertical="center"/>
    </xf>
    <xf numFmtId="55" fontId="13" fillId="0" borderId="45" xfId="2" applyNumberFormat="1" applyFont="1" applyFill="1" applyBorder="1" applyAlignment="1" applyProtection="1">
      <alignment vertical="center"/>
    </xf>
    <xf numFmtId="180" fontId="13" fillId="0" borderId="46" xfId="2" applyNumberFormat="1" applyFont="1" applyFill="1" applyBorder="1" applyAlignment="1" applyProtection="1">
      <alignment vertical="center"/>
    </xf>
    <xf numFmtId="181" fontId="0" fillId="0" borderId="47" xfId="0" applyNumberFormat="1" applyFont="1" applyFill="1" applyBorder="1" applyAlignment="1" applyProtection="1">
      <alignment vertical="center"/>
    </xf>
    <xf numFmtId="181" fontId="0" fillId="0" borderId="46" xfId="0" applyNumberFormat="1" applyFont="1" applyFill="1" applyBorder="1" applyAlignment="1" applyProtection="1">
      <alignment vertical="center"/>
    </xf>
    <xf numFmtId="6" fontId="13" fillId="0" borderId="46" xfId="2" applyNumberFormat="1" applyFont="1" applyFill="1" applyBorder="1" applyAlignment="1" applyProtection="1">
      <alignment horizontal="right" vertical="center"/>
    </xf>
    <xf numFmtId="0" fontId="0" fillId="0" borderId="46" xfId="0" applyNumberFormat="1" applyFont="1" applyFill="1" applyBorder="1" applyAlignment="1" applyProtection="1">
      <alignment vertical="center"/>
    </xf>
    <xf numFmtId="178" fontId="13" fillId="0" borderId="46" xfId="2" applyNumberFormat="1" applyFont="1" applyFill="1" applyBorder="1" applyAlignment="1" applyProtection="1">
      <alignment horizontal="right" vertical="center"/>
    </xf>
    <xf numFmtId="182" fontId="13" fillId="0" borderId="46" xfId="2" applyNumberFormat="1" applyFont="1" applyFill="1" applyBorder="1" applyAlignment="1" applyProtection="1">
      <alignment vertical="center"/>
    </xf>
    <xf numFmtId="181" fontId="13" fillId="0" borderId="46" xfId="2" applyNumberFormat="1" applyFont="1" applyFill="1" applyBorder="1" applyAlignment="1" applyProtection="1">
      <alignment vertical="center"/>
    </xf>
    <xf numFmtId="55" fontId="0" fillId="0" borderId="18" xfId="0" applyNumberFormat="1" applyFont="1" applyFill="1" applyBorder="1" applyAlignment="1" applyProtection="1">
      <alignment vertical="center"/>
    </xf>
    <xf numFmtId="180" fontId="4" fillId="0" borderId="48" xfId="0" applyNumberFormat="1" applyFont="1" applyFill="1" applyBorder="1" applyAlignment="1" applyProtection="1">
      <alignment vertical="center"/>
    </xf>
    <xf numFmtId="5" fontId="4" fillId="0" borderId="49" xfId="0" applyNumberFormat="1" applyFont="1" applyFill="1" applyBorder="1" applyAlignment="1" applyProtection="1">
      <alignment vertical="center"/>
    </xf>
    <xf numFmtId="181" fontId="4" fillId="0" borderId="50" xfId="0" applyNumberFormat="1" applyFont="1" applyFill="1" applyBorder="1" applyAlignment="1" applyProtection="1">
      <alignment vertical="center"/>
    </xf>
    <xf numFmtId="6" fontId="4" fillId="0" borderId="50" xfId="0" applyNumberFormat="1" applyFont="1" applyFill="1" applyBorder="1" applyAlignment="1" applyProtection="1">
      <alignment vertical="center"/>
    </xf>
    <xf numFmtId="183" fontId="4" fillId="0" borderId="50" xfId="0" applyNumberFormat="1" applyFont="1" applyFill="1" applyBorder="1" applyAlignment="1" applyProtection="1">
      <alignment vertical="center"/>
    </xf>
    <xf numFmtId="178" fontId="4" fillId="0" borderId="50" xfId="0" applyNumberFormat="1" applyFont="1" applyFill="1" applyBorder="1" applyAlignment="1" applyProtection="1">
      <alignment vertical="center"/>
    </xf>
    <xf numFmtId="182" fontId="14" fillId="0" borderId="50" xfId="0" applyNumberFormat="1" applyFont="1" applyFill="1" applyBorder="1" applyAlignment="1" applyProtection="1">
      <alignment vertical="center"/>
    </xf>
    <xf numFmtId="0" fontId="0" fillId="0" borderId="0" xfId="0" applyNumberFormat="1" applyFont="1" applyFill="1" applyBorder="1" applyAlignment="1" applyProtection="1">
      <alignment vertical="center"/>
    </xf>
    <xf numFmtId="0" fontId="15" fillId="0" borderId="51" xfId="0" applyNumberFormat="1" applyFont="1" applyFill="1" applyBorder="1" applyAlignment="1" applyProtection="1">
      <alignment vertical="center"/>
    </xf>
    <xf numFmtId="0" fontId="0" fillId="0" borderId="52" xfId="0" applyNumberFormat="1" applyFont="1" applyFill="1" applyBorder="1" applyAlignment="1" applyProtection="1">
      <alignment vertical="center"/>
    </xf>
    <xf numFmtId="0" fontId="15" fillId="0" borderId="0" xfId="0" applyNumberFormat="1" applyFont="1" applyFill="1" applyBorder="1" applyAlignment="1" applyProtection="1">
      <alignment vertical="center"/>
    </xf>
    <xf numFmtId="0" fontId="0" fillId="0" borderId="53" xfId="0" applyBorder="1">
      <alignment vertical="center"/>
    </xf>
    <xf numFmtId="0" fontId="0" fillId="0" borderId="24" xfId="0" applyNumberFormat="1" applyFill="1" applyBorder="1" applyAlignment="1" applyProtection="1">
      <alignment vertical="center"/>
    </xf>
    <xf numFmtId="0" fontId="0" fillId="0" borderId="24" xfId="0" applyBorder="1" applyAlignment="1">
      <alignment vertical="center"/>
    </xf>
    <xf numFmtId="0" fontId="0" fillId="0" borderId="54" xfId="0" applyBorder="1">
      <alignment vertical="center"/>
    </xf>
    <xf numFmtId="0" fontId="0" fillId="0" borderId="3" xfId="0" applyFill="1" applyBorder="1" applyAlignment="1">
      <alignment vertical="center"/>
    </xf>
    <xf numFmtId="0" fontId="0" fillId="2" borderId="54" xfId="0" applyFill="1" applyBorder="1">
      <alignment vertical="center"/>
    </xf>
    <xf numFmtId="0" fontId="0" fillId="0" borderId="24" xfId="0" applyFill="1" applyBorder="1" applyAlignment="1">
      <alignment vertical="center"/>
    </xf>
    <xf numFmtId="0" fontId="0" fillId="0" borderId="0" xfId="0" applyAlignment="1">
      <alignment vertical="center"/>
    </xf>
    <xf numFmtId="0" fontId="0" fillId="3" borderId="7" xfId="0" applyNumberFormat="1" applyFont="1" applyFill="1" applyBorder="1" applyAlignment="1" applyProtection="1">
      <alignment horizontal="center" vertical="center"/>
    </xf>
    <xf numFmtId="178" fontId="0" fillId="3" borderId="8" xfId="0" applyNumberFormat="1" applyFont="1" applyFill="1" applyBorder="1" applyAlignment="1" applyProtection="1">
      <alignment horizontal="center" vertical="center"/>
    </xf>
    <xf numFmtId="178" fontId="0" fillId="3" borderId="9" xfId="0" applyNumberFormat="1" applyFont="1" applyFill="1" applyBorder="1" applyAlignment="1" applyProtection="1">
      <alignment horizontal="center" vertical="center"/>
    </xf>
    <xf numFmtId="0" fontId="0" fillId="0" borderId="0" xfId="0" applyAlignment="1">
      <alignment horizontal="right" vertical="center"/>
    </xf>
    <xf numFmtId="178" fontId="0" fillId="0" borderId="0" xfId="0" applyNumberFormat="1" applyFont="1" applyFill="1" applyBorder="1" applyAlignment="1" applyProtection="1">
      <alignment vertical="center"/>
    </xf>
    <xf numFmtId="184" fontId="0" fillId="0" borderId="0" xfId="0" applyNumberFormat="1">
      <alignment vertical="center"/>
    </xf>
    <xf numFmtId="178" fontId="4" fillId="0" borderId="0" xfId="0" applyNumberFormat="1" applyFont="1" applyFill="1" applyBorder="1" applyAlignment="1" applyProtection="1">
      <alignment vertical="center"/>
    </xf>
    <xf numFmtId="0" fontId="0" fillId="0" borderId="12" xfId="0" applyFill="1" applyBorder="1">
      <alignment vertical="center"/>
    </xf>
    <xf numFmtId="178" fontId="0" fillId="0" borderId="12" xfId="0" applyNumberFormat="1" applyFont="1" applyFill="1" applyBorder="1" applyAlignment="1" applyProtection="1">
      <alignment vertical="center"/>
    </xf>
    <xf numFmtId="184" fontId="0" fillId="0" borderId="12" xfId="0" applyNumberFormat="1" applyBorder="1">
      <alignment vertical="center"/>
    </xf>
    <xf numFmtId="178" fontId="0" fillId="0" borderId="0" xfId="0" applyNumberFormat="1" applyFill="1" applyBorder="1" applyAlignment="1" applyProtection="1">
      <alignment horizontal="right" vertical="center"/>
    </xf>
    <xf numFmtId="0" fontId="0" fillId="0" borderId="0" xfId="0" applyFill="1" applyAlignment="1">
      <alignment horizontal="right" vertical="center"/>
    </xf>
    <xf numFmtId="14" fontId="0" fillId="0" borderId="0" xfId="0" applyNumberFormat="1">
      <alignment vertical="center"/>
    </xf>
    <xf numFmtId="178" fontId="0" fillId="0" borderId="0" xfId="0" applyNumberFormat="1" applyBorder="1">
      <alignment vertical="center"/>
    </xf>
    <xf numFmtId="178" fontId="0" fillId="0" borderId="11" xfId="0" applyNumberFormat="1" applyFont="1" applyFill="1" applyBorder="1" applyAlignment="1" applyProtection="1">
      <alignment vertical="center"/>
    </xf>
    <xf numFmtId="176" fontId="11" fillId="7" borderId="16" xfId="0" applyNumberFormat="1" applyFont="1" applyFill="1" applyBorder="1" applyAlignment="1" applyProtection="1">
      <alignment horizontal="left" vertical="center"/>
    </xf>
    <xf numFmtId="0" fontId="0" fillId="0" borderId="18" xfId="0" applyNumberFormat="1" applyFont="1" applyFill="1" applyBorder="1" applyAlignment="1" applyProtection="1">
      <alignment vertical="center"/>
    </xf>
    <xf numFmtId="176" fontId="0" fillId="0" borderId="21" xfId="0" applyNumberFormat="1" applyFont="1" applyFill="1" applyBorder="1" applyAlignment="1" applyProtection="1">
      <alignment horizontal="left" vertical="center"/>
    </xf>
    <xf numFmtId="0" fontId="0" fillId="0" borderId="23" xfId="0" applyNumberFormat="1" applyFont="1" applyFill="1" applyBorder="1" applyAlignment="1" applyProtection="1">
      <alignment vertical="center"/>
    </xf>
    <xf numFmtId="0" fontId="0" fillId="0" borderId="23" xfId="0" applyNumberFormat="1" applyFont="1" applyFill="1" applyBorder="1" applyAlignment="1" applyProtection="1">
      <alignment horizontal="center" vertical="center"/>
    </xf>
    <xf numFmtId="0" fontId="0" fillId="0" borderId="20" xfId="0" applyBorder="1">
      <alignment vertical="center"/>
    </xf>
    <xf numFmtId="176" fontId="0" fillId="0" borderId="25" xfId="0" applyNumberFormat="1" applyFont="1" applyFill="1" applyBorder="1" applyAlignment="1" applyProtection="1">
      <alignment horizontal="left" vertical="center"/>
    </xf>
    <xf numFmtId="0" fontId="16" fillId="0" borderId="23"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176" fontId="0" fillId="0" borderId="28" xfId="0" applyNumberFormat="1" applyFont="1" applyFill="1" applyBorder="1" applyAlignment="1" applyProtection="1">
      <alignment horizontal="left" vertical="center"/>
    </xf>
    <xf numFmtId="179" fontId="0" fillId="0" borderId="23" xfId="0" applyNumberFormat="1" applyFont="1" applyFill="1" applyBorder="1" applyAlignment="1" applyProtection="1">
      <alignment vertical="center"/>
    </xf>
    <xf numFmtId="180" fontId="0" fillId="0" borderId="23" xfId="0" applyNumberFormat="1" applyFont="1" applyFill="1" applyBorder="1" applyAlignment="1" applyProtection="1">
      <alignment vertical="center"/>
    </xf>
    <xf numFmtId="9" fontId="0" fillId="0" borderId="30" xfId="0" applyNumberFormat="1" applyFont="1" applyFill="1" applyBorder="1" applyAlignment="1" applyProtection="1">
      <alignment vertical="center"/>
    </xf>
    <xf numFmtId="176" fontId="0" fillId="0" borderId="29" xfId="0" applyNumberFormat="1" applyFont="1" applyFill="1" applyBorder="1" applyAlignment="1" applyProtection="1">
      <alignment vertical="center"/>
    </xf>
    <xf numFmtId="0" fontId="0" fillId="0" borderId="30" xfId="0" applyNumberFormat="1" applyFont="1" applyFill="1" applyBorder="1" applyAlignment="1" applyProtection="1">
      <alignment horizontal="center" vertical="center"/>
    </xf>
    <xf numFmtId="176" fontId="0" fillId="0" borderId="34" xfId="0" applyNumberFormat="1" applyFont="1" applyFill="1" applyBorder="1" applyAlignment="1" applyProtection="1">
      <alignment horizontal="left" vertical="center"/>
    </xf>
    <xf numFmtId="176" fontId="0" fillId="0" borderId="10" xfId="0" applyNumberFormat="1" applyFont="1" applyFill="1" applyBorder="1" applyAlignment="1" applyProtection="1">
      <alignment vertical="center"/>
    </xf>
    <xf numFmtId="176" fontId="0" fillId="0" borderId="10" xfId="0" applyNumberFormat="1" applyFont="1" applyFill="1" applyBorder="1" applyAlignment="1" applyProtection="1">
      <alignment horizontal="left" vertical="center"/>
    </xf>
    <xf numFmtId="0" fontId="0" fillId="0" borderId="54" xfId="0" applyFill="1" applyBorder="1">
      <alignment vertical="center"/>
    </xf>
    <xf numFmtId="0" fontId="5" fillId="0" borderId="24"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55" xfId="0" applyFont="1" applyBorder="1" applyAlignment="1">
      <alignment vertical="center" wrapText="1"/>
    </xf>
    <xf numFmtId="0" fontId="5" fillId="0" borderId="24" xfId="0" applyFont="1" applyBorder="1" applyAlignment="1">
      <alignment horizontal="left" vertical="center" wrapText="1"/>
    </xf>
    <xf numFmtId="177" fontId="0" fillId="6" borderId="11" xfId="0" applyNumberFormat="1" applyFill="1" applyBorder="1" applyAlignment="1" applyProtection="1">
      <alignment horizontal="right" vertical="center"/>
    </xf>
    <xf numFmtId="0" fontId="0" fillId="6" borderId="11" xfId="0" applyFill="1" applyBorder="1">
      <alignment vertical="center"/>
    </xf>
    <xf numFmtId="178" fontId="0" fillId="6" borderId="11" xfId="0" applyNumberFormat="1" applyFill="1" applyBorder="1">
      <alignment vertical="center"/>
    </xf>
    <xf numFmtId="0" fontId="5" fillId="0" borderId="24" xfId="0" applyFont="1" applyBorder="1" applyAlignment="1">
      <alignment vertical="center" wrapText="1"/>
    </xf>
    <xf numFmtId="0" fontId="5" fillId="0" borderId="24" xfId="0" applyFont="1" applyBorder="1" applyAlignment="1">
      <alignment vertical="center" wrapText="1"/>
    </xf>
    <xf numFmtId="0" fontId="18" fillId="0" borderId="0" xfId="0" applyFont="1" applyAlignment="1">
      <alignment horizontal="left" vertical="center" wrapText="1"/>
    </xf>
    <xf numFmtId="0" fontId="18" fillId="0" borderId="24" xfId="0" applyFont="1" applyBorder="1" applyAlignment="1">
      <alignment vertical="center" wrapText="1"/>
    </xf>
    <xf numFmtId="0" fontId="18" fillId="0" borderId="0" xfId="0" applyFont="1" applyAlignment="1">
      <alignment horizontal="left" vertical="center"/>
    </xf>
    <xf numFmtId="0" fontId="0" fillId="0" borderId="24" xfId="0" applyBorder="1" applyAlignment="1">
      <alignment horizontal="center" vertical="center"/>
    </xf>
    <xf numFmtId="0" fontId="0" fillId="0" borderId="3" xfId="0" applyBorder="1" applyAlignment="1">
      <alignment vertical="center" wrapText="1"/>
    </xf>
    <xf numFmtId="0" fontId="0" fillId="0" borderId="3" xfId="0" applyBorder="1" applyAlignment="1">
      <alignment vertical="center"/>
    </xf>
    <xf numFmtId="0" fontId="5" fillId="0" borderId="24" xfId="0" applyFont="1" applyBorder="1" applyAlignment="1">
      <alignment vertical="center" wrapText="1"/>
    </xf>
    <xf numFmtId="0" fontId="0" fillId="0" borderId="24" xfId="0" applyBorder="1" applyAlignment="1">
      <alignment vertical="center"/>
    </xf>
    <xf numFmtId="0" fontId="0" fillId="0" borderId="24" xfId="0" applyBorder="1" applyAlignment="1">
      <alignment vertical="center" wrapText="1"/>
    </xf>
    <xf numFmtId="0" fontId="0" fillId="0" borderId="19" xfId="0" applyBorder="1" applyAlignment="1">
      <alignment vertical="center"/>
    </xf>
    <xf numFmtId="0" fontId="0" fillId="0" borderId="20" xfId="0" applyBorder="1" applyAlignment="1">
      <alignment vertical="center"/>
    </xf>
    <xf numFmtId="0" fontId="11" fillId="7" borderId="13" xfId="0" applyNumberFormat="1" applyFont="1" applyFill="1" applyBorder="1" applyAlignment="1" applyProtection="1">
      <alignment horizontal="center" vertical="center"/>
    </xf>
    <xf numFmtId="0" fontId="11" fillId="7" borderId="14" xfId="0" applyNumberFormat="1" applyFont="1" applyFill="1" applyBorder="1" applyAlignment="1" applyProtection="1">
      <alignment horizontal="center" vertical="center"/>
    </xf>
    <xf numFmtId="0" fontId="0" fillId="0" borderId="14" xfId="0" applyBorder="1" applyAlignment="1">
      <alignment vertical="center"/>
    </xf>
    <xf numFmtId="0" fontId="0" fillId="0" borderId="15" xfId="0" applyBorder="1" applyAlignment="1">
      <alignment vertical="center"/>
    </xf>
    <xf numFmtId="0" fontId="11" fillId="7" borderId="7" xfId="0" applyNumberFormat="1" applyFont="1" applyFill="1" applyBorder="1" applyAlignment="1" applyProtection="1">
      <alignment horizontal="center" vertical="center"/>
    </xf>
    <xf numFmtId="0" fontId="11" fillId="7" borderId="8" xfId="0" applyNumberFormat="1" applyFont="1" applyFill="1" applyBorder="1" applyAlignment="1" applyProtection="1">
      <alignment horizontal="center" vertical="center"/>
    </xf>
    <xf numFmtId="0" fontId="0" fillId="0" borderId="19" xfId="0" applyBorder="1" applyAlignment="1">
      <alignment horizontal="right" vertical="center"/>
    </xf>
    <xf numFmtId="0" fontId="0" fillId="0" borderId="20" xfId="0" applyBorder="1" applyAlignment="1">
      <alignment horizontal="right" vertical="center"/>
    </xf>
    <xf numFmtId="9" fontId="0" fillId="0" borderId="31" xfId="0" applyNumberFormat="1" applyBorder="1" applyAlignment="1">
      <alignment vertical="center"/>
    </xf>
    <xf numFmtId="0" fontId="0" fillId="0" borderId="32" xfId="0" applyBorder="1" applyAlignment="1">
      <alignment vertical="center"/>
    </xf>
    <xf numFmtId="0" fontId="17" fillId="0" borderId="53" xfId="0" applyFont="1" applyBorder="1" applyAlignment="1">
      <alignment horizontal="center" vertical="center" wrapText="1"/>
    </xf>
    <xf numFmtId="0" fontId="0" fillId="0" borderId="53" xfId="0" applyBorder="1" applyAlignment="1">
      <alignment horizontal="center" vertical="center" wrapText="1"/>
    </xf>
  </cellXfs>
  <cellStyles count="3">
    <cellStyle name="標準" xfId="0" builtinId="0"/>
    <cellStyle name="標準 2" xfId="1"/>
    <cellStyle name="標準 3" xfId="2"/>
  </cellStyles>
  <dxfs count="0"/>
  <tableStyles count="0" defaultTableStyle="TableStyleMedium9" defaultPivotStyle="PivotStyleLight16"/>
  <colors>
    <mruColors>
      <color rgb="FF00FF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9820</xdr:colOff>
      <xdr:row>0</xdr:row>
      <xdr:rowOff>29459</xdr:rowOff>
    </xdr:from>
    <xdr:to>
      <xdr:col>18</xdr:col>
      <xdr:colOff>132466</xdr:colOff>
      <xdr:row>30</xdr:row>
      <xdr:rowOff>147294</xdr:rowOff>
    </xdr:to>
    <xdr:pic>
      <xdr:nvPicPr>
        <xdr:cNvPr id="2049" name="Picture 1"/>
        <xdr:cNvPicPr>
          <a:picLocks noChangeAspect="1" noChangeArrowheads="1"/>
        </xdr:cNvPicPr>
      </xdr:nvPicPr>
      <xdr:blipFill>
        <a:blip xmlns:r="http://schemas.openxmlformats.org/officeDocument/2006/relationships" r:embed="rId1"/>
        <a:srcRect l="5499" t="16399" b="11664"/>
        <a:stretch>
          <a:fillRect/>
        </a:stretch>
      </xdr:blipFill>
      <xdr:spPr bwMode="auto">
        <a:xfrm>
          <a:off x="9820" y="29459"/>
          <a:ext cx="12318574" cy="5125825"/>
        </a:xfrm>
        <a:prstGeom prst="rect">
          <a:avLst/>
        </a:prstGeom>
        <a:noFill/>
        <a:ln w="1">
          <a:noFill/>
          <a:miter lim="800000"/>
          <a:headEnd/>
          <a:tailEnd type="none" w="med" len="med"/>
        </a:ln>
        <a:effectLst/>
      </xdr:spPr>
    </xdr:pic>
    <xdr:clientData/>
  </xdr:twoCellAnchor>
  <xdr:twoCellAnchor>
    <xdr:from>
      <xdr:col>0</xdr:col>
      <xdr:colOff>186573</xdr:colOff>
      <xdr:row>1</xdr:row>
      <xdr:rowOff>9820</xdr:rowOff>
    </xdr:from>
    <xdr:to>
      <xdr:col>1</xdr:col>
      <xdr:colOff>49098</xdr:colOff>
      <xdr:row>2</xdr:row>
      <xdr:rowOff>108016</xdr:rowOff>
    </xdr:to>
    <xdr:sp macro="" textlink="">
      <xdr:nvSpPr>
        <xdr:cNvPr id="36" name="テキスト ボックス 35"/>
        <xdr:cNvSpPr txBox="1"/>
      </xdr:nvSpPr>
      <xdr:spPr>
        <a:xfrm>
          <a:off x="186573" y="176753"/>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No.62</a:t>
          </a:r>
          <a:endParaRPr kumimoji="1" lang="ja-JP" altLang="en-US" sz="1100"/>
        </a:p>
      </xdr:txBody>
    </xdr:sp>
    <xdr:clientData/>
  </xdr:twoCellAnchor>
  <xdr:twoCellAnchor>
    <xdr:from>
      <xdr:col>9</xdr:col>
      <xdr:colOff>117835</xdr:colOff>
      <xdr:row>10</xdr:row>
      <xdr:rowOff>29461</xdr:rowOff>
    </xdr:from>
    <xdr:to>
      <xdr:col>10</xdr:col>
      <xdr:colOff>618635</xdr:colOff>
      <xdr:row>13</xdr:row>
      <xdr:rowOff>2</xdr:rowOff>
    </xdr:to>
    <xdr:sp macro="" textlink="">
      <xdr:nvSpPr>
        <xdr:cNvPr id="37" name="角丸四角形吹き出し 36"/>
        <xdr:cNvSpPr/>
      </xdr:nvSpPr>
      <xdr:spPr>
        <a:xfrm>
          <a:off x="6215799" y="1698791"/>
          <a:ext cx="1178351" cy="471340"/>
        </a:xfrm>
        <a:prstGeom prst="wedgeRoundRectCallout">
          <a:avLst>
            <a:gd name="adj1" fmla="val -63549"/>
            <a:gd name="adj2" fmla="val 4775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EB</a:t>
          </a:r>
          <a:r>
            <a:rPr kumimoji="1" lang="ja-JP" altLang="en-US" sz="1100"/>
            <a:t>下抜きで</a:t>
          </a:r>
          <a:r>
            <a:rPr kumimoji="1" lang="en-US" altLang="ja-JP" sz="1100"/>
            <a:t>IN</a:t>
          </a:r>
          <a:endParaRPr kumimoji="1" lang="ja-JP" altLang="en-US" sz="1100"/>
        </a:p>
      </xdr:txBody>
    </xdr:sp>
    <xdr:clientData/>
  </xdr:twoCellAnchor>
  <xdr:twoCellAnchor>
    <xdr:from>
      <xdr:col>0</xdr:col>
      <xdr:colOff>206211</xdr:colOff>
      <xdr:row>4</xdr:row>
      <xdr:rowOff>29460</xdr:rowOff>
    </xdr:from>
    <xdr:to>
      <xdr:col>2</xdr:col>
      <xdr:colOff>540077</xdr:colOff>
      <xdr:row>8</xdr:row>
      <xdr:rowOff>49098</xdr:rowOff>
    </xdr:to>
    <xdr:sp macro="" textlink="">
      <xdr:nvSpPr>
        <xdr:cNvPr id="38" name="テキスト ボックス 37"/>
        <xdr:cNvSpPr txBox="1"/>
      </xdr:nvSpPr>
      <xdr:spPr>
        <a:xfrm>
          <a:off x="206211" y="697192"/>
          <a:ext cx="1688969" cy="6873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４Ｈでチャネルからの抜けを確認。短い時間足でＦＳを狙った。</a:t>
          </a:r>
        </a:p>
      </xdr:txBody>
    </xdr:sp>
    <xdr:clientData/>
  </xdr:twoCellAnchor>
  <xdr:twoCellAnchor>
    <xdr:from>
      <xdr:col>12</xdr:col>
      <xdr:colOff>289874</xdr:colOff>
      <xdr:row>12</xdr:row>
      <xdr:rowOff>98196</xdr:rowOff>
    </xdr:from>
    <xdr:to>
      <xdr:col>14</xdr:col>
      <xdr:colOff>113122</xdr:colOff>
      <xdr:row>17</xdr:row>
      <xdr:rowOff>34567</xdr:rowOff>
    </xdr:to>
    <xdr:sp macro="" textlink="">
      <xdr:nvSpPr>
        <xdr:cNvPr id="39" name="角丸四角形吹き出し 38"/>
        <xdr:cNvSpPr/>
      </xdr:nvSpPr>
      <xdr:spPr>
        <a:xfrm>
          <a:off x="8420493" y="2101392"/>
          <a:ext cx="1178351" cy="771036"/>
        </a:xfrm>
        <a:prstGeom prst="wedgeRoundRectCallout">
          <a:avLst>
            <a:gd name="adj1" fmla="val -56049"/>
            <a:gd name="adj2" fmla="val 10607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寝る前に逆</a:t>
          </a:r>
          <a:r>
            <a:rPr kumimoji="1" lang="en-US" altLang="ja-JP" sz="1100"/>
            <a:t>D/J</a:t>
          </a:r>
          <a:r>
            <a:rPr kumimoji="1" lang="ja-JP" altLang="en-US" sz="1100"/>
            <a:t>を確認→上がると読んで決済</a:t>
          </a:r>
        </a:p>
      </xdr:txBody>
    </xdr:sp>
    <xdr:clientData/>
  </xdr:twoCellAnchor>
  <xdr:twoCellAnchor>
    <xdr:from>
      <xdr:col>15</xdr:col>
      <xdr:colOff>128048</xdr:colOff>
      <xdr:row>15</xdr:row>
      <xdr:rowOff>44384</xdr:rowOff>
    </xdr:from>
    <xdr:to>
      <xdr:col>16</xdr:col>
      <xdr:colOff>628847</xdr:colOff>
      <xdr:row>19</xdr:row>
      <xdr:rowOff>147688</xdr:rowOff>
    </xdr:to>
    <xdr:sp macro="" textlink="">
      <xdr:nvSpPr>
        <xdr:cNvPr id="40" name="角丸四角形吹き出し 39"/>
        <xdr:cNvSpPr/>
      </xdr:nvSpPr>
      <xdr:spPr>
        <a:xfrm>
          <a:off x="10291321" y="2548379"/>
          <a:ext cx="1178351" cy="771036"/>
        </a:xfrm>
        <a:prstGeom prst="wedgeRoundRectCallout">
          <a:avLst>
            <a:gd name="adj1" fmla="val -195216"/>
            <a:gd name="adj2" fmla="val 5768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結果的に良い場所で利確できた</a:t>
          </a:r>
        </a:p>
      </xdr:txBody>
    </xdr:sp>
    <xdr:clientData/>
  </xdr:twoCellAnchor>
  <xdr:twoCellAnchor>
    <xdr:from>
      <xdr:col>0</xdr:col>
      <xdr:colOff>191678</xdr:colOff>
      <xdr:row>13</xdr:row>
      <xdr:rowOff>24747</xdr:rowOff>
    </xdr:from>
    <xdr:to>
      <xdr:col>2</xdr:col>
      <xdr:colOff>14926</xdr:colOff>
      <xdr:row>16</xdr:row>
      <xdr:rowOff>127654</xdr:rowOff>
    </xdr:to>
    <xdr:sp macro="" textlink="">
      <xdr:nvSpPr>
        <xdr:cNvPr id="41" name="角丸四角形吹き出し 40"/>
        <xdr:cNvSpPr/>
      </xdr:nvSpPr>
      <xdr:spPr>
        <a:xfrm>
          <a:off x="191678" y="2194876"/>
          <a:ext cx="1178351" cy="603706"/>
        </a:xfrm>
        <a:prstGeom prst="wedgeRoundRectCallout">
          <a:avLst>
            <a:gd name="adj1" fmla="val 48951"/>
            <a:gd name="adj2" fmla="val -13039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チャネル下限のＳ／Ｒを下抜き</a:t>
          </a:r>
        </a:p>
      </xdr:txBody>
    </xdr:sp>
    <xdr:clientData/>
  </xdr:twoCellAnchor>
  <xdr:twoCellAnchor editAs="oneCell">
    <xdr:from>
      <xdr:col>0</xdr:col>
      <xdr:colOff>0</xdr:colOff>
      <xdr:row>34</xdr:row>
      <xdr:rowOff>0</xdr:rowOff>
    </xdr:from>
    <xdr:to>
      <xdr:col>18</xdr:col>
      <xdr:colOff>142285</xdr:colOff>
      <xdr:row>64</xdr:row>
      <xdr:rowOff>98196</xdr:rowOff>
    </xdr:to>
    <xdr:pic>
      <xdr:nvPicPr>
        <xdr:cNvPr id="2050" name="Picture 2"/>
        <xdr:cNvPicPr>
          <a:picLocks noChangeAspect="1" noChangeArrowheads="1"/>
        </xdr:cNvPicPr>
      </xdr:nvPicPr>
      <xdr:blipFill>
        <a:blip xmlns:r="http://schemas.openxmlformats.org/officeDocument/2006/relationships" r:embed="rId2"/>
        <a:srcRect l="5348" t="16675" b="11664"/>
        <a:stretch>
          <a:fillRect/>
        </a:stretch>
      </xdr:blipFill>
      <xdr:spPr bwMode="auto">
        <a:xfrm>
          <a:off x="0" y="5675722"/>
          <a:ext cx="12338213" cy="5106185"/>
        </a:xfrm>
        <a:prstGeom prst="rect">
          <a:avLst/>
        </a:prstGeom>
        <a:noFill/>
        <a:ln w="1">
          <a:noFill/>
          <a:miter lim="800000"/>
          <a:headEnd/>
          <a:tailEnd type="none" w="med" len="med"/>
        </a:ln>
        <a:effectLst/>
      </xdr:spPr>
    </xdr:pic>
    <xdr:clientData/>
  </xdr:twoCellAnchor>
  <xdr:twoCellAnchor>
    <xdr:from>
      <xdr:col>0</xdr:col>
      <xdr:colOff>191679</xdr:colOff>
      <xdr:row>34</xdr:row>
      <xdr:rowOff>142581</xdr:rowOff>
    </xdr:from>
    <xdr:to>
      <xdr:col>1</xdr:col>
      <xdr:colOff>54204</xdr:colOff>
      <xdr:row>36</xdr:row>
      <xdr:rowOff>73844</xdr:rowOff>
    </xdr:to>
    <xdr:sp macro="" textlink="">
      <xdr:nvSpPr>
        <xdr:cNvPr id="43" name="テキスト ボックス 42"/>
        <xdr:cNvSpPr txBox="1"/>
      </xdr:nvSpPr>
      <xdr:spPr>
        <a:xfrm>
          <a:off x="191679" y="5818303"/>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No.63</a:t>
          </a:r>
        </a:p>
      </xdr:txBody>
    </xdr:sp>
    <xdr:clientData/>
  </xdr:twoCellAnchor>
  <xdr:twoCellAnchor>
    <xdr:from>
      <xdr:col>0</xdr:col>
      <xdr:colOff>230956</xdr:colOff>
      <xdr:row>39</xdr:row>
      <xdr:rowOff>24746</xdr:rowOff>
    </xdr:from>
    <xdr:to>
      <xdr:col>2</xdr:col>
      <xdr:colOff>564822</xdr:colOff>
      <xdr:row>47</xdr:row>
      <xdr:rowOff>39278</xdr:rowOff>
    </xdr:to>
    <xdr:sp macro="" textlink="">
      <xdr:nvSpPr>
        <xdr:cNvPr id="44" name="テキスト ボックス 43"/>
        <xdr:cNvSpPr txBox="1"/>
      </xdr:nvSpPr>
      <xdr:spPr>
        <a:xfrm>
          <a:off x="230956" y="6535133"/>
          <a:ext cx="1688969" cy="1349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日足で戻りの無い下落相場から３８．２まで戻って、</a:t>
          </a:r>
          <a:endParaRPr kumimoji="1" lang="en-US" altLang="ja-JP" sz="1100"/>
        </a:p>
        <a:p>
          <a:r>
            <a:rPr kumimoji="1" lang="ja-JP" altLang="en-US" sz="1100"/>
            <a:t>強いと思われるＳ／Ｒを</a:t>
          </a:r>
          <a:endParaRPr kumimoji="1" lang="en-US" altLang="ja-JP" sz="1100"/>
        </a:p>
        <a:p>
          <a:r>
            <a:rPr kumimoji="1" lang="ja-JP" altLang="en-US" sz="1100"/>
            <a:t>上抜けたものの、１ＨでＤ／Ｊが出ていたので下がると見て短い時間足でタイミングを探る</a:t>
          </a:r>
        </a:p>
      </xdr:txBody>
    </xdr:sp>
    <xdr:clientData/>
  </xdr:twoCellAnchor>
  <xdr:twoCellAnchor>
    <xdr:from>
      <xdr:col>3</xdr:col>
      <xdr:colOff>658304</xdr:colOff>
      <xdr:row>41</xdr:row>
      <xdr:rowOff>157507</xdr:rowOff>
    </xdr:from>
    <xdr:to>
      <xdr:col>5</xdr:col>
      <xdr:colOff>481552</xdr:colOff>
      <xdr:row>45</xdr:row>
      <xdr:rowOff>93481</xdr:rowOff>
    </xdr:to>
    <xdr:sp macro="" textlink="">
      <xdr:nvSpPr>
        <xdr:cNvPr id="45" name="角丸四角形吹き出し 44"/>
        <xdr:cNvSpPr/>
      </xdr:nvSpPr>
      <xdr:spPr>
        <a:xfrm>
          <a:off x="2690959" y="7001760"/>
          <a:ext cx="1178351" cy="603706"/>
        </a:xfrm>
        <a:prstGeom prst="wedgeRoundRectCallout">
          <a:avLst>
            <a:gd name="adj1" fmla="val -66882"/>
            <a:gd name="adj2" fmla="val -17105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ウェッジ下抜けでＩＮ</a:t>
          </a:r>
        </a:p>
      </xdr:txBody>
    </xdr:sp>
    <xdr:clientData/>
  </xdr:twoCellAnchor>
  <xdr:twoCellAnchor>
    <xdr:from>
      <xdr:col>12</xdr:col>
      <xdr:colOff>84054</xdr:colOff>
      <xdr:row>48</xdr:row>
      <xdr:rowOff>74237</xdr:rowOff>
    </xdr:from>
    <xdr:to>
      <xdr:col>13</xdr:col>
      <xdr:colOff>584854</xdr:colOff>
      <xdr:row>52</xdr:row>
      <xdr:rowOff>10212</xdr:rowOff>
    </xdr:to>
    <xdr:sp macro="" textlink="">
      <xdr:nvSpPr>
        <xdr:cNvPr id="46" name="角丸四角形吹き出し 45"/>
        <xdr:cNvSpPr/>
      </xdr:nvSpPr>
      <xdr:spPr>
        <a:xfrm>
          <a:off x="8214673" y="8087021"/>
          <a:ext cx="1178351" cy="603706"/>
        </a:xfrm>
        <a:prstGeom prst="wedgeRoundRectCallout">
          <a:avLst>
            <a:gd name="adj1" fmla="val -6049"/>
            <a:gd name="adj2" fmla="val -19708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ダウ転換で利確したが</a:t>
          </a:r>
          <a:r>
            <a:rPr kumimoji="1" lang="en-US" altLang="ja-JP" sz="1100"/>
            <a:t>…</a:t>
          </a:r>
          <a:endParaRPr kumimoji="1" lang="ja-JP" altLang="en-US" sz="1100"/>
        </a:p>
      </xdr:txBody>
    </xdr:sp>
    <xdr:clientData/>
  </xdr:twoCellAnchor>
  <xdr:twoCellAnchor>
    <xdr:from>
      <xdr:col>11</xdr:col>
      <xdr:colOff>127655</xdr:colOff>
      <xdr:row>42</xdr:row>
      <xdr:rowOff>137474</xdr:rowOff>
    </xdr:from>
    <xdr:to>
      <xdr:col>13</xdr:col>
      <xdr:colOff>304407</xdr:colOff>
      <xdr:row>42</xdr:row>
      <xdr:rowOff>139062</xdr:rowOff>
    </xdr:to>
    <xdr:cxnSp macro="">
      <xdr:nvCxnSpPr>
        <xdr:cNvPr id="48" name="直線コネクタ 47"/>
        <xdr:cNvCxnSpPr/>
      </xdr:nvCxnSpPr>
      <xdr:spPr>
        <a:xfrm>
          <a:off x="7580722" y="7148660"/>
          <a:ext cx="1531855"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30243</xdr:colOff>
      <xdr:row>36</xdr:row>
      <xdr:rowOff>59704</xdr:rowOff>
    </xdr:from>
    <xdr:to>
      <xdr:col>15</xdr:col>
      <xdr:colOff>441882</xdr:colOff>
      <xdr:row>39</xdr:row>
      <xdr:rowOff>162611</xdr:rowOff>
    </xdr:to>
    <xdr:sp macro="" textlink="">
      <xdr:nvSpPr>
        <xdr:cNvPr id="49" name="角丸四角形吹き出し 48"/>
        <xdr:cNvSpPr/>
      </xdr:nvSpPr>
      <xdr:spPr>
        <a:xfrm>
          <a:off x="9515965" y="6069292"/>
          <a:ext cx="1089190" cy="603706"/>
        </a:xfrm>
        <a:prstGeom prst="wedgeRoundRectCallout">
          <a:avLst>
            <a:gd name="adj1" fmla="val -100216"/>
            <a:gd name="adj2" fmla="val 9082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改めて見るとＦＳだった。。</a:t>
          </a:r>
        </a:p>
      </xdr:txBody>
    </xdr:sp>
    <xdr:clientData/>
  </xdr:twoCellAnchor>
  <xdr:twoCellAnchor editAs="oneCell">
    <xdr:from>
      <xdr:col>0</xdr:col>
      <xdr:colOff>0</xdr:colOff>
      <xdr:row>68</xdr:row>
      <xdr:rowOff>9820</xdr:rowOff>
    </xdr:from>
    <xdr:to>
      <xdr:col>18</xdr:col>
      <xdr:colOff>122646</xdr:colOff>
      <xdr:row>98</xdr:row>
      <xdr:rowOff>137474</xdr:rowOff>
    </xdr:to>
    <xdr:pic>
      <xdr:nvPicPr>
        <xdr:cNvPr id="2051" name="Picture 3"/>
        <xdr:cNvPicPr>
          <a:picLocks noChangeAspect="1" noChangeArrowheads="1"/>
        </xdr:cNvPicPr>
      </xdr:nvPicPr>
      <xdr:blipFill>
        <a:blip xmlns:r="http://schemas.openxmlformats.org/officeDocument/2006/relationships" r:embed="rId3"/>
        <a:srcRect l="5499" t="16813" b="11113"/>
        <a:stretch>
          <a:fillRect/>
        </a:stretch>
      </xdr:blipFill>
      <xdr:spPr bwMode="auto">
        <a:xfrm>
          <a:off x="0" y="11361263"/>
          <a:ext cx="12318574" cy="5135644"/>
        </a:xfrm>
        <a:prstGeom prst="rect">
          <a:avLst/>
        </a:prstGeom>
        <a:noFill/>
        <a:ln w="1">
          <a:noFill/>
          <a:miter lim="800000"/>
          <a:headEnd/>
          <a:tailEnd type="none" w="med" len="med"/>
        </a:ln>
        <a:effectLst/>
      </xdr:spPr>
    </xdr:pic>
    <xdr:clientData/>
  </xdr:twoCellAnchor>
  <xdr:twoCellAnchor>
    <xdr:from>
      <xdr:col>0</xdr:col>
      <xdr:colOff>186966</xdr:colOff>
      <xdr:row>68</xdr:row>
      <xdr:rowOff>157507</xdr:rowOff>
    </xdr:from>
    <xdr:to>
      <xdr:col>1</xdr:col>
      <xdr:colOff>49491</xdr:colOff>
      <xdr:row>70</xdr:row>
      <xdr:rowOff>88770</xdr:rowOff>
    </xdr:to>
    <xdr:sp macro="" textlink="">
      <xdr:nvSpPr>
        <xdr:cNvPr id="51" name="テキスト ボックス 50"/>
        <xdr:cNvSpPr txBox="1"/>
      </xdr:nvSpPr>
      <xdr:spPr>
        <a:xfrm>
          <a:off x="186966" y="11508950"/>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No.64</a:t>
          </a:r>
        </a:p>
      </xdr:txBody>
    </xdr:sp>
    <xdr:clientData/>
  </xdr:twoCellAnchor>
  <xdr:twoCellAnchor>
    <xdr:from>
      <xdr:col>0</xdr:col>
      <xdr:colOff>177145</xdr:colOff>
      <xdr:row>72</xdr:row>
      <xdr:rowOff>59311</xdr:rowOff>
    </xdr:from>
    <xdr:to>
      <xdr:col>2</xdr:col>
      <xdr:colOff>511011</xdr:colOff>
      <xdr:row>78</xdr:row>
      <xdr:rowOff>68737</xdr:rowOff>
    </xdr:to>
    <xdr:sp macro="" textlink="">
      <xdr:nvSpPr>
        <xdr:cNvPr id="52" name="テキスト ボックス 51"/>
        <xdr:cNvSpPr txBox="1"/>
      </xdr:nvSpPr>
      <xdr:spPr>
        <a:xfrm>
          <a:off x="177145" y="12078486"/>
          <a:ext cx="1688969" cy="10110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ＦＩＢトレード法が適用できる状況で、７８．６まで戻ってきた為、自分ルールを適用してＩＮタイミングを探る</a:t>
          </a:r>
        </a:p>
      </xdr:txBody>
    </xdr:sp>
    <xdr:clientData/>
  </xdr:twoCellAnchor>
  <xdr:twoCellAnchor>
    <xdr:from>
      <xdr:col>14</xdr:col>
      <xdr:colOff>68738</xdr:colOff>
      <xdr:row>78</xdr:row>
      <xdr:rowOff>98981</xdr:rowOff>
    </xdr:from>
    <xdr:to>
      <xdr:col>16</xdr:col>
      <xdr:colOff>108801</xdr:colOff>
      <xdr:row>84</xdr:row>
      <xdr:rowOff>166932</xdr:rowOff>
    </xdr:to>
    <xdr:sp macro="" textlink="">
      <xdr:nvSpPr>
        <xdr:cNvPr id="53" name="角丸四角形吹き出し 52"/>
        <xdr:cNvSpPr/>
      </xdr:nvSpPr>
      <xdr:spPr>
        <a:xfrm>
          <a:off x="9554460" y="13119754"/>
          <a:ext cx="1395166" cy="1069549"/>
        </a:xfrm>
        <a:prstGeom prst="wedgeRoundRectCallout">
          <a:avLst>
            <a:gd name="adj1" fmla="val -6899"/>
            <a:gd name="adj2" fmla="val -8729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強いＳ／Ｒを下抜けたのでＩＮ</a:t>
          </a:r>
          <a:endParaRPr kumimoji="1" lang="en-US" altLang="ja-JP" sz="1100"/>
        </a:p>
        <a:p>
          <a:pPr algn="ctr"/>
          <a:r>
            <a:rPr kumimoji="1" lang="en-US" altLang="ja-JP" sz="1100"/>
            <a:t>…</a:t>
          </a:r>
          <a:r>
            <a:rPr kumimoji="1" lang="ja-JP" altLang="en-US" sz="1100"/>
            <a:t>下落していきそうで怖くて根拠が少ない状態でＩＮした</a:t>
          </a:r>
        </a:p>
      </xdr:txBody>
    </xdr:sp>
    <xdr:clientData/>
  </xdr:twoCellAnchor>
  <xdr:twoCellAnchor>
    <xdr:from>
      <xdr:col>13</xdr:col>
      <xdr:colOff>672839</xdr:colOff>
      <xdr:row>67</xdr:row>
      <xdr:rowOff>157114</xdr:rowOff>
    </xdr:from>
    <xdr:to>
      <xdr:col>16</xdr:col>
      <xdr:colOff>35350</xdr:colOff>
      <xdr:row>71</xdr:row>
      <xdr:rowOff>5106</xdr:rowOff>
    </xdr:to>
    <xdr:sp macro="" textlink="">
      <xdr:nvSpPr>
        <xdr:cNvPr id="54" name="角丸四角形吹き出し 53"/>
        <xdr:cNvSpPr/>
      </xdr:nvSpPr>
      <xdr:spPr>
        <a:xfrm>
          <a:off x="9481009" y="11341624"/>
          <a:ext cx="1395166" cy="515724"/>
        </a:xfrm>
        <a:prstGeom prst="wedgeRoundRectCallout">
          <a:avLst>
            <a:gd name="adj1" fmla="val 62780"/>
            <a:gd name="adj2" fmla="val 5409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直近高値を上抜けてロスカット</a:t>
          </a:r>
        </a:p>
      </xdr:txBody>
    </xdr:sp>
    <xdr:clientData/>
  </xdr:twoCellAnchor>
  <xdr:twoCellAnchor editAs="oneCell">
    <xdr:from>
      <xdr:col>0</xdr:col>
      <xdr:colOff>0</xdr:colOff>
      <xdr:row>101</xdr:row>
      <xdr:rowOff>157113</xdr:rowOff>
    </xdr:from>
    <xdr:to>
      <xdr:col>18</xdr:col>
      <xdr:colOff>142285</xdr:colOff>
      <xdr:row>132</xdr:row>
      <xdr:rowOff>78556</xdr:rowOff>
    </xdr:to>
    <xdr:pic>
      <xdr:nvPicPr>
        <xdr:cNvPr id="2052" name="Picture 4"/>
        <xdr:cNvPicPr>
          <a:picLocks noChangeAspect="1" noChangeArrowheads="1"/>
        </xdr:cNvPicPr>
      </xdr:nvPicPr>
      <xdr:blipFill>
        <a:blip xmlns:r="http://schemas.openxmlformats.org/officeDocument/2006/relationships" r:embed="rId4"/>
        <a:srcRect l="5348" t="16537" b="11940"/>
        <a:stretch>
          <a:fillRect/>
        </a:stretch>
      </xdr:blipFill>
      <xdr:spPr bwMode="auto">
        <a:xfrm>
          <a:off x="0" y="17017345"/>
          <a:ext cx="12338213" cy="5096366"/>
        </a:xfrm>
        <a:prstGeom prst="rect">
          <a:avLst/>
        </a:prstGeom>
        <a:noFill/>
        <a:ln w="1">
          <a:noFill/>
          <a:miter lim="800000"/>
          <a:headEnd/>
          <a:tailEnd type="none" w="med" len="med"/>
        </a:ln>
        <a:effectLst/>
      </xdr:spPr>
    </xdr:pic>
    <xdr:clientData/>
  </xdr:twoCellAnchor>
  <xdr:twoCellAnchor>
    <xdr:from>
      <xdr:col>0</xdr:col>
      <xdr:colOff>211711</xdr:colOff>
      <xdr:row>102</xdr:row>
      <xdr:rowOff>162613</xdr:rowOff>
    </xdr:from>
    <xdr:to>
      <xdr:col>1</xdr:col>
      <xdr:colOff>74236</xdr:colOff>
      <xdr:row>104</xdr:row>
      <xdr:rowOff>93876</xdr:rowOff>
    </xdr:to>
    <xdr:sp macro="" textlink="">
      <xdr:nvSpPr>
        <xdr:cNvPr id="56" name="テキスト ボックス 55"/>
        <xdr:cNvSpPr txBox="1"/>
      </xdr:nvSpPr>
      <xdr:spPr>
        <a:xfrm>
          <a:off x="211711" y="17189778"/>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No.65</a:t>
          </a:r>
        </a:p>
      </xdr:txBody>
    </xdr:sp>
    <xdr:clientData/>
  </xdr:twoCellAnchor>
  <xdr:twoCellAnchor>
    <xdr:from>
      <xdr:col>0</xdr:col>
      <xdr:colOff>250988</xdr:colOff>
      <xdr:row>107</xdr:row>
      <xdr:rowOff>44777</xdr:rowOff>
    </xdr:from>
    <xdr:to>
      <xdr:col>2</xdr:col>
      <xdr:colOff>648093</xdr:colOff>
      <xdr:row>114</xdr:row>
      <xdr:rowOff>98195</xdr:rowOff>
    </xdr:to>
    <xdr:sp macro="" textlink="">
      <xdr:nvSpPr>
        <xdr:cNvPr id="57" name="テキスト ボックス 56"/>
        <xdr:cNvSpPr txBox="1"/>
      </xdr:nvSpPr>
      <xdr:spPr>
        <a:xfrm>
          <a:off x="250988" y="17906607"/>
          <a:ext cx="1752208" cy="1221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ＦＩＢトレード法にて９月から指値を置いていたトレードが</a:t>
          </a:r>
          <a:r>
            <a:rPr kumimoji="1" lang="en-US" altLang="ja-JP" sz="1100"/>
            <a:t>10</a:t>
          </a:r>
          <a:r>
            <a:rPr kumimoji="1" lang="ja-JP" altLang="en-US" sz="1100"/>
            <a:t>月</a:t>
          </a:r>
          <a:r>
            <a:rPr kumimoji="1" lang="en-US" altLang="ja-JP" sz="1100"/>
            <a:t>5</a:t>
          </a:r>
          <a:r>
            <a:rPr kumimoji="1" lang="ja-JP" altLang="en-US" sz="1100"/>
            <a:t>日にＩＮになった。</a:t>
          </a:r>
          <a:endParaRPr kumimoji="1" lang="en-US" altLang="ja-JP" sz="1100"/>
        </a:p>
        <a:p>
          <a:r>
            <a:rPr kumimoji="1" lang="ja-JP" altLang="en-US" sz="1100"/>
            <a:t>ロットが小さい為、大きく戻るまで長期保有してみた。</a:t>
          </a:r>
        </a:p>
      </xdr:txBody>
    </xdr:sp>
    <xdr:clientData/>
  </xdr:twoCellAnchor>
  <xdr:twoCellAnchor>
    <xdr:from>
      <xdr:col>3</xdr:col>
      <xdr:colOff>181860</xdr:colOff>
      <xdr:row>112</xdr:row>
      <xdr:rowOff>133546</xdr:rowOff>
    </xdr:from>
    <xdr:to>
      <xdr:col>5</xdr:col>
      <xdr:colOff>265129</xdr:colOff>
      <xdr:row>115</xdr:row>
      <xdr:rowOff>127654</xdr:rowOff>
    </xdr:to>
    <xdr:sp macro="" textlink="">
      <xdr:nvSpPr>
        <xdr:cNvPr id="58" name="角丸四角形吹き出し 57"/>
        <xdr:cNvSpPr/>
      </xdr:nvSpPr>
      <xdr:spPr>
        <a:xfrm>
          <a:off x="2214515" y="18830041"/>
          <a:ext cx="1438372" cy="494907"/>
        </a:xfrm>
        <a:prstGeom prst="wedgeRoundRectCallout">
          <a:avLst>
            <a:gd name="adj1" fmla="val 37506"/>
            <a:gd name="adj2" fmla="val -14438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t>ＦＩＢ</a:t>
          </a:r>
          <a:r>
            <a:rPr kumimoji="1" lang="en-US" altLang="ja-JP" sz="1100"/>
            <a:t>0.00</a:t>
          </a:r>
          <a:r>
            <a:rPr kumimoji="1" lang="ja-JP" altLang="en-US" sz="1100"/>
            <a:t>下抜きでＩＮ</a:t>
          </a:r>
          <a:endParaRPr lang="ja-JP"/>
        </a:p>
      </xdr:txBody>
    </xdr:sp>
    <xdr:clientData/>
  </xdr:twoCellAnchor>
  <xdr:twoCellAnchor>
    <xdr:from>
      <xdr:col>14</xdr:col>
      <xdr:colOff>147688</xdr:colOff>
      <xdr:row>113</xdr:row>
      <xdr:rowOff>148471</xdr:rowOff>
    </xdr:from>
    <xdr:to>
      <xdr:col>16</xdr:col>
      <xdr:colOff>230957</xdr:colOff>
      <xdr:row>116</xdr:row>
      <xdr:rowOff>142579</xdr:rowOff>
    </xdr:to>
    <xdr:sp macro="" textlink="">
      <xdr:nvSpPr>
        <xdr:cNvPr id="59" name="角丸四角形吹き出し 58"/>
        <xdr:cNvSpPr/>
      </xdr:nvSpPr>
      <xdr:spPr>
        <a:xfrm>
          <a:off x="9633410" y="19011899"/>
          <a:ext cx="1438372" cy="494907"/>
        </a:xfrm>
        <a:prstGeom prst="wedgeRoundRectCallout">
          <a:avLst>
            <a:gd name="adj1" fmla="val -62849"/>
            <a:gd name="adj2" fmla="val -11065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大きく戻って決済</a:t>
          </a:r>
          <a:endParaRPr lang="ja-JP"/>
        </a:p>
      </xdr:txBody>
    </xdr:sp>
    <xdr:clientData/>
  </xdr:twoCellAnchor>
  <xdr:twoCellAnchor>
    <xdr:from>
      <xdr:col>12</xdr:col>
      <xdr:colOff>672840</xdr:colOff>
      <xdr:row>88</xdr:row>
      <xdr:rowOff>104086</xdr:rowOff>
    </xdr:from>
    <xdr:to>
      <xdr:col>17</xdr:col>
      <xdr:colOff>78557</xdr:colOff>
      <xdr:row>96</xdr:row>
      <xdr:rowOff>88376</xdr:rowOff>
    </xdr:to>
    <xdr:sp macro="" textlink="">
      <xdr:nvSpPr>
        <xdr:cNvPr id="60" name="角丸四角形吹き出し 59"/>
        <xdr:cNvSpPr/>
      </xdr:nvSpPr>
      <xdr:spPr>
        <a:xfrm>
          <a:off x="8803459" y="14794189"/>
          <a:ext cx="2793474" cy="1319754"/>
        </a:xfrm>
        <a:prstGeom prst="wedgeRoundRectCallout">
          <a:avLst>
            <a:gd name="adj1" fmla="val -7251"/>
            <a:gd name="adj2" fmla="val -5009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r>
            <a:rPr kumimoji="1" lang="ja-JP" altLang="en-US" sz="1100"/>
            <a:t>この手法はリスクリワードが大きい為、</a:t>
          </a:r>
          <a:r>
            <a:rPr kumimoji="1" lang="en-US" altLang="ja-JP" sz="1100"/>
            <a:t>IN</a:t>
          </a:r>
          <a:r>
            <a:rPr kumimoji="1" lang="ja-JP" altLang="en-US" sz="1100"/>
            <a:t>していないうちに下げられるのはイタイので１回程度の損切りは覚悟しても良いが・・・後で見返すともう少し根拠が出るまで待つべき？とも思う。</a:t>
          </a:r>
          <a:endParaRPr kumimoji="1" lang="en-US" altLang="ja-JP" sz="1100"/>
        </a:p>
      </xdr:txBody>
    </xdr:sp>
    <xdr:clientData/>
  </xdr:twoCellAnchor>
  <xdr:twoCellAnchor editAs="oneCell">
    <xdr:from>
      <xdr:col>0</xdr:col>
      <xdr:colOff>0</xdr:colOff>
      <xdr:row>135</xdr:row>
      <xdr:rowOff>108014</xdr:rowOff>
    </xdr:from>
    <xdr:to>
      <xdr:col>18</xdr:col>
      <xdr:colOff>132466</xdr:colOff>
      <xdr:row>166</xdr:row>
      <xdr:rowOff>39278</xdr:rowOff>
    </xdr:to>
    <xdr:pic>
      <xdr:nvPicPr>
        <xdr:cNvPr id="35" name="Picture 1"/>
        <xdr:cNvPicPr>
          <a:picLocks noChangeAspect="1" noChangeArrowheads="1"/>
        </xdr:cNvPicPr>
      </xdr:nvPicPr>
      <xdr:blipFill>
        <a:blip xmlns:r="http://schemas.openxmlformats.org/officeDocument/2006/relationships" r:embed="rId5"/>
        <a:srcRect l="5424" t="16399" b="11940"/>
        <a:stretch>
          <a:fillRect/>
        </a:stretch>
      </xdr:blipFill>
      <xdr:spPr bwMode="auto">
        <a:xfrm>
          <a:off x="0" y="22643968"/>
          <a:ext cx="12328394" cy="5106186"/>
        </a:xfrm>
        <a:prstGeom prst="rect">
          <a:avLst/>
        </a:prstGeom>
        <a:noFill/>
        <a:ln w="1">
          <a:noFill/>
          <a:miter lim="800000"/>
          <a:headEnd/>
          <a:tailEnd type="none" w="med" len="med"/>
        </a:ln>
        <a:effectLst/>
      </xdr:spPr>
    </xdr:pic>
    <xdr:clientData/>
  </xdr:twoCellAnchor>
  <xdr:twoCellAnchor>
    <xdr:from>
      <xdr:col>0</xdr:col>
      <xdr:colOff>157899</xdr:colOff>
      <xdr:row>136</xdr:row>
      <xdr:rowOff>108802</xdr:rowOff>
    </xdr:from>
    <xdr:to>
      <xdr:col>1</xdr:col>
      <xdr:colOff>216030</xdr:colOff>
      <xdr:row>138</xdr:row>
      <xdr:rowOff>40065</xdr:rowOff>
    </xdr:to>
    <xdr:sp macro="" textlink="">
      <xdr:nvSpPr>
        <xdr:cNvPr id="61" name="テキスト ボックス 60"/>
        <xdr:cNvSpPr txBox="1"/>
      </xdr:nvSpPr>
      <xdr:spPr>
        <a:xfrm>
          <a:off x="157899" y="22811689"/>
          <a:ext cx="735683"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No.66,67</a:t>
          </a:r>
        </a:p>
        <a:p>
          <a:endParaRPr kumimoji="1" lang="en-US" altLang="ja-JP" sz="1100"/>
        </a:p>
      </xdr:txBody>
    </xdr:sp>
    <xdr:clientData/>
  </xdr:twoCellAnchor>
  <xdr:twoCellAnchor>
    <xdr:from>
      <xdr:col>0</xdr:col>
      <xdr:colOff>148078</xdr:colOff>
      <xdr:row>138</xdr:row>
      <xdr:rowOff>138261</xdr:rowOff>
    </xdr:from>
    <xdr:to>
      <xdr:col>2</xdr:col>
      <xdr:colOff>481944</xdr:colOff>
      <xdr:row>145</xdr:row>
      <xdr:rowOff>9820</xdr:rowOff>
    </xdr:to>
    <xdr:sp macro="" textlink="">
      <xdr:nvSpPr>
        <xdr:cNvPr id="62" name="テキスト ボックス 61"/>
        <xdr:cNvSpPr txBox="1"/>
      </xdr:nvSpPr>
      <xdr:spPr>
        <a:xfrm>
          <a:off x="148078" y="23175014"/>
          <a:ext cx="1688969" cy="10400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戻りのない相場が強い</a:t>
          </a:r>
          <a:r>
            <a:rPr kumimoji="1" lang="en-US" altLang="ja-JP" sz="1100"/>
            <a:t>S/R</a:t>
          </a:r>
          <a:r>
            <a:rPr kumimoji="1" lang="ja-JP" altLang="en-US" sz="1100"/>
            <a:t>に当たってきた＋４</a:t>
          </a:r>
          <a:r>
            <a:rPr kumimoji="1" lang="en-US" altLang="ja-JP" sz="1100"/>
            <a:t>H</a:t>
          </a:r>
          <a:r>
            <a:rPr kumimoji="1" lang="ja-JP" altLang="en-US" sz="1100"/>
            <a:t>できれいな</a:t>
          </a:r>
          <a:r>
            <a:rPr kumimoji="1" lang="en-US" altLang="ja-JP" sz="1100"/>
            <a:t>D/J</a:t>
          </a:r>
          <a:r>
            <a:rPr kumimoji="1" lang="ja-JP" altLang="en-US" sz="1100"/>
            <a:t>が出たので</a:t>
          </a:r>
          <a:endParaRPr kumimoji="1" lang="en-US" altLang="ja-JP" sz="1100"/>
        </a:p>
        <a:p>
          <a:r>
            <a:rPr kumimoji="1" lang="ja-JP" altLang="en-US" sz="1100"/>
            <a:t>短い時間足でタイミングを探った</a:t>
          </a:r>
        </a:p>
      </xdr:txBody>
    </xdr:sp>
    <xdr:clientData/>
  </xdr:twoCellAnchor>
  <xdr:twoCellAnchor>
    <xdr:from>
      <xdr:col>5</xdr:col>
      <xdr:colOff>88770</xdr:colOff>
      <xdr:row>148</xdr:row>
      <xdr:rowOff>137476</xdr:rowOff>
    </xdr:from>
    <xdr:to>
      <xdr:col>7</xdr:col>
      <xdr:colOff>172039</xdr:colOff>
      <xdr:row>152</xdr:row>
      <xdr:rowOff>132762</xdr:rowOff>
    </xdr:to>
    <xdr:sp macro="" textlink="">
      <xdr:nvSpPr>
        <xdr:cNvPr id="63" name="角丸四角形吹き出し 62"/>
        <xdr:cNvSpPr/>
      </xdr:nvSpPr>
      <xdr:spPr>
        <a:xfrm>
          <a:off x="3476528" y="24843558"/>
          <a:ext cx="1438372" cy="663018"/>
        </a:xfrm>
        <a:prstGeom prst="wedgeRoundRectCallout">
          <a:avLst>
            <a:gd name="adj1" fmla="val -8233"/>
            <a:gd name="adj2" fmla="val -13565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altLang="ja-JP"/>
            <a:t>S/R</a:t>
          </a:r>
          <a:r>
            <a:rPr lang="ja-JP" altLang="en-US"/>
            <a:t>を抜けた後、</a:t>
          </a:r>
          <a:r>
            <a:rPr lang="en-US" altLang="ja-JP"/>
            <a:t>W</a:t>
          </a:r>
          <a:r>
            <a:rPr lang="ja-JP" altLang="en-US"/>
            <a:t>トップになると予想してここで</a:t>
          </a:r>
          <a:r>
            <a:rPr lang="en-US" altLang="ja-JP"/>
            <a:t>IN</a:t>
          </a:r>
          <a:endParaRPr lang="ja-JP"/>
        </a:p>
      </xdr:txBody>
    </xdr:sp>
    <xdr:clientData/>
  </xdr:twoCellAnchor>
  <xdr:twoCellAnchor>
    <xdr:from>
      <xdr:col>6</xdr:col>
      <xdr:colOff>304407</xdr:colOff>
      <xdr:row>137</xdr:row>
      <xdr:rowOff>157112</xdr:rowOff>
    </xdr:from>
    <xdr:to>
      <xdr:col>8</xdr:col>
      <xdr:colOff>137474</xdr:colOff>
      <xdr:row>141</xdr:row>
      <xdr:rowOff>69129</xdr:rowOff>
    </xdr:to>
    <xdr:sp macro="" textlink="">
      <xdr:nvSpPr>
        <xdr:cNvPr id="64" name="角丸四角形吹き出し 63"/>
        <xdr:cNvSpPr/>
      </xdr:nvSpPr>
      <xdr:spPr>
        <a:xfrm>
          <a:off x="4369716" y="23026932"/>
          <a:ext cx="1188170" cy="579749"/>
        </a:xfrm>
        <a:prstGeom prst="wedgeRoundRectCallout">
          <a:avLst>
            <a:gd name="adj1" fmla="val 64455"/>
            <a:gd name="adj2" fmla="val 6915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１回目はここで</a:t>
          </a:r>
          <a:endParaRPr lang="en-US" altLang="ja-JP"/>
        </a:p>
        <a:p>
          <a:pPr marL="0" marR="0" indent="0" algn="ctr" defTabSz="914400" eaLnBrk="1" fontAlgn="auto" latinLnBrk="0" hangingPunct="1">
            <a:lnSpc>
              <a:spcPct val="100000"/>
            </a:lnSpc>
            <a:spcBef>
              <a:spcPts val="0"/>
            </a:spcBef>
            <a:spcAft>
              <a:spcPts val="0"/>
            </a:spcAft>
            <a:buClrTx/>
            <a:buSzTx/>
            <a:buFontTx/>
            <a:buNone/>
            <a:tabLst/>
            <a:defRPr/>
          </a:pPr>
          <a:r>
            <a:rPr lang="ja-JP" altLang="en-US"/>
            <a:t>ロスカット</a:t>
          </a:r>
          <a:endParaRPr lang="en-US" altLang="ja-JP"/>
        </a:p>
      </xdr:txBody>
    </xdr:sp>
    <xdr:clientData/>
  </xdr:twoCellAnchor>
  <xdr:twoCellAnchor>
    <xdr:from>
      <xdr:col>9</xdr:col>
      <xdr:colOff>231351</xdr:colOff>
      <xdr:row>146</xdr:row>
      <xdr:rowOff>44386</xdr:rowOff>
    </xdr:from>
    <xdr:to>
      <xdr:col>11</xdr:col>
      <xdr:colOff>265128</xdr:colOff>
      <xdr:row>149</xdr:row>
      <xdr:rowOff>68738</xdr:rowOff>
    </xdr:to>
    <xdr:sp macro="" textlink="">
      <xdr:nvSpPr>
        <xdr:cNvPr id="65" name="角丸四角形吹き出し 64"/>
        <xdr:cNvSpPr/>
      </xdr:nvSpPr>
      <xdr:spPr>
        <a:xfrm>
          <a:off x="6329315" y="24416602"/>
          <a:ext cx="1388880" cy="525151"/>
        </a:xfrm>
        <a:prstGeom prst="wedgeRoundRectCallout">
          <a:avLst>
            <a:gd name="adj1" fmla="val 41676"/>
            <a:gd name="adj2" fmla="val -13136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直近底値下抜きで</a:t>
          </a:r>
          <a:endParaRPr lang="en-US" altLang="ja-JP"/>
        </a:p>
        <a:p>
          <a:pPr marL="0" marR="0" indent="0" algn="ctr" defTabSz="914400" eaLnBrk="1" fontAlgn="auto" latinLnBrk="0" hangingPunct="1">
            <a:lnSpc>
              <a:spcPct val="100000"/>
            </a:lnSpc>
            <a:spcBef>
              <a:spcPts val="0"/>
            </a:spcBef>
            <a:spcAft>
              <a:spcPts val="0"/>
            </a:spcAft>
            <a:buClrTx/>
            <a:buSzTx/>
            <a:buFontTx/>
            <a:buNone/>
            <a:tabLst/>
            <a:defRPr/>
          </a:pPr>
          <a:r>
            <a:rPr lang="en-US" altLang="ja-JP"/>
            <a:t>2</a:t>
          </a:r>
          <a:r>
            <a:rPr lang="ja-JP" altLang="en-US"/>
            <a:t>回目</a:t>
          </a:r>
          <a:r>
            <a:rPr lang="en-US" altLang="ja-JP"/>
            <a:t>IN</a:t>
          </a:r>
          <a:endParaRPr lang="ja-JP"/>
        </a:p>
      </xdr:txBody>
    </xdr:sp>
    <xdr:clientData/>
  </xdr:twoCellAnchor>
  <xdr:twoCellAnchor>
    <xdr:from>
      <xdr:col>10</xdr:col>
      <xdr:colOff>58918</xdr:colOff>
      <xdr:row>143</xdr:row>
      <xdr:rowOff>98195</xdr:rowOff>
    </xdr:from>
    <xdr:to>
      <xdr:col>11</xdr:col>
      <xdr:colOff>432062</xdr:colOff>
      <xdr:row>143</xdr:row>
      <xdr:rowOff>99783</xdr:rowOff>
    </xdr:to>
    <xdr:cxnSp macro="">
      <xdr:nvCxnSpPr>
        <xdr:cNvPr id="67" name="直線コネクタ 66"/>
        <xdr:cNvCxnSpPr/>
      </xdr:nvCxnSpPr>
      <xdr:spPr>
        <a:xfrm>
          <a:off x="6834433" y="23969613"/>
          <a:ext cx="1050696"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324833</xdr:colOff>
      <xdr:row>136</xdr:row>
      <xdr:rowOff>69129</xdr:rowOff>
    </xdr:from>
    <xdr:to>
      <xdr:col>12</xdr:col>
      <xdr:colOff>432060</xdr:colOff>
      <xdr:row>138</xdr:row>
      <xdr:rowOff>137474</xdr:rowOff>
    </xdr:to>
    <xdr:sp macro="" textlink="">
      <xdr:nvSpPr>
        <xdr:cNvPr id="68" name="角丸四角形吹き出し 67"/>
        <xdr:cNvSpPr/>
      </xdr:nvSpPr>
      <xdr:spPr>
        <a:xfrm>
          <a:off x="7100348" y="22772016"/>
          <a:ext cx="1462331" cy="402211"/>
        </a:xfrm>
        <a:prstGeom prst="wedgeRoundRectCallout">
          <a:avLst>
            <a:gd name="adj1" fmla="val 48889"/>
            <a:gd name="adj2" fmla="val 8590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再上昇してロスカット</a:t>
          </a:r>
          <a:endParaRPr lang="ja-JP"/>
        </a:p>
      </xdr:txBody>
    </xdr:sp>
    <xdr:clientData/>
  </xdr:twoCellAnchor>
  <xdr:twoCellAnchor editAs="oneCell">
    <xdr:from>
      <xdr:col>0</xdr:col>
      <xdr:colOff>0</xdr:colOff>
      <xdr:row>169</xdr:row>
      <xdr:rowOff>39278</xdr:rowOff>
    </xdr:from>
    <xdr:to>
      <xdr:col>18</xdr:col>
      <xdr:colOff>132466</xdr:colOff>
      <xdr:row>199</xdr:row>
      <xdr:rowOff>157113</xdr:rowOff>
    </xdr:to>
    <xdr:pic>
      <xdr:nvPicPr>
        <xdr:cNvPr id="42" name="Picture 2"/>
        <xdr:cNvPicPr>
          <a:picLocks noChangeAspect="1" noChangeArrowheads="1"/>
        </xdr:cNvPicPr>
      </xdr:nvPicPr>
      <xdr:blipFill>
        <a:blip xmlns:r="http://schemas.openxmlformats.org/officeDocument/2006/relationships" r:embed="rId6"/>
        <a:srcRect l="5424" t="16124" b="11940"/>
        <a:stretch>
          <a:fillRect/>
        </a:stretch>
      </xdr:blipFill>
      <xdr:spPr bwMode="auto">
        <a:xfrm>
          <a:off x="0" y="28250953"/>
          <a:ext cx="12328394" cy="5125825"/>
        </a:xfrm>
        <a:prstGeom prst="rect">
          <a:avLst/>
        </a:prstGeom>
        <a:noFill/>
        <a:ln w="1">
          <a:noFill/>
          <a:miter lim="800000"/>
          <a:headEnd/>
          <a:tailEnd type="none" w="med" len="med"/>
        </a:ln>
        <a:effectLst/>
      </xdr:spPr>
    </xdr:pic>
    <xdr:clientData/>
  </xdr:twoCellAnchor>
  <xdr:twoCellAnchor>
    <xdr:from>
      <xdr:col>0</xdr:col>
      <xdr:colOff>163006</xdr:colOff>
      <xdr:row>170</xdr:row>
      <xdr:rowOff>84450</xdr:rowOff>
    </xdr:from>
    <xdr:to>
      <xdr:col>1</xdr:col>
      <xdr:colOff>221137</xdr:colOff>
      <xdr:row>172</xdr:row>
      <xdr:rowOff>15713</xdr:rowOff>
    </xdr:to>
    <xdr:sp macro="" textlink="">
      <xdr:nvSpPr>
        <xdr:cNvPr id="70" name="テキスト ボックス 69"/>
        <xdr:cNvSpPr txBox="1"/>
      </xdr:nvSpPr>
      <xdr:spPr>
        <a:xfrm>
          <a:off x="163006" y="28463058"/>
          <a:ext cx="735683"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No.68</a:t>
          </a:r>
        </a:p>
        <a:p>
          <a:endParaRPr kumimoji="1" lang="en-US" altLang="ja-JP" sz="1100"/>
        </a:p>
      </xdr:txBody>
    </xdr:sp>
    <xdr:clientData/>
  </xdr:twoCellAnchor>
  <xdr:twoCellAnchor>
    <xdr:from>
      <xdr:col>0</xdr:col>
      <xdr:colOff>153185</xdr:colOff>
      <xdr:row>172</xdr:row>
      <xdr:rowOff>113909</xdr:rowOff>
    </xdr:from>
    <xdr:to>
      <xdr:col>2</xdr:col>
      <xdr:colOff>487051</xdr:colOff>
      <xdr:row>179</xdr:row>
      <xdr:rowOff>108016</xdr:rowOff>
    </xdr:to>
    <xdr:sp macro="" textlink="">
      <xdr:nvSpPr>
        <xdr:cNvPr id="71" name="テキスト ボックス 70"/>
        <xdr:cNvSpPr txBox="1"/>
      </xdr:nvSpPr>
      <xdr:spPr>
        <a:xfrm>
          <a:off x="153185" y="28826383"/>
          <a:ext cx="1688969" cy="11626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NZDJPY</a:t>
          </a:r>
          <a:r>
            <a:rPr kumimoji="1" lang="ja-JP" altLang="en-US" sz="1100"/>
            <a:t>と同じように</a:t>
          </a:r>
          <a:r>
            <a:rPr kumimoji="1" lang="en-US" altLang="ja-JP" sz="1100"/>
            <a:t>S/R</a:t>
          </a:r>
          <a:r>
            <a:rPr kumimoji="1" lang="ja-JP" altLang="en-US" sz="1100"/>
            <a:t>＋</a:t>
          </a:r>
          <a:r>
            <a:rPr kumimoji="1" lang="en-US" altLang="ja-JP" sz="1100"/>
            <a:t>D/J</a:t>
          </a:r>
          <a:r>
            <a:rPr kumimoji="1" lang="ja-JP" altLang="en-US" sz="1100"/>
            <a:t>だった＆リワード大きくとれるという事で、これも</a:t>
          </a:r>
          <a:r>
            <a:rPr kumimoji="1" lang="en-US" altLang="ja-JP" sz="1100"/>
            <a:t>IN</a:t>
          </a:r>
          <a:r>
            <a:rPr kumimoji="1" lang="ja-JP" altLang="en-US" sz="1100"/>
            <a:t>・・・した直後に高値更新して、結果的に損失を増やすだけに。。</a:t>
          </a:r>
        </a:p>
      </xdr:txBody>
    </xdr:sp>
    <xdr:clientData/>
  </xdr:twoCellAnchor>
  <xdr:twoCellAnchor>
    <xdr:from>
      <xdr:col>11</xdr:col>
      <xdr:colOff>216031</xdr:colOff>
      <xdr:row>171</xdr:row>
      <xdr:rowOff>113124</xdr:rowOff>
    </xdr:from>
    <xdr:to>
      <xdr:col>13</xdr:col>
      <xdr:colOff>471733</xdr:colOff>
      <xdr:row>175</xdr:row>
      <xdr:rowOff>108410</xdr:rowOff>
    </xdr:to>
    <xdr:sp macro="" textlink="">
      <xdr:nvSpPr>
        <xdr:cNvPr id="72" name="角丸四角形吹き出し 71"/>
        <xdr:cNvSpPr/>
      </xdr:nvSpPr>
      <xdr:spPr>
        <a:xfrm>
          <a:off x="7669098" y="28658665"/>
          <a:ext cx="1610805" cy="663018"/>
        </a:xfrm>
        <a:prstGeom prst="wedgeRoundRectCallout">
          <a:avLst>
            <a:gd name="adj1" fmla="val 51380"/>
            <a:gd name="adj2" fmla="val 6872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ここでトリプルトップ＋ヒゲだけ抜けて下がると予想→指値注文</a:t>
          </a:r>
          <a:endParaRPr lang="ja-JP"/>
        </a:p>
      </xdr:txBody>
    </xdr:sp>
    <xdr:clientData/>
  </xdr:twoCellAnchor>
  <xdr:twoCellAnchor>
    <xdr:from>
      <xdr:col>13</xdr:col>
      <xdr:colOff>525544</xdr:colOff>
      <xdr:row>178</xdr:row>
      <xdr:rowOff>98591</xdr:rowOff>
    </xdr:from>
    <xdr:to>
      <xdr:col>16</xdr:col>
      <xdr:colOff>103694</xdr:colOff>
      <xdr:row>182</xdr:row>
      <xdr:rowOff>93877</xdr:rowOff>
    </xdr:to>
    <xdr:sp macro="" textlink="">
      <xdr:nvSpPr>
        <xdr:cNvPr id="73" name="角丸四角形吹き出し 72"/>
        <xdr:cNvSpPr/>
      </xdr:nvSpPr>
      <xdr:spPr>
        <a:xfrm>
          <a:off x="9333714" y="29812663"/>
          <a:ext cx="1610805" cy="663018"/>
        </a:xfrm>
        <a:prstGeom prst="wedgeRoundRectCallout">
          <a:avLst>
            <a:gd name="adj1" fmla="val -41890"/>
            <a:gd name="adj2" fmla="val -8085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ヒゲで下げて</a:t>
          </a:r>
          <a:r>
            <a:rPr lang="en-US" altLang="ja-JP"/>
            <a:t>IN</a:t>
          </a:r>
          <a:r>
            <a:rPr lang="ja-JP" altLang="en-US"/>
            <a:t>した直後に上げてロスカット</a:t>
          </a:r>
          <a:endParaRPr lang="ja-JP"/>
        </a:p>
      </xdr:txBody>
    </xdr:sp>
    <xdr:clientData/>
  </xdr:twoCellAnchor>
  <xdr:twoCellAnchor editAs="oneCell">
    <xdr:from>
      <xdr:col>0</xdr:col>
      <xdr:colOff>0</xdr:colOff>
      <xdr:row>203</xdr:row>
      <xdr:rowOff>58917</xdr:rowOff>
    </xdr:from>
    <xdr:to>
      <xdr:col>18</xdr:col>
      <xdr:colOff>122646</xdr:colOff>
      <xdr:row>233</xdr:row>
      <xdr:rowOff>147293</xdr:rowOff>
    </xdr:to>
    <xdr:pic>
      <xdr:nvPicPr>
        <xdr:cNvPr id="47" name="Picture 3"/>
        <xdr:cNvPicPr>
          <a:picLocks noChangeAspect="1" noChangeArrowheads="1"/>
        </xdr:cNvPicPr>
      </xdr:nvPicPr>
      <xdr:blipFill>
        <a:blip xmlns:r="http://schemas.openxmlformats.org/officeDocument/2006/relationships" r:embed="rId7"/>
        <a:srcRect l="5499" t="16261" b="12215"/>
        <a:stretch>
          <a:fillRect/>
        </a:stretch>
      </xdr:blipFill>
      <xdr:spPr bwMode="auto">
        <a:xfrm>
          <a:off x="0" y="33946314"/>
          <a:ext cx="12318574" cy="5096366"/>
        </a:xfrm>
        <a:prstGeom prst="rect">
          <a:avLst/>
        </a:prstGeom>
        <a:noFill/>
        <a:ln w="1">
          <a:noFill/>
          <a:miter lim="800000"/>
          <a:headEnd/>
          <a:tailEnd type="none" w="med" len="med"/>
        </a:ln>
        <a:effectLst/>
      </xdr:spPr>
    </xdr:pic>
    <xdr:clientData/>
  </xdr:twoCellAnchor>
  <xdr:twoCellAnchor>
    <xdr:from>
      <xdr:col>0</xdr:col>
      <xdr:colOff>187752</xdr:colOff>
      <xdr:row>204</xdr:row>
      <xdr:rowOff>128834</xdr:rowOff>
    </xdr:from>
    <xdr:to>
      <xdr:col>1</xdr:col>
      <xdr:colOff>245883</xdr:colOff>
      <xdr:row>206</xdr:row>
      <xdr:rowOff>60097</xdr:rowOff>
    </xdr:to>
    <xdr:sp macro="" textlink="">
      <xdr:nvSpPr>
        <xdr:cNvPr id="75" name="テキスト ボックス 74"/>
        <xdr:cNvSpPr txBox="1"/>
      </xdr:nvSpPr>
      <xdr:spPr>
        <a:xfrm>
          <a:off x="187752" y="34183164"/>
          <a:ext cx="735683"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No.69</a:t>
          </a:r>
        </a:p>
        <a:p>
          <a:endParaRPr kumimoji="1" lang="en-US" altLang="ja-JP" sz="1100"/>
        </a:p>
      </xdr:txBody>
    </xdr:sp>
    <xdr:clientData/>
  </xdr:twoCellAnchor>
  <xdr:twoCellAnchor>
    <xdr:from>
      <xdr:col>0</xdr:col>
      <xdr:colOff>187751</xdr:colOff>
      <xdr:row>207</xdr:row>
      <xdr:rowOff>20819</xdr:rowOff>
    </xdr:from>
    <xdr:to>
      <xdr:col>2</xdr:col>
      <xdr:colOff>521617</xdr:colOff>
      <xdr:row>212</xdr:row>
      <xdr:rowOff>58917</xdr:rowOff>
    </xdr:to>
    <xdr:sp macro="" textlink="">
      <xdr:nvSpPr>
        <xdr:cNvPr id="76" name="テキスト ボックス 75"/>
        <xdr:cNvSpPr txBox="1"/>
      </xdr:nvSpPr>
      <xdr:spPr>
        <a:xfrm>
          <a:off x="187751" y="34575948"/>
          <a:ext cx="1688969" cy="8727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CMA</a:t>
          </a:r>
          <a:r>
            <a:rPr kumimoji="1" lang="ja-JP" altLang="en-US" sz="1100"/>
            <a:t>大阪メンバーが大きな下落に乗れた情報を聞いて、自分も乗りたくて</a:t>
          </a:r>
          <a:r>
            <a:rPr kumimoji="1" lang="en-US" altLang="ja-JP" sz="1100"/>
            <a:t>FS</a:t>
          </a:r>
          <a:r>
            <a:rPr kumimoji="1" lang="ja-JP" altLang="en-US" sz="1100"/>
            <a:t>で入れないか探った</a:t>
          </a:r>
        </a:p>
      </xdr:txBody>
    </xdr:sp>
    <xdr:clientData/>
  </xdr:twoCellAnchor>
  <xdr:twoCellAnchor>
    <xdr:from>
      <xdr:col>8</xdr:col>
      <xdr:colOff>122942</xdr:colOff>
      <xdr:row>216</xdr:row>
      <xdr:rowOff>147689</xdr:rowOff>
    </xdr:from>
    <xdr:to>
      <xdr:col>10</xdr:col>
      <xdr:colOff>378644</xdr:colOff>
      <xdr:row>221</xdr:row>
      <xdr:rowOff>98196</xdr:rowOff>
    </xdr:to>
    <xdr:sp macro="" textlink="">
      <xdr:nvSpPr>
        <xdr:cNvPr id="77" name="角丸四角形吹き出し 76"/>
        <xdr:cNvSpPr/>
      </xdr:nvSpPr>
      <xdr:spPr>
        <a:xfrm>
          <a:off x="5543354" y="36205215"/>
          <a:ext cx="1610805" cy="785172"/>
        </a:xfrm>
        <a:prstGeom prst="wedgeRoundRectCallout">
          <a:avLst>
            <a:gd name="adj1" fmla="val 5050"/>
            <a:gd name="adj2" fmla="val -10830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altLang="ja-JP"/>
            <a:t>FS</a:t>
          </a:r>
          <a:r>
            <a:rPr lang="ja-JP" altLang="en-US"/>
            <a:t>がどれだけ戻るか読めず、</a:t>
          </a:r>
          <a:r>
            <a:rPr lang="en-US" altLang="ja-JP"/>
            <a:t>IN</a:t>
          </a:r>
          <a:r>
            <a:rPr lang="ja-JP" altLang="en-US"/>
            <a:t>しないうちに下落するのが怖くて下抜かない内に</a:t>
          </a:r>
          <a:r>
            <a:rPr lang="en-US" altLang="ja-JP"/>
            <a:t>IN×</a:t>
          </a:r>
          <a:endParaRPr lang="ja-JP"/>
        </a:p>
      </xdr:txBody>
    </xdr:sp>
    <xdr:clientData/>
  </xdr:twoCellAnchor>
  <xdr:twoCellAnchor>
    <xdr:from>
      <xdr:col>10</xdr:col>
      <xdr:colOff>10213</xdr:colOff>
      <xdr:row>204</xdr:row>
      <xdr:rowOff>15321</xdr:rowOff>
    </xdr:from>
    <xdr:to>
      <xdr:col>12</xdr:col>
      <xdr:colOff>265914</xdr:colOff>
      <xdr:row>208</xdr:row>
      <xdr:rowOff>132761</xdr:rowOff>
    </xdr:to>
    <xdr:sp macro="" textlink="">
      <xdr:nvSpPr>
        <xdr:cNvPr id="78" name="角丸四角形吹き出し 77"/>
        <xdr:cNvSpPr/>
      </xdr:nvSpPr>
      <xdr:spPr>
        <a:xfrm>
          <a:off x="6785728" y="34069651"/>
          <a:ext cx="1610805" cy="785172"/>
        </a:xfrm>
        <a:prstGeom prst="wedgeRoundRectCallout">
          <a:avLst>
            <a:gd name="adj1" fmla="val -56520"/>
            <a:gd name="adj2" fmla="val 7678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本当の戻り分でロスカット</a:t>
          </a:r>
          <a:endParaRPr lang="ja-JP"/>
        </a:p>
      </xdr:txBody>
    </xdr:sp>
    <xdr:clientData/>
  </xdr:twoCellAnchor>
  <xdr:twoCellAnchor>
    <xdr:from>
      <xdr:col>0</xdr:col>
      <xdr:colOff>497265</xdr:colOff>
      <xdr:row>213</xdr:row>
      <xdr:rowOff>94663</xdr:rowOff>
    </xdr:from>
    <xdr:to>
      <xdr:col>3</xdr:col>
      <xdr:colOff>153579</xdr:colOff>
      <xdr:row>219</xdr:row>
      <xdr:rowOff>68737</xdr:rowOff>
    </xdr:to>
    <xdr:sp macro="" textlink="">
      <xdr:nvSpPr>
        <xdr:cNvPr id="79" name="テキスト ボックス 78"/>
        <xdr:cNvSpPr txBox="1"/>
      </xdr:nvSpPr>
      <xdr:spPr>
        <a:xfrm>
          <a:off x="497265" y="35651390"/>
          <a:ext cx="1688969" cy="975672"/>
        </a:xfrm>
        <a:prstGeom prst="rect">
          <a:avLst/>
        </a:prstGeom>
        <a:solidFill>
          <a:schemeClr val="tx2">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wrap="square" rtlCol="0" anchor="t"/>
        <a:lstStyle/>
        <a:p>
          <a:r>
            <a:rPr kumimoji="1" lang="ja-JP" altLang="en-US" sz="1100"/>
            <a:t>・仲間が獲れているのに自分が獲れていない事で焦った</a:t>
          </a:r>
          <a:endParaRPr kumimoji="1" lang="en-US" altLang="ja-JP" sz="1100"/>
        </a:p>
        <a:p>
          <a:r>
            <a:rPr kumimoji="1" lang="ja-JP" altLang="en-US" sz="1100"/>
            <a:t>・</a:t>
          </a:r>
          <a:r>
            <a:rPr kumimoji="1" lang="en-US" altLang="ja-JP" sz="1100"/>
            <a:t>FS</a:t>
          </a:r>
          <a:r>
            <a:rPr kumimoji="1" lang="ja-JP" altLang="en-US" sz="1100"/>
            <a:t>未検証による経験値不足</a:t>
          </a:r>
        </a:p>
      </xdr:txBody>
    </xdr:sp>
    <xdr:clientData/>
  </xdr:twoCellAnchor>
  <xdr:twoCellAnchor>
    <xdr:from>
      <xdr:col>0</xdr:col>
      <xdr:colOff>374322</xdr:colOff>
      <xdr:row>180</xdr:row>
      <xdr:rowOff>89557</xdr:rowOff>
    </xdr:from>
    <xdr:to>
      <xdr:col>3</xdr:col>
      <xdr:colOff>30636</xdr:colOff>
      <xdr:row>184</xdr:row>
      <xdr:rowOff>108016</xdr:rowOff>
    </xdr:to>
    <xdr:sp macro="" textlink="">
      <xdr:nvSpPr>
        <xdr:cNvPr id="80" name="テキスト ボックス 79"/>
        <xdr:cNvSpPr txBox="1"/>
      </xdr:nvSpPr>
      <xdr:spPr>
        <a:xfrm>
          <a:off x="374322" y="30137495"/>
          <a:ext cx="1688969" cy="686191"/>
        </a:xfrm>
        <a:prstGeom prst="rect">
          <a:avLst/>
        </a:prstGeom>
        <a:solidFill>
          <a:schemeClr val="tx2">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wrap="square" rtlCol="0" anchor="t"/>
        <a:lstStyle/>
        <a:p>
          <a:r>
            <a:rPr kumimoji="1" lang="ja-JP" altLang="en-US" sz="1100" b="1"/>
            <a:t>「同じ傾向の通貨ペアがある時はひとつに絞る」</a:t>
          </a:r>
          <a:endParaRPr kumimoji="1" lang="en-US" altLang="ja-JP" sz="1100" b="1"/>
        </a:p>
        <a:p>
          <a:r>
            <a:rPr kumimoji="1" lang="ja-JP" altLang="en-US" sz="1100" b="1"/>
            <a:t>というルールを破った</a:t>
          </a:r>
        </a:p>
      </xdr:txBody>
    </xdr:sp>
    <xdr:clientData/>
  </xdr:twoCellAnchor>
  <xdr:twoCellAnchor>
    <xdr:from>
      <xdr:col>0</xdr:col>
      <xdr:colOff>153578</xdr:colOff>
      <xdr:row>145</xdr:row>
      <xdr:rowOff>143760</xdr:rowOff>
    </xdr:from>
    <xdr:to>
      <xdr:col>3</xdr:col>
      <xdr:colOff>265129</xdr:colOff>
      <xdr:row>154</xdr:row>
      <xdr:rowOff>0</xdr:rowOff>
    </xdr:to>
    <xdr:sp macro="" textlink="">
      <xdr:nvSpPr>
        <xdr:cNvPr id="81" name="テキスト ボックス 80"/>
        <xdr:cNvSpPr txBox="1"/>
      </xdr:nvSpPr>
      <xdr:spPr>
        <a:xfrm>
          <a:off x="153578" y="24349044"/>
          <a:ext cx="2144206" cy="1358636"/>
        </a:xfrm>
        <a:prstGeom prst="rect">
          <a:avLst/>
        </a:prstGeom>
        <a:solidFill>
          <a:schemeClr val="tx2">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wrap="square" rtlCol="0" anchor="t"/>
        <a:lstStyle/>
        <a:p>
          <a:r>
            <a:rPr kumimoji="1" lang="ja-JP" altLang="en-US" sz="1100"/>
            <a:t>ある程度ルールは守れているつもりだが</a:t>
          </a:r>
          <a:r>
            <a:rPr kumimoji="1" lang="en-US" altLang="ja-JP" sz="1100"/>
            <a:t>…</a:t>
          </a:r>
        </a:p>
        <a:p>
          <a:r>
            <a:rPr kumimoji="1" lang="ja-JP" altLang="en-US" sz="1100"/>
            <a:t>セミナーで笹田さんが言っていたように、１回ロスカットしたら様子を見る方がイイのかも？</a:t>
          </a:r>
          <a:endParaRPr kumimoji="1" lang="en-US" altLang="ja-JP" sz="1100"/>
        </a:p>
        <a:p>
          <a:r>
            <a:rPr kumimoji="1" lang="ja-JP" altLang="en-US" sz="1100"/>
            <a:t>しかし、</a:t>
          </a:r>
          <a:r>
            <a:rPr kumimoji="1" lang="ja-JP" altLang="en-US" sz="1100" b="1"/>
            <a:t>見過ごして下落されたらと思うと</a:t>
          </a:r>
          <a:r>
            <a:rPr kumimoji="1" lang="en-US" altLang="ja-JP" sz="1100" b="1"/>
            <a:t>…</a:t>
          </a:r>
        </a:p>
      </xdr:txBody>
    </xdr:sp>
    <xdr:clientData/>
  </xdr:twoCellAnchor>
  <xdr:twoCellAnchor>
    <xdr:from>
      <xdr:col>1</xdr:col>
      <xdr:colOff>15317</xdr:colOff>
      <xdr:row>155</xdr:row>
      <xdr:rowOff>24746</xdr:rowOff>
    </xdr:from>
    <xdr:to>
      <xdr:col>4</xdr:col>
      <xdr:colOff>225851</xdr:colOff>
      <xdr:row>160</xdr:row>
      <xdr:rowOff>68736</xdr:rowOff>
    </xdr:to>
    <xdr:sp macro="" textlink="">
      <xdr:nvSpPr>
        <xdr:cNvPr id="82" name="角丸四角形吹き出し 81"/>
        <xdr:cNvSpPr/>
      </xdr:nvSpPr>
      <xdr:spPr>
        <a:xfrm>
          <a:off x="692869" y="25899359"/>
          <a:ext cx="2243188" cy="878655"/>
        </a:xfrm>
        <a:prstGeom prst="wedgeRoundRectCallout">
          <a:avLst>
            <a:gd name="adj1" fmla="val -39705"/>
            <a:gd name="adj2" fmla="val -81530"/>
            <a:gd name="adj3" fmla="val 16667"/>
          </a:avLst>
        </a:prstGeom>
        <a:solidFill>
          <a:srgbClr val="FF0000"/>
        </a:solidFill>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b="1"/>
            <a:t>どうもこの感情が自分のメンタルを崩す引鉄になっている！</a:t>
          </a:r>
          <a:endParaRPr lang="en-US" altLang="ja-JP" b="1"/>
        </a:p>
        <a:p>
          <a:pPr marL="0" marR="0" indent="0" algn="ctr" defTabSz="914400" eaLnBrk="1" fontAlgn="auto" latinLnBrk="0" hangingPunct="1">
            <a:lnSpc>
              <a:spcPct val="100000"/>
            </a:lnSpc>
            <a:spcBef>
              <a:spcPts val="0"/>
            </a:spcBef>
            <a:spcAft>
              <a:spcPts val="0"/>
            </a:spcAft>
            <a:buClrTx/>
            <a:buSzTx/>
            <a:buFontTx/>
            <a:buNone/>
            <a:tabLst/>
            <a:defRPr/>
          </a:pPr>
          <a:r>
            <a:rPr lang="ja-JP" altLang="en-US" b="1"/>
            <a:t>「見逃すこと」に慣れるべし！！</a:t>
          </a:r>
          <a:endParaRPr lang="ja-JP" b="1"/>
        </a:p>
      </xdr:txBody>
    </xdr:sp>
    <xdr:clientData/>
  </xdr:twoCellAnchor>
  <xdr:twoCellAnchor>
    <xdr:from>
      <xdr:col>0</xdr:col>
      <xdr:colOff>230957</xdr:colOff>
      <xdr:row>80</xdr:row>
      <xdr:rowOff>163004</xdr:rowOff>
    </xdr:from>
    <xdr:to>
      <xdr:col>3</xdr:col>
      <xdr:colOff>363323</xdr:colOff>
      <xdr:row>87</xdr:row>
      <xdr:rowOff>68737</xdr:rowOff>
    </xdr:to>
    <xdr:sp macro="" textlink="">
      <xdr:nvSpPr>
        <xdr:cNvPr id="84" name="角丸四角形吹き出し 83"/>
        <xdr:cNvSpPr/>
      </xdr:nvSpPr>
      <xdr:spPr>
        <a:xfrm>
          <a:off x="230957" y="13517643"/>
          <a:ext cx="2165021" cy="1074264"/>
        </a:xfrm>
        <a:prstGeom prst="wedgeRoundRectCallout">
          <a:avLst>
            <a:gd name="adj1" fmla="val -14156"/>
            <a:gd name="adj2" fmla="val -10191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ＦＩＢ１００近くまで戻ってしまったら、高値更新の可能性大と読む方が正解っぽい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1685925</xdr:colOff>
      <xdr:row>0</xdr:row>
      <xdr:rowOff>0</xdr:rowOff>
    </xdr:from>
    <xdr:to>
      <xdr:col>1</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122646</xdr:colOff>
      <xdr:row>30</xdr:row>
      <xdr:rowOff>98195</xdr:rowOff>
    </xdr:to>
    <xdr:pic>
      <xdr:nvPicPr>
        <xdr:cNvPr id="2049" name="Picture 1"/>
        <xdr:cNvPicPr>
          <a:picLocks noChangeAspect="1" noChangeArrowheads="1"/>
        </xdr:cNvPicPr>
      </xdr:nvPicPr>
      <xdr:blipFill>
        <a:blip xmlns:r="http://schemas.openxmlformats.org/officeDocument/2006/relationships" r:embed="rId1"/>
        <a:srcRect l="5499" t="16537" b="11802"/>
        <a:stretch>
          <a:fillRect/>
        </a:stretch>
      </xdr:blipFill>
      <xdr:spPr bwMode="auto">
        <a:xfrm>
          <a:off x="0" y="0"/>
          <a:ext cx="12318574" cy="5106185"/>
        </a:xfrm>
        <a:prstGeom prst="rect">
          <a:avLst/>
        </a:prstGeom>
        <a:noFill/>
        <a:ln w="1">
          <a:noFill/>
          <a:miter lim="800000"/>
          <a:headEnd/>
          <a:tailEnd type="none" w="med" len="med"/>
        </a:ln>
        <a:effectLst/>
      </xdr:spPr>
    </xdr:pic>
    <xdr:clientData/>
  </xdr:twoCellAnchor>
  <xdr:twoCellAnchor>
    <xdr:from>
      <xdr:col>0</xdr:col>
      <xdr:colOff>225851</xdr:colOff>
      <xdr:row>1</xdr:row>
      <xdr:rowOff>29458</xdr:rowOff>
    </xdr:from>
    <xdr:to>
      <xdr:col>1</xdr:col>
      <xdr:colOff>88376</xdr:colOff>
      <xdr:row>2</xdr:row>
      <xdr:rowOff>127654</xdr:rowOff>
    </xdr:to>
    <xdr:sp macro="" textlink="">
      <xdr:nvSpPr>
        <xdr:cNvPr id="36" name="テキスト ボックス 35"/>
        <xdr:cNvSpPr txBox="1"/>
      </xdr:nvSpPr>
      <xdr:spPr>
        <a:xfrm>
          <a:off x="225851" y="196391"/>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No.57</a:t>
          </a:r>
          <a:endParaRPr kumimoji="1" lang="ja-JP" altLang="en-US" sz="1100"/>
        </a:p>
      </xdr:txBody>
    </xdr:sp>
    <xdr:clientData/>
  </xdr:twoCellAnchor>
  <xdr:twoCellAnchor>
    <xdr:from>
      <xdr:col>13</xdr:col>
      <xdr:colOff>68737</xdr:colOff>
      <xdr:row>4</xdr:row>
      <xdr:rowOff>0</xdr:rowOff>
    </xdr:from>
    <xdr:to>
      <xdr:col>14</xdr:col>
      <xdr:colOff>569536</xdr:colOff>
      <xdr:row>6</xdr:row>
      <xdr:rowOff>137474</xdr:rowOff>
    </xdr:to>
    <xdr:sp macro="" textlink="">
      <xdr:nvSpPr>
        <xdr:cNvPr id="37" name="角丸四角形吹き出し 36"/>
        <xdr:cNvSpPr/>
      </xdr:nvSpPr>
      <xdr:spPr>
        <a:xfrm>
          <a:off x="8876907" y="667732"/>
          <a:ext cx="1178351" cy="471340"/>
        </a:xfrm>
        <a:prstGeom prst="wedgeRoundRectCallout">
          <a:avLst>
            <a:gd name="adj1" fmla="val 67284"/>
            <a:gd name="adj2" fmla="val 7483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SELL</a:t>
          </a:r>
          <a:r>
            <a:rPr kumimoji="1" lang="ja-JP" altLang="en-US" sz="1100"/>
            <a:t>　</a:t>
          </a:r>
          <a:r>
            <a:rPr kumimoji="1" lang="en-US" altLang="ja-JP" sz="1100"/>
            <a:t>LIMIT</a:t>
          </a:r>
          <a:r>
            <a:rPr kumimoji="1" lang="ja-JP" altLang="en-US" sz="1100"/>
            <a:t>指値にてココで</a:t>
          </a:r>
          <a:r>
            <a:rPr kumimoji="1" lang="en-US" altLang="ja-JP" sz="1100"/>
            <a:t>IN</a:t>
          </a:r>
          <a:endParaRPr kumimoji="1" lang="ja-JP" altLang="en-US" sz="1100"/>
        </a:p>
      </xdr:txBody>
    </xdr:sp>
    <xdr:clientData/>
  </xdr:twoCellAnchor>
  <xdr:twoCellAnchor>
    <xdr:from>
      <xdr:col>13</xdr:col>
      <xdr:colOff>373144</xdr:colOff>
      <xdr:row>0</xdr:row>
      <xdr:rowOff>83662</xdr:rowOff>
    </xdr:from>
    <xdr:to>
      <xdr:col>15</xdr:col>
      <xdr:colOff>348792</xdr:colOff>
      <xdr:row>3</xdr:row>
      <xdr:rowOff>54203</xdr:rowOff>
    </xdr:to>
    <xdr:sp macro="" textlink="">
      <xdr:nvSpPr>
        <xdr:cNvPr id="38" name="角丸四角形吹き出し 37"/>
        <xdr:cNvSpPr/>
      </xdr:nvSpPr>
      <xdr:spPr>
        <a:xfrm>
          <a:off x="9181314" y="83662"/>
          <a:ext cx="1330751" cy="471340"/>
        </a:xfrm>
        <a:prstGeom prst="wedgeRoundRectCallout">
          <a:avLst>
            <a:gd name="adj1" fmla="val 45070"/>
            <a:gd name="adj2" fmla="val 10400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そのまま最高値を更新してロスカット</a:t>
          </a:r>
        </a:p>
      </xdr:txBody>
    </xdr:sp>
    <xdr:clientData/>
  </xdr:twoCellAnchor>
  <xdr:twoCellAnchor>
    <xdr:from>
      <xdr:col>0</xdr:col>
      <xdr:colOff>245489</xdr:colOff>
      <xdr:row>4</xdr:row>
      <xdr:rowOff>49098</xdr:rowOff>
    </xdr:from>
    <xdr:to>
      <xdr:col>2</xdr:col>
      <xdr:colOff>579355</xdr:colOff>
      <xdr:row>10</xdr:row>
      <xdr:rowOff>39278</xdr:rowOff>
    </xdr:to>
    <xdr:sp macro="" textlink="">
      <xdr:nvSpPr>
        <xdr:cNvPr id="39" name="テキスト ボックス 38"/>
        <xdr:cNvSpPr txBox="1"/>
      </xdr:nvSpPr>
      <xdr:spPr>
        <a:xfrm>
          <a:off x="245489" y="716830"/>
          <a:ext cx="1688969" cy="9917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新手法で狙う・・・だが、</a:t>
          </a:r>
          <a:r>
            <a:rPr kumimoji="1" lang="en-US" altLang="ja-JP" sz="1100"/>
            <a:t>SELL</a:t>
          </a:r>
          <a:r>
            <a:rPr kumimoji="1" lang="ja-JP" altLang="en-US" sz="1100"/>
            <a:t>　</a:t>
          </a:r>
          <a:r>
            <a:rPr kumimoji="1" lang="en-US" altLang="ja-JP" sz="1100"/>
            <a:t>LIMIT</a:t>
          </a:r>
          <a:r>
            <a:rPr kumimoji="1" lang="ja-JP" altLang="en-US" sz="1100"/>
            <a:t>で指値を入れておいたら相場見てなくてもイイんじゃないか？</a:t>
          </a:r>
          <a:endParaRPr kumimoji="1" lang="en-US" altLang="ja-JP" sz="1100"/>
        </a:p>
        <a:p>
          <a:r>
            <a:rPr kumimoji="1" lang="ja-JP" altLang="en-US" sz="1100"/>
            <a:t>と思いれっつチャレンジ。</a:t>
          </a:r>
        </a:p>
      </xdr:txBody>
    </xdr:sp>
    <xdr:clientData/>
  </xdr:twoCellAnchor>
  <xdr:twoCellAnchor editAs="oneCell">
    <xdr:from>
      <xdr:col>0</xdr:col>
      <xdr:colOff>0</xdr:colOff>
      <xdr:row>33</xdr:row>
      <xdr:rowOff>117835</xdr:rowOff>
    </xdr:from>
    <xdr:to>
      <xdr:col>18</xdr:col>
      <xdr:colOff>122646</xdr:colOff>
      <xdr:row>64</xdr:row>
      <xdr:rowOff>49098</xdr:rowOff>
    </xdr:to>
    <xdr:pic>
      <xdr:nvPicPr>
        <xdr:cNvPr id="2050" name="Picture 2"/>
        <xdr:cNvPicPr>
          <a:picLocks noChangeAspect="1" noChangeArrowheads="1"/>
        </xdr:cNvPicPr>
      </xdr:nvPicPr>
      <xdr:blipFill>
        <a:blip xmlns:r="http://schemas.openxmlformats.org/officeDocument/2006/relationships" r:embed="rId2"/>
        <a:srcRect l="5499" t="16675" b="11664"/>
        <a:stretch>
          <a:fillRect/>
        </a:stretch>
      </xdr:blipFill>
      <xdr:spPr bwMode="auto">
        <a:xfrm>
          <a:off x="0" y="5626624"/>
          <a:ext cx="12318574" cy="5106185"/>
        </a:xfrm>
        <a:prstGeom prst="rect">
          <a:avLst/>
        </a:prstGeom>
        <a:noFill/>
        <a:ln w="1">
          <a:noFill/>
          <a:miter lim="800000"/>
          <a:headEnd/>
          <a:tailEnd type="none" w="med" len="med"/>
        </a:ln>
        <a:effectLst/>
      </xdr:spPr>
    </xdr:pic>
    <xdr:clientData/>
  </xdr:twoCellAnchor>
  <xdr:twoCellAnchor>
    <xdr:from>
      <xdr:col>0</xdr:col>
      <xdr:colOff>122942</xdr:colOff>
      <xdr:row>34</xdr:row>
      <xdr:rowOff>122940</xdr:rowOff>
    </xdr:from>
    <xdr:to>
      <xdr:col>0</xdr:col>
      <xdr:colOff>663019</xdr:colOff>
      <xdr:row>36</xdr:row>
      <xdr:rowOff>54203</xdr:rowOff>
    </xdr:to>
    <xdr:sp macro="" textlink="">
      <xdr:nvSpPr>
        <xdr:cNvPr id="42" name="テキスト ボックス 41"/>
        <xdr:cNvSpPr txBox="1"/>
      </xdr:nvSpPr>
      <xdr:spPr>
        <a:xfrm>
          <a:off x="122942" y="5798662"/>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No.58</a:t>
          </a:r>
          <a:endParaRPr kumimoji="1" lang="ja-JP" altLang="en-US" sz="1100"/>
        </a:p>
      </xdr:txBody>
    </xdr:sp>
    <xdr:clientData/>
  </xdr:twoCellAnchor>
  <xdr:twoCellAnchor>
    <xdr:from>
      <xdr:col>0</xdr:col>
      <xdr:colOff>142580</xdr:colOff>
      <xdr:row>37</xdr:row>
      <xdr:rowOff>142580</xdr:rowOff>
    </xdr:from>
    <xdr:to>
      <xdr:col>2</xdr:col>
      <xdr:colOff>476446</xdr:colOff>
      <xdr:row>43</xdr:row>
      <xdr:rowOff>29458</xdr:rowOff>
    </xdr:to>
    <xdr:sp macro="" textlink="">
      <xdr:nvSpPr>
        <xdr:cNvPr id="43" name="テキスト ボックス 42"/>
        <xdr:cNvSpPr txBox="1"/>
      </xdr:nvSpPr>
      <xdr:spPr>
        <a:xfrm>
          <a:off x="142580" y="6319101"/>
          <a:ext cx="1688969" cy="8884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戻りの無い相場から</a:t>
          </a:r>
          <a:r>
            <a:rPr kumimoji="1" lang="en-US" altLang="ja-JP" sz="1100"/>
            <a:t>23.6</a:t>
          </a:r>
          <a:r>
            <a:rPr kumimoji="1" lang="ja-JP" altLang="en-US" sz="1100"/>
            <a:t>まで下げて、強めのＳ／Ｒに当たったので上げると予想。</a:t>
          </a:r>
        </a:p>
      </xdr:txBody>
    </xdr:sp>
    <xdr:clientData/>
  </xdr:twoCellAnchor>
  <xdr:twoCellAnchor>
    <xdr:from>
      <xdr:col>12</xdr:col>
      <xdr:colOff>117835</xdr:colOff>
      <xdr:row>41</xdr:row>
      <xdr:rowOff>88376</xdr:rowOff>
    </xdr:from>
    <xdr:to>
      <xdr:col>14</xdr:col>
      <xdr:colOff>137474</xdr:colOff>
      <xdr:row>45</xdr:row>
      <xdr:rowOff>73844</xdr:rowOff>
    </xdr:to>
    <xdr:sp macro="" textlink="">
      <xdr:nvSpPr>
        <xdr:cNvPr id="44" name="角丸四角形吹き出し 43"/>
        <xdr:cNvSpPr/>
      </xdr:nvSpPr>
      <xdr:spPr>
        <a:xfrm>
          <a:off x="8248454" y="6932629"/>
          <a:ext cx="1374742" cy="653200"/>
        </a:xfrm>
        <a:prstGeom prst="wedgeRoundRectCallout">
          <a:avLst>
            <a:gd name="adj1" fmla="val 34427"/>
            <a:gd name="adj2" fmla="val 14326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直近高値に指値を置いたらスプレッド分で</a:t>
          </a:r>
          <a:r>
            <a:rPr kumimoji="1" lang="en-US" altLang="ja-JP" sz="1100"/>
            <a:t>IN</a:t>
          </a:r>
          <a:r>
            <a:rPr kumimoji="1" lang="ja-JP" altLang="en-US" sz="1100"/>
            <a:t>になった</a:t>
          </a:r>
        </a:p>
      </xdr:txBody>
    </xdr:sp>
    <xdr:clientData/>
  </xdr:twoCellAnchor>
  <xdr:twoCellAnchor>
    <xdr:from>
      <xdr:col>14</xdr:col>
      <xdr:colOff>397890</xdr:colOff>
      <xdr:row>42</xdr:row>
      <xdr:rowOff>98195</xdr:rowOff>
    </xdr:from>
    <xdr:to>
      <xdr:col>16</xdr:col>
      <xdr:colOff>29459</xdr:colOff>
      <xdr:row>46</xdr:row>
      <xdr:rowOff>10213</xdr:rowOff>
    </xdr:to>
    <xdr:sp macro="" textlink="">
      <xdr:nvSpPr>
        <xdr:cNvPr id="45" name="角丸四角形吹き出し 44"/>
        <xdr:cNvSpPr/>
      </xdr:nvSpPr>
      <xdr:spPr>
        <a:xfrm>
          <a:off x="9883612" y="7109381"/>
          <a:ext cx="986672" cy="579750"/>
        </a:xfrm>
        <a:prstGeom prst="wedgeRoundRectCallout">
          <a:avLst>
            <a:gd name="adj1" fmla="val -54859"/>
            <a:gd name="adj2" fmla="val 14627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en-US" altLang="ja-JP" sz="1100"/>
            <a:t>S/R</a:t>
          </a:r>
          <a:r>
            <a:rPr kumimoji="1" lang="ja-JP" altLang="en-US" sz="1100"/>
            <a:t>下抜きでロスカット</a:t>
          </a:r>
        </a:p>
      </xdr:txBody>
    </xdr:sp>
    <xdr:clientData/>
  </xdr:twoCellAnchor>
  <xdr:twoCellAnchor>
    <xdr:from>
      <xdr:col>7</xdr:col>
      <xdr:colOff>412423</xdr:colOff>
      <xdr:row>58</xdr:row>
      <xdr:rowOff>78557</xdr:rowOff>
    </xdr:from>
    <xdr:to>
      <xdr:col>11</xdr:col>
      <xdr:colOff>608814</xdr:colOff>
      <xdr:row>59</xdr:row>
      <xdr:rowOff>68738</xdr:rowOff>
    </xdr:to>
    <xdr:cxnSp macro="">
      <xdr:nvCxnSpPr>
        <xdr:cNvPr id="47" name="直線矢印コネクタ 46"/>
        <xdr:cNvCxnSpPr/>
      </xdr:nvCxnSpPr>
      <xdr:spPr>
        <a:xfrm flipV="1">
          <a:off x="5155284" y="9760670"/>
          <a:ext cx="2906597" cy="157114"/>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549897</xdr:colOff>
      <xdr:row>47</xdr:row>
      <xdr:rowOff>157112</xdr:rowOff>
    </xdr:from>
    <xdr:to>
      <xdr:col>11</xdr:col>
      <xdr:colOff>613921</xdr:colOff>
      <xdr:row>51</xdr:row>
      <xdr:rowOff>73843</xdr:rowOff>
    </xdr:to>
    <xdr:cxnSp macro="">
      <xdr:nvCxnSpPr>
        <xdr:cNvPr id="48" name="直線矢印コネクタ 47"/>
        <xdr:cNvCxnSpPr/>
      </xdr:nvCxnSpPr>
      <xdr:spPr>
        <a:xfrm>
          <a:off x="5292758" y="8002963"/>
          <a:ext cx="2774230" cy="584462"/>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49491</xdr:colOff>
      <xdr:row>53</xdr:row>
      <xdr:rowOff>68738</xdr:rowOff>
    </xdr:from>
    <xdr:to>
      <xdr:col>9</xdr:col>
      <xdr:colOff>490978</xdr:colOff>
      <xdr:row>54</xdr:row>
      <xdr:rowOff>133154</xdr:rowOff>
    </xdr:to>
    <xdr:sp macro="" textlink="">
      <xdr:nvSpPr>
        <xdr:cNvPr id="50" name="角丸四角形吹き出し 49"/>
        <xdr:cNvSpPr/>
      </xdr:nvSpPr>
      <xdr:spPr>
        <a:xfrm>
          <a:off x="5469903" y="8916186"/>
          <a:ext cx="1119039" cy="231349"/>
        </a:xfrm>
        <a:prstGeom prst="wedgeRoundRectCallout">
          <a:avLst>
            <a:gd name="adj1" fmla="val 46825"/>
            <a:gd name="adj2" fmla="val 30923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微妙だがＤ／Ｊ</a:t>
          </a:r>
        </a:p>
      </xdr:txBody>
    </xdr:sp>
    <xdr:clientData/>
  </xdr:twoCellAnchor>
  <xdr:twoCellAnchor editAs="oneCell">
    <xdr:from>
      <xdr:col>0</xdr:col>
      <xdr:colOff>0</xdr:colOff>
      <xdr:row>67</xdr:row>
      <xdr:rowOff>78557</xdr:rowOff>
    </xdr:from>
    <xdr:to>
      <xdr:col>18</xdr:col>
      <xdr:colOff>142285</xdr:colOff>
      <xdr:row>98</xdr:row>
      <xdr:rowOff>58918</xdr:rowOff>
    </xdr:to>
    <xdr:pic>
      <xdr:nvPicPr>
        <xdr:cNvPr id="2052" name="Picture 4"/>
        <xdr:cNvPicPr>
          <a:picLocks noChangeAspect="1" noChangeArrowheads="1"/>
        </xdr:cNvPicPr>
      </xdr:nvPicPr>
      <xdr:blipFill>
        <a:blip xmlns:r="http://schemas.openxmlformats.org/officeDocument/2006/relationships" r:embed="rId3"/>
        <a:srcRect l="5348" t="16124" b="11526"/>
        <a:stretch>
          <a:fillRect/>
        </a:stretch>
      </xdr:blipFill>
      <xdr:spPr bwMode="auto">
        <a:xfrm>
          <a:off x="0" y="11263067"/>
          <a:ext cx="12338213" cy="5155284"/>
        </a:xfrm>
        <a:prstGeom prst="rect">
          <a:avLst/>
        </a:prstGeom>
        <a:noFill/>
        <a:ln w="1">
          <a:noFill/>
          <a:miter lim="800000"/>
          <a:headEnd/>
          <a:tailEnd type="none" w="med" len="med"/>
        </a:ln>
        <a:effectLst/>
      </xdr:spPr>
    </xdr:pic>
    <xdr:clientData/>
  </xdr:twoCellAnchor>
  <xdr:twoCellAnchor>
    <xdr:from>
      <xdr:col>0</xdr:col>
      <xdr:colOff>177146</xdr:colOff>
      <xdr:row>68</xdr:row>
      <xdr:rowOff>108407</xdr:rowOff>
    </xdr:from>
    <xdr:to>
      <xdr:col>1</xdr:col>
      <xdr:colOff>39671</xdr:colOff>
      <xdr:row>70</xdr:row>
      <xdr:rowOff>39670</xdr:rowOff>
    </xdr:to>
    <xdr:sp macro="" textlink="">
      <xdr:nvSpPr>
        <xdr:cNvPr id="53" name="テキスト ボックス 52"/>
        <xdr:cNvSpPr txBox="1"/>
      </xdr:nvSpPr>
      <xdr:spPr>
        <a:xfrm>
          <a:off x="177146" y="11459850"/>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No.59</a:t>
          </a:r>
          <a:endParaRPr kumimoji="1" lang="ja-JP" altLang="en-US" sz="1100"/>
        </a:p>
      </xdr:txBody>
    </xdr:sp>
    <xdr:clientData/>
  </xdr:twoCellAnchor>
  <xdr:twoCellAnchor>
    <xdr:from>
      <xdr:col>0</xdr:col>
      <xdr:colOff>196784</xdr:colOff>
      <xdr:row>71</xdr:row>
      <xdr:rowOff>128047</xdr:rowOff>
    </xdr:from>
    <xdr:to>
      <xdr:col>2</xdr:col>
      <xdr:colOff>530650</xdr:colOff>
      <xdr:row>76</xdr:row>
      <xdr:rowOff>0</xdr:rowOff>
    </xdr:to>
    <xdr:sp macro="" textlink="">
      <xdr:nvSpPr>
        <xdr:cNvPr id="54" name="テキスト ボックス 53"/>
        <xdr:cNvSpPr txBox="1"/>
      </xdr:nvSpPr>
      <xdr:spPr>
        <a:xfrm>
          <a:off x="196784" y="11980289"/>
          <a:ext cx="1688969" cy="7066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戻りの無い相場＋Ｄ／Ｊで反転下落を狙って１５分足でタイミングを探った。</a:t>
          </a:r>
        </a:p>
      </xdr:txBody>
    </xdr:sp>
    <xdr:clientData/>
  </xdr:twoCellAnchor>
  <xdr:twoCellAnchor>
    <xdr:from>
      <xdr:col>7</xdr:col>
      <xdr:colOff>486266</xdr:colOff>
      <xdr:row>72</xdr:row>
      <xdr:rowOff>88377</xdr:rowOff>
    </xdr:from>
    <xdr:to>
      <xdr:col>11</xdr:col>
      <xdr:colOff>608814</xdr:colOff>
      <xdr:row>74</xdr:row>
      <xdr:rowOff>93483</xdr:rowOff>
    </xdr:to>
    <xdr:cxnSp macro="">
      <xdr:nvCxnSpPr>
        <xdr:cNvPr id="55" name="直線矢印コネクタ 54"/>
        <xdr:cNvCxnSpPr/>
      </xdr:nvCxnSpPr>
      <xdr:spPr>
        <a:xfrm flipV="1">
          <a:off x="5229127" y="12107552"/>
          <a:ext cx="2832754" cy="338972"/>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481552</xdr:colOff>
      <xdr:row>91</xdr:row>
      <xdr:rowOff>108409</xdr:rowOff>
    </xdr:from>
    <xdr:to>
      <xdr:col>11</xdr:col>
      <xdr:colOff>638273</xdr:colOff>
      <xdr:row>94</xdr:row>
      <xdr:rowOff>39278</xdr:rowOff>
    </xdr:to>
    <xdr:cxnSp macro="">
      <xdr:nvCxnSpPr>
        <xdr:cNvPr id="57" name="直線矢印コネクタ 56"/>
        <xdr:cNvCxnSpPr/>
      </xdr:nvCxnSpPr>
      <xdr:spPr>
        <a:xfrm>
          <a:off x="5224413" y="15299311"/>
          <a:ext cx="2866927" cy="431668"/>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559717</xdr:colOff>
      <xdr:row>86</xdr:row>
      <xdr:rowOff>88377</xdr:rowOff>
    </xdr:from>
    <xdr:to>
      <xdr:col>8</xdr:col>
      <xdr:colOff>172039</xdr:colOff>
      <xdr:row>87</xdr:row>
      <xdr:rowOff>157900</xdr:rowOff>
    </xdr:to>
    <xdr:sp macro="" textlink="">
      <xdr:nvSpPr>
        <xdr:cNvPr id="59" name="角丸四角形吹き出し 58"/>
        <xdr:cNvSpPr/>
      </xdr:nvSpPr>
      <xdr:spPr>
        <a:xfrm>
          <a:off x="4625026" y="14444614"/>
          <a:ext cx="967425" cy="236456"/>
        </a:xfrm>
        <a:prstGeom prst="wedgeRoundRectCallout">
          <a:avLst>
            <a:gd name="adj1" fmla="val 46825"/>
            <a:gd name="adj2" fmla="val 30923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Ｄ／Ｊを確認</a:t>
          </a:r>
        </a:p>
      </xdr:txBody>
    </xdr:sp>
    <xdr:clientData/>
  </xdr:twoCellAnchor>
  <xdr:twoCellAnchor>
    <xdr:from>
      <xdr:col>9</xdr:col>
      <xdr:colOff>255309</xdr:colOff>
      <xdr:row>77</xdr:row>
      <xdr:rowOff>127654</xdr:rowOff>
    </xdr:from>
    <xdr:to>
      <xdr:col>12</xdr:col>
      <xdr:colOff>206211</xdr:colOff>
      <xdr:row>77</xdr:row>
      <xdr:rowOff>129242</xdr:rowOff>
    </xdr:to>
    <xdr:cxnSp macro="">
      <xdr:nvCxnSpPr>
        <xdr:cNvPr id="61" name="直線コネクタ 60"/>
        <xdr:cNvCxnSpPr/>
      </xdr:nvCxnSpPr>
      <xdr:spPr>
        <a:xfrm>
          <a:off x="6353273" y="12981494"/>
          <a:ext cx="1983557"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378251</xdr:colOff>
      <xdr:row>80</xdr:row>
      <xdr:rowOff>5107</xdr:rowOff>
    </xdr:from>
    <xdr:to>
      <xdr:col>12</xdr:col>
      <xdr:colOff>668124</xdr:colOff>
      <xdr:row>83</xdr:row>
      <xdr:rowOff>19639</xdr:rowOff>
    </xdr:to>
    <xdr:sp macro="" textlink="">
      <xdr:nvSpPr>
        <xdr:cNvPr id="62" name="角丸四角形吹き出し 61"/>
        <xdr:cNvSpPr/>
      </xdr:nvSpPr>
      <xdr:spPr>
        <a:xfrm>
          <a:off x="7831318" y="13359746"/>
          <a:ext cx="967425" cy="515331"/>
        </a:xfrm>
        <a:prstGeom prst="wedgeRoundRectCallout">
          <a:avLst>
            <a:gd name="adj1" fmla="val -34377"/>
            <a:gd name="adj2" fmla="val -9120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直近安値下抜きで</a:t>
          </a:r>
          <a:r>
            <a:rPr kumimoji="1" lang="en-US" altLang="ja-JP" sz="1100"/>
            <a:t>IN</a:t>
          </a:r>
          <a:endParaRPr kumimoji="1" lang="ja-JP" altLang="en-US" sz="1100"/>
        </a:p>
      </xdr:txBody>
    </xdr:sp>
    <xdr:clientData/>
  </xdr:twoCellAnchor>
  <xdr:twoCellAnchor>
    <xdr:from>
      <xdr:col>12</xdr:col>
      <xdr:colOff>118228</xdr:colOff>
      <xdr:row>69</xdr:row>
      <xdr:rowOff>49098</xdr:rowOff>
    </xdr:from>
    <xdr:to>
      <xdr:col>13</xdr:col>
      <xdr:colOff>471340</xdr:colOff>
      <xdr:row>72</xdr:row>
      <xdr:rowOff>73843</xdr:rowOff>
    </xdr:to>
    <xdr:sp macro="" textlink="">
      <xdr:nvSpPr>
        <xdr:cNvPr id="63" name="角丸四角形吹き出し 62"/>
        <xdr:cNvSpPr/>
      </xdr:nvSpPr>
      <xdr:spPr>
        <a:xfrm>
          <a:off x="8248847" y="11567474"/>
          <a:ext cx="1030663" cy="525544"/>
        </a:xfrm>
        <a:prstGeom prst="wedgeRoundRectCallout">
          <a:avLst>
            <a:gd name="adj1" fmla="val -29302"/>
            <a:gd name="adj2" fmla="val 847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高値まで戻ってロスカット</a:t>
          </a:r>
        </a:p>
      </xdr:txBody>
    </xdr:sp>
    <xdr:clientData/>
  </xdr:twoCellAnchor>
  <xdr:twoCellAnchor editAs="oneCell">
    <xdr:from>
      <xdr:col>0</xdr:col>
      <xdr:colOff>0</xdr:colOff>
      <xdr:row>101</xdr:row>
      <xdr:rowOff>88377</xdr:rowOff>
    </xdr:from>
    <xdr:to>
      <xdr:col>18</xdr:col>
      <xdr:colOff>132466</xdr:colOff>
      <xdr:row>132</xdr:row>
      <xdr:rowOff>49098</xdr:rowOff>
    </xdr:to>
    <xdr:pic>
      <xdr:nvPicPr>
        <xdr:cNvPr id="2053" name="Picture 5"/>
        <xdr:cNvPicPr>
          <a:picLocks noChangeAspect="1" noChangeArrowheads="1"/>
        </xdr:cNvPicPr>
      </xdr:nvPicPr>
      <xdr:blipFill>
        <a:blip xmlns:r="http://schemas.openxmlformats.org/officeDocument/2006/relationships" r:embed="rId4"/>
        <a:srcRect l="5424" t="16399" b="11526"/>
        <a:stretch>
          <a:fillRect/>
        </a:stretch>
      </xdr:blipFill>
      <xdr:spPr bwMode="auto">
        <a:xfrm>
          <a:off x="0" y="16948609"/>
          <a:ext cx="12328394" cy="5135644"/>
        </a:xfrm>
        <a:prstGeom prst="rect">
          <a:avLst/>
        </a:prstGeom>
        <a:noFill/>
        <a:ln w="1">
          <a:noFill/>
          <a:miter lim="800000"/>
          <a:headEnd/>
          <a:tailEnd type="none" w="med" len="med"/>
        </a:ln>
        <a:effectLst/>
      </xdr:spPr>
    </xdr:pic>
    <xdr:clientData/>
  </xdr:twoCellAnchor>
  <xdr:twoCellAnchor>
    <xdr:from>
      <xdr:col>0</xdr:col>
      <xdr:colOff>152793</xdr:colOff>
      <xdr:row>102</xdr:row>
      <xdr:rowOff>93873</xdr:rowOff>
    </xdr:from>
    <xdr:to>
      <xdr:col>1</xdr:col>
      <xdr:colOff>15318</xdr:colOff>
      <xdr:row>104</xdr:row>
      <xdr:rowOff>25136</xdr:rowOff>
    </xdr:to>
    <xdr:sp macro="" textlink="">
      <xdr:nvSpPr>
        <xdr:cNvPr id="65" name="テキスト ボックス 64"/>
        <xdr:cNvSpPr txBox="1"/>
      </xdr:nvSpPr>
      <xdr:spPr>
        <a:xfrm>
          <a:off x="152793" y="17121038"/>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No.60</a:t>
          </a:r>
          <a:endParaRPr kumimoji="1" lang="ja-JP" altLang="en-US" sz="1100"/>
        </a:p>
      </xdr:txBody>
    </xdr:sp>
    <xdr:clientData/>
  </xdr:twoCellAnchor>
  <xdr:twoCellAnchor>
    <xdr:from>
      <xdr:col>0</xdr:col>
      <xdr:colOff>172431</xdr:colOff>
      <xdr:row>105</xdr:row>
      <xdr:rowOff>113513</xdr:rowOff>
    </xdr:from>
    <xdr:to>
      <xdr:col>2</xdr:col>
      <xdr:colOff>506297</xdr:colOff>
      <xdr:row>108</xdr:row>
      <xdr:rowOff>78557</xdr:rowOff>
    </xdr:to>
    <xdr:sp macro="" textlink="">
      <xdr:nvSpPr>
        <xdr:cNvPr id="66" name="テキスト ボックス 65"/>
        <xdr:cNvSpPr txBox="1"/>
      </xdr:nvSpPr>
      <xdr:spPr>
        <a:xfrm>
          <a:off x="172431" y="17641477"/>
          <a:ext cx="1688969" cy="4658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新手法で大きく勝てた♪</a:t>
          </a:r>
          <a:endParaRPr kumimoji="1" lang="en-US" altLang="ja-JP" sz="1100"/>
        </a:p>
        <a:p>
          <a:r>
            <a:rPr kumimoji="1" lang="ja-JP" altLang="en-US" sz="1100"/>
            <a:t>最高利益更新！</a:t>
          </a:r>
        </a:p>
      </xdr:txBody>
    </xdr:sp>
    <xdr:clientData/>
  </xdr:twoCellAnchor>
  <xdr:twoCellAnchor>
    <xdr:from>
      <xdr:col>6</xdr:col>
      <xdr:colOff>417529</xdr:colOff>
      <xdr:row>118</xdr:row>
      <xdr:rowOff>132760</xdr:rowOff>
    </xdr:from>
    <xdr:to>
      <xdr:col>9</xdr:col>
      <xdr:colOff>368431</xdr:colOff>
      <xdr:row>118</xdr:row>
      <xdr:rowOff>134348</xdr:rowOff>
    </xdr:to>
    <xdr:cxnSp macro="">
      <xdr:nvCxnSpPr>
        <xdr:cNvPr id="67" name="直線コネクタ 66"/>
        <xdr:cNvCxnSpPr/>
      </xdr:nvCxnSpPr>
      <xdr:spPr>
        <a:xfrm>
          <a:off x="4482838" y="19830853"/>
          <a:ext cx="1983557" cy="1588"/>
        </a:xfrm>
        <a:prstGeom prst="line">
          <a:avLst/>
        </a:prstGeom>
        <a:ln w="95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432455</xdr:colOff>
      <xdr:row>112</xdr:row>
      <xdr:rowOff>78950</xdr:rowOff>
    </xdr:from>
    <xdr:to>
      <xdr:col>8</xdr:col>
      <xdr:colOff>44777</xdr:colOff>
      <xdr:row>115</xdr:row>
      <xdr:rowOff>93482</xdr:rowOff>
    </xdr:to>
    <xdr:sp macro="" textlink="">
      <xdr:nvSpPr>
        <xdr:cNvPr id="68" name="角丸四角形吹き出し 67"/>
        <xdr:cNvSpPr/>
      </xdr:nvSpPr>
      <xdr:spPr>
        <a:xfrm>
          <a:off x="4497764" y="18775445"/>
          <a:ext cx="967425" cy="515331"/>
        </a:xfrm>
        <a:prstGeom prst="wedgeRoundRectCallout">
          <a:avLst>
            <a:gd name="adj1" fmla="val 65095"/>
            <a:gd name="adj2" fmla="val 13936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直近高値上抜きで</a:t>
          </a:r>
          <a:r>
            <a:rPr kumimoji="1" lang="en-US" altLang="ja-JP" sz="1100"/>
            <a:t>IN</a:t>
          </a:r>
          <a:endParaRPr kumimoji="1" lang="ja-JP" altLang="en-US" sz="1100"/>
        </a:p>
      </xdr:txBody>
    </xdr:sp>
    <xdr:clientData/>
  </xdr:twoCellAnchor>
  <xdr:twoCellAnchor>
    <xdr:from>
      <xdr:col>5</xdr:col>
      <xdr:colOff>157113</xdr:colOff>
      <xdr:row>126</xdr:row>
      <xdr:rowOff>9820</xdr:rowOff>
    </xdr:from>
    <xdr:to>
      <xdr:col>8</xdr:col>
      <xdr:colOff>412423</xdr:colOff>
      <xdr:row>128</xdr:row>
      <xdr:rowOff>9819</xdr:rowOff>
    </xdr:to>
    <xdr:cxnSp macro="">
      <xdr:nvCxnSpPr>
        <xdr:cNvPr id="69" name="直線矢印コネクタ 68"/>
        <xdr:cNvCxnSpPr/>
      </xdr:nvCxnSpPr>
      <xdr:spPr>
        <a:xfrm flipV="1">
          <a:off x="3544871" y="21043377"/>
          <a:ext cx="2287964" cy="333865"/>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589175</xdr:colOff>
      <xdr:row>119</xdr:row>
      <xdr:rowOff>9819</xdr:rowOff>
    </xdr:from>
    <xdr:to>
      <xdr:col>8</xdr:col>
      <xdr:colOff>270235</xdr:colOff>
      <xdr:row>122</xdr:row>
      <xdr:rowOff>14927</xdr:rowOff>
    </xdr:to>
    <xdr:cxnSp macro="">
      <xdr:nvCxnSpPr>
        <xdr:cNvPr id="72" name="直線矢印コネクタ 71"/>
        <xdr:cNvCxnSpPr/>
      </xdr:nvCxnSpPr>
      <xdr:spPr>
        <a:xfrm>
          <a:off x="3299381" y="19874845"/>
          <a:ext cx="2391266" cy="505907"/>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84055</xdr:colOff>
      <xdr:row>121</xdr:row>
      <xdr:rowOff>15319</xdr:rowOff>
    </xdr:from>
    <xdr:to>
      <xdr:col>6</xdr:col>
      <xdr:colOff>373929</xdr:colOff>
      <xdr:row>124</xdr:row>
      <xdr:rowOff>29851</xdr:rowOff>
    </xdr:to>
    <xdr:sp macro="" textlink="">
      <xdr:nvSpPr>
        <xdr:cNvPr id="74" name="角丸四角形吹き出し 73"/>
        <xdr:cNvSpPr/>
      </xdr:nvSpPr>
      <xdr:spPr>
        <a:xfrm>
          <a:off x="3471813" y="20214211"/>
          <a:ext cx="967425" cy="515331"/>
        </a:xfrm>
        <a:prstGeom prst="wedgeRoundRectCallout">
          <a:avLst>
            <a:gd name="adj1" fmla="val 65095"/>
            <a:gd name="adj2" fmla="val 13936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各時間足でＤ／Ｊ確認</a:t>
          </a:r>
        </a:p>
      </xdr:txBody>
    </xdr:sp>
    <xdr:clientData/>
  </xdr:twoCellAnchor>
  <xdr:twoCellAnchor>
    <xdr:from>
      <xdr:col>12</xdr:col>
      <xdr:colOff>506298</xdr:colOff>
      <xdr:row>114</xdr:row>
      <xdr:rowOff>64417</xdr:rowOff>
    </xdr:from>
    <xdr:to>
      <xdr:col>14</xdr:col>
      <xdr:colOff>265129</xdr:colOff>
      <xdr:row>119</xdr:row>
      <xdr:rowOff>49098</xdr:rowOff>
    </xdr:to>
    <xdr:sp macro="" textlink="">
      <xdr:nvSpPr>
        <xdr:cNvPr id="75" name="角丸四角形吹き出し 74"/>
        <xdr:cNvSpPr/>
      </xdr:nvSpPr>
      <xdr:spPr>
        <a:xfrm>
          <a:off x="8636917" y="19094778"/>
          <a:ext cx="1113934" cy="819346"/>
        </a:xfrm>
        <a:prstGeom prst="wedgeRoundRectCallout">
          <a:avLst>
            <a:gd name="adj1" fmla="val -15707"/>
            <a:gd name="adj2" fmla="val -8615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ここで逆Ｄ／Ｊ出てるし決済を考えたが、我慢</a:t>
          </a:r>
        </a:p>
      </xdr:txBody>
    </xdr:sp>
    <xdr:clientData/>
  </xdr:twoCellAnchor>
  <xdr:twoCellAnchor>
    <xdr:from>
      <xdr:col>12</xdr:col>
      <xdr:colOff>608814</xdr:colOff>
      <xdr:row>101</xdr:row>
      <xdr:rowOff>128441</xdr:rowOff>
    </xdr:from>
    <xdr:to>
      <xdr:col>14</xdr:col>
      <xdr:colOff>555004</xdr:colOff>
      <xdr:row>107</xdr:row>
      <xdr:rowOff>127655</xdr:rowOff>
    </xdr:to>
    <xdr:sp macro="" textlink="">
      <xdr:nvSpPr>
        <xdr:cNvPr id="76" name="角丸四角形吹き出し 75"/>
        <xdr:cNvSpPr/>
      </xdr:nvSpPr>
      <xdr:spPr>
        <a:xfrm>
          <a:off x="8739433" y="16988673"/>
          <a:ext cx="1301293" cy="1000812"/>
        </a:xfrm>
        <a:prstGeom prst="wedgeRoundRectCallout">
          <a:avLst>
            <a:gd name="adj1" fmla="val 95675"/>
            <a:gd name="adj2" fmla="val -1839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当初このラインに</a:t>
          </a:r>
          <a:r>
            <a:rPr kumimoji="1" lang="en-US" altLang="ja-JP" sz="1100"/>
            <a:t>T/P</a:t>
          </a:r>
          <a:r>
            <a:rPr kumimoji="1" lang="ja-JP" altLang="en-US" sz="1100"/>
            <a:t>を入れていたが、相場を見れたのでトレーリングに切り替え</a:t>
          </a:r>
        </a:p>
      </xdr:txBody>
    </xdr:sp>
    <xdr:clientData/>
  </xdr:twoCellAnchor>
  <xdr:twoCellAnchor>
    <xdr:from>
      <xdr:col>15</xdr:col>
      <xdr:colOff>672838</xdr:colOff>
      <xdr:row>109</xdr:row>
      <xdr:rowOff>133546</xdr:rowOff>
    </xdr:from>
    <xdr:to>
      <xdr:col>17</xdr:col>
      <xdr:colOff>619028</xdr:colOff>
      <xdr:row>115</xdr:row>
      <xdr:rowOff>132760</xdr:rowOff>
    </xdr:to>
    <xdr:sp macro="" textlink="">
      <xdr:nvSpPr>
        <xdr:cNvPr id="77" name="角丸四角形吹き出し 76"/>
        <xdr:cNvSpPr/>
      </xdr:nvSpPr>
      <xdr:spPr>
        <a:xfrm>
          <a:off x="10836111" y="18329242"/>
          <a:ext cx="1301293" cy="1000812"/>
        </a:xfrm>
        <a:prstGeom prst="wedgeRoundRectCallout">
          <a:avLst>
            <a:gd name="adj1" fmla="val 1350"/>
            <a:gd name="adj2" fmla="val -10767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ダウが切り下がったので、我慢できずに決済。</a:t>
          </a:r>
          <a:endParaRPr kumimoji="1" lang="en-US" altLang="ja-JP" sz="1100"/>
        </a:p>
        <a:p>
          <a:pPr algn="l"/>
          <a:r>
            <a:rPr kumimoji="1" lang="ja-JP" altLang="en-US" sz="1100"/>
            <a:t>その後</a:t>
          </a:r>
          <a:r>
            <a:rPr kumimoji="1" lang="en-US" altLang="ja-JP" sz="1100"/>
            <a:t>-61.8</a:t>
          </a:r>
          <a:r>
            <a:rPr kumimoji="1" lang="ja-JP" altLang="en-US" sz="1100"/>
            <a:t>まで上がったが。。</a:t>
          </a:r>
        </a:p>
      </xdr:txBody>
    </xdr:sp>
    <xdr:clientData/>
  </xdr:twoCellAnchor>
  <xdr:twoCellAnchor>
    <xdr:from>
      <xdr:col>14</xdr:col>
      <xdr:colOff>270629</xdr:colOff>
      <xdr:row>77</xdr:row>
      <xdr:rowOff>83662</xdr:rowOff>
    </xdr:from>
    <xdr:to>
      <xdr:col>17</xdr:col>
      <xdr:colOff>373145</xdr:colOff>
      <xdr:row>85</xdr:row>
      <xdr:rowOff>157113</xdr:rowOff>
    </xdr:to>
    <xdr:sp macro="" textlink="">
      <xdr:nvSpPr>
        <xdr:cNvPr id="70" name="角丸四角形吹き出し 69"/>
        <xdr:cNvSpPr/>
      </xdr:nvSpPr>
      <xdr:spPr>
        <a:xfrm>
          <a:off x="9756351" y="12937502"/>
          <a:ext cx="2135170" cy="1408915"/>
        </a:xfrm>
        <a:prstGeom prst="wedgeRoundRectCallout">
          <a:avLst>
            <a:gd name="adj1" fmla="val -23517"/>
            <a:gd name="adj2" fmla="val 5021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r>
            <a:rPr kumimoji="1" lang="en-US" altLang="ja-JP" sz="1100" b="1"/>
            <a:t>No.60</a:t>
          </a:r>
          <a:r>
            <a:rPr kumimoji="1" lang="ja-JP" altLang="en-US" sz="1100" b="1"/>
            <a:t>の</a:t>
          </a:r>
          <a:r>
            <a:rPr kumimoji="1" lang="en-US" altLang="ja-JP" sz="1100" b="1"/>
            <a:t>GBPUSD</a:t>
          </a:r>
          <a:r>
            <a:rPr kumimoji="1" lang="ja-JP" altLang="en-US" sz="1100" b="1"/>
            <a:t>で利益を伸ばしている最中での</a:t>
          </a:r>
          <a:r>
            <a:rPr kumimoji="1" lang="en-US" altLang="ja-JP" sz="1100" b="1"/>
            <a:t>IN</a:t>
          </a:r>
          <a:r>
            <a:rPr kumimoji="1" lang="ja-JP" altLang="en-US" sz="1100" b="1"/>
            <a:t>だったが、</a:t>
          </a:r>
          <a:r>
            <a:rPr kumimoji="1" lang="en-US" altLang="ja-JP" sz="1100" b="1"/>
            <a:t>GBPUSD</a:t>
          </a:r>
          <a:r>
            <a:rPr kumimoji="1" lang="ja-JP" altLang="en-US" sz="1100" b="1"/>
            <a:t>と同じ動きをしていたのに反対方向に</a:t>
          </a:r>
          <a:r>
            <a:rPr kumimoji="1" lang="en-US" altLang="ja-JP" sz="1100" b="1"/>
            <a:t>IN</a:t>
          </a:r>
          <a:r>
            <a:rPr kumimoji="1" lang="ja-JP" altLang="en-US" sz="1100" b="1"/>
            <a:t>したことになる。この矛盾はマズイ</a:t>
          </a:r>
          <a:r>
            <a:rPr kumimoji="1" lang="en-US" altLang="ja-JP" sz="1100" b="1"/>
            <a:t>×</a:t>
          </a:r>
        </a:p>
        <a:p>
          <a:pPr algn="l"/>
          <a:r>
            <a:rPr kumimoji="1" lang="ja-JP" altLang="en-US" sz="1100" b="1"/>
            <a:t>この場合</a:t>
          </a:r>
          <a:r>
            <a:rPr kumimoji="1" lang="en-US" altLang="ja-JP" sz="1100" b="1"/>
            <a:t>D/J</a:t>
          </a:r>
          <a:r>
            <a:rPr kumimoji="1" lang="ja-JP" altLang="en-US" sz="1100" b="1"/>
            <a:t>はダマシと見れる</a:t>
          </a:r>
          <a:endParaRPr kumimoji="1" lang="en-US" altLang="ja-JP" sz="1100" b="1"/>
        </a:p>
      </xdr:txBody>
    </xdr:sp>
    <xdr:clientData/>
  </xdr:twoCellAnchor>
  <xdr:twoCellAnchor>
    <xdr:from>
      <xdr:col>0</xdr:col>
      <xdr:colOff>648093</xdr:colOff>
      <xdr:row>11</xdr:row>
      <xdr:rowOff>142580</xdr:rowOff>
    </xdr:from>
    <xdr:to>
      <xdr:col>3</xdr:col>
      <xdr:colOff>299695</xdr:colOff>
      <xdr:row>15</xdr:row>
      <xdr:rowOff>108015</xdr:rowOff>
    </xdr:to>
    <xdr:sp macro="" textlink="">
      <xdr:nvSpPr>
        <xdr:cNvPr id="71" name="角丸四角形吹き出し 70"/>
        <xdr:cNvSpPr/>
      </xdr:nvSpPr>
      <xdr:spPr>
        <a:xfrm>
          <a:off x="648093" y="1978843"/>
          <a:ext cx="1684257" cy="633167"/>
        </a:xfrm>
        <a:prstGeom prst="wedgeRoundRectCallout">
          <a:avLst>
            <a:gd name="adj1" fmla="val -18299"/>
            <a:gd name="adj2" fmla="val -8945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結果はアウト</a:t>
          </a:r>
          <a:r>
            <a:rPr kumimoji="1" lang="en-US" altLang="ja-JP" sz="1100"/>
            <a:t>×</a:t>
          </a:r>
        </a:p>
        <a:p>
          <a:pPr algn="ctr"/>
          <a:r>
            <a:rPr kumimoji="1" lang="ja-JP" altLang="en-US" sz="1100"/>
            <a:t>反転のきざしを見つけてからでないと危険！！</a:t>
          </a:r>
        </a:p>
      </xdr:txBody>
    </xdr:sp>
    <xdr:clientData/>
  </xdr:twoCellAnchor>
  <xdr:twoCellAnchor>
    <xdr:from>
      <xdr:col>1</xdr:col>
      <xdr:colOff>525544</xdr:colOff>
      <xdr:row>44</xdr:row>
      <xdr:rowOff>157505</xdr:rowOff>
    </xdr:from>
    <xdr:to>
      <xdr:col>4</xdr:col>
      <xdr:colOff>177147</xdr:colOff>
      <xdr:row>48</xdr:row>
      <xdr:rowOff>122940</xdr:rowOff>
    </xdr:to>
    <xdr:sp macro="" textlink="">
      <xdr:nvSpPr>
        <xdr:cNvPr id="73" name="角丸四角形吹き出し 72"/>
        <xdr:cNvSpPr/>
      </xdr:nvSpPr>
      <xdr:spPr>
        <a:xfrm>
          <a:off x="1203096" y="7502557"/>
          <a:ext cx="1684257" cy="633167"/>
        </a:xfrm>
        <a:prstGeom prst="wedgeRoundRectCallout">
          <a:avLst>
            <a:gd name="adj1" fmla="val -19465"/>
            <a:gd name="adj2" fmla="val -5067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こういう場合は大抵要素の見落としアリ</a:t>
          </a:r>
        </a:p>
      </xdr:txBody>
    </xdr:sp>
    <xdr:clientData/>
  </xdr:twoCellAnchor>
  <xdr:twoCellAnchor editAs="oneCell">
    <xdr:from>
      <xdr:col>0</xdr:col>
      <xdr:colOff>0</xdr:colOff>
      <xdr:row>135</xdr:row>
      <xdr:rowOff>68738</xdr:rowOff>
    </xdr:from>
    <xdr:to>
      <xdr:col>18</xdr:col>
      <xdr:colOff>112827</xdr:colOff>
      <xdr:row>166</xdr:row>
      <xdr:rowOff>58918</xdr:rowOff>
    </xdr:to>
    <xdr:pic>
      <xdr:nvPicPr>
        <xdr:cNvPr id="35" name="Picture 1"/>
        <xdr:cNvPicPr>
          <a:picLocks noChangeAspect="1" noChangeArrowheads="1"/>
        </xdr:cNvPicPr>
      </xdr:nvPicPr>
      <xdr:blipFill>
        <a:blip xmlns:r="http://schemas.openxmlformats.org/officeDocument/2006/relationships" r:embed="rId5"/>
        <a:srcRect l="5574" t="16399" b="11113"/>
        <a:stretch>
          <a:fillRect/>
        </a:stretch>
      </xdr:blipFill>
      <xdr:spPr bwMode="auto">
        <a:xfrm>
          <a:off x="0" y="22604692"/>
          <a:ext cx="12308755" cy="5165102"/>
        </a:xfrm>
        <a:prstGeom prst="rect">
          <a:avLst/>
        </a:prstGeom>
        <a:noFill/>
        <a:ln w="1">
          <a:noFill/>
          <a:miter lim="800000"/>
          <a:headEnd/>
          <a:tailEnd type="none" w="med" len="med"/>
        </a:ln>
        <a:effectLst/>
      </xdr:spPr>
    </xdr:pic>
    <xdr:clientData/>
  </xdr:twoCellAnchor>
  <xdr:twoCellAnchor>
    <xdr:from>
      <xdr:col>0</xdr:col>
      <xdr:colOff>206997</xdr:colOff>
      <xdr:row>136</xdr:row>
      <xdr:rowOff>89159</xdr:rowOff>
    </xdr:from>
    <xdr:to>
      <xdr:col>1</xdr:col>
      <xdr:colOff>69522</xdr:colOff>
      <xdr:row>138</xdr:row>
      <xdr:rowOff>20422</xdr:rowOff>
    </xdr:to>
    <xdr:sp macro="" textlink="">
      <xdr:nvSpPr>
        <xdr:cNvPr id="78" name="テキスト ボックス 77"/>
        <xdr:cNvSpPr txBox="1"/>
      </xdr:nvSpPr>
      <xdr:spPr>
        <a:xfrm>
          <a:off x="206997" y="22792046"/>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No.61</a:t>
          </a:r>
          <a:endParaRPr kumimoji="1" lang="ja-JP" altLang="en-US" sz="1100"/>
        </a:p>
      </xdr:txBody>
    </xdr:sp>
    <xdr:clientData/>
  </xdr:twoCellAnchor>
  <xdr:twoCellAnchor>
    <xdr:from>
      <xdr:col>0</xdr:col>
      <xdr:colOff>206996</xdr:colOff>
      <xdr:row>139</xdr:row>
      <xdr:rowOff>784</xdr:rowOff>
    </xdr:from>
    <xdr:to>
      <xdr:col>3</xdr:col>
      <xdr:colOff>68737</xdr:colOff>
      <xdr:row>145</xdr:row>
      <xdr:rowOff>0</xdr:rowOff>
    </xdr:to>
    <xdr:sp macro="" textlink="">
      <xdr:nvSpPr>
        <xdr:cNvPr id="79" name="テキスト ボックス 78"/>
        <xdr:cNvSpPr txBox="1"/>
      </xdr:nvSpPr>
      <xdr:spPr>
        <a:xfrm>
          <a:off x="206996" y="23204470"/>
          <a:ext cx="1894396" cy="1000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戻りのない相場から４ｈ、１ｈでＳ／Ｒに何度も止められていて、Ｄ／Ｊが発生したことも確認。</a:t>
          </a:r>
          <a:endParaRPr kumimoji="1" lang="en-US" altLang="ja-JP" sz="1100"/>
        </a:p>
        <a:p>
          <a:r>
            <a:rPr kumimoji="1" lang="ja-JP" altLang="en-US" sz="1100"/>
            <a:t>１５分足でＩＮタイミングを探る</a:t>
          </a:r>
        </a:p>
      </xdr:txBody>
    </xdr:sp>
    <xdr:clientData/>
  </xdr:twoCellAnchor>
  <xdr:twoCellAnchor>
    <xdr:from>
      <xdr:col>1</xdr:col>
      <xdr:colOff>589175</xdr:colOff>
      <xdr:row>147</xdr:row>
      <xdr:rowOff>58918</xdr:rowOff>
    </xdr:from>
    <xdr:to>
      <xdr:col>4</xdr:col>
      <xdr:colOff>461521</xdr:colOff>
      <xdr:row>147</xdr:row>
      <xdr:rowOff>60506</xdr:rowOff>
    </xdr:to>
    <xdr:cxnSp macro="">
      <xdr:nvCxnSpPr>
        <xdr:cNvPr id="81" name="直線コネクタ 80"/>
        <xdr:cNvCxnSpPr/>
      </xdr:nvCxnSpPr>
      <xdr:spPr>
        <a:xfrm>
          <a:off x="1266727" y="24598067"/>
          <a:ext cx="1905000"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285552</xdr:colOff>
      <xdr:row>140</xdr:row>
      <xdr:rowOff>98195</xdr:rowOff>
    </xdr:from>
    <xdr:to>
      <xdr:col>5</xdr:col>
      <xdr:colOff>363324</xdr:colOff>
      <xdr:row>145</xdr:row>
      <xdr:rowOff>74235</xdr:rowOff>
    </xdr:to>
    <xdr:sp macro="" textlink="">
      <xdr:nvSpPr>
        <xdr:cNvPr id="84" name="角丸四角形吹き出し 83"/>
        <xdr:cNvSpPr/>
      </xdr:nvSpPr>
      <xdr:spPr>
        <a:xfrm>
          <a:off x="2318207" y="23468814"/>
          <a:ext cx="1432875" cy="810705"/>
        </a:xfrm>
        <a:prstGeom prst="wedgeRoundRectCallout">
          <a:avLst>
            <a:gd name="adj1" fmla="val -39983"/>
            <a:gd name="adj2" fmla="val 1071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直近高値ﾌﾞﾚｲｸ位置に指値置いたらｽﾌﾟﾚｯﾄﾞ分でココでＩＮになった</a:t>
          </a:r>
        </a:p>
      </xdr:txBody>
    </xdr:sp>
    <xdr:clientData/>
  </xdr:twoCellAnchor>
  <xdr:twoCellAnchor>
    <xdr:from>
      <xdr:col>8</xdr:col>
      <xdr:colOff>329936</xdr:colOff>
      <xdr:row>153</xdr:row>
      <xdr:rowOff>24745</xdr:rowOff>
    </xdr:from>
    <xdr:to>
      <xdr:col>10</xdr:col>
      <xdr:colOff>407708</xdr:colOff>
      <xdr:row>158</xdr:row>
      <xdr:rowOff>785</xdr:rowOff>
    </xdr:to>
    <xdr:sp macro="" textlink="">
      <xdr:nvSpPr>
        <xdr:cNvPr id="85" name="角丸四角形吹き出し 84"/>
        <xdr:cNvSpPr/>
      </xdr:nvSpPr>
      <xdr:spPr>
        <a:xfrm>
          <a:off x="5750348" y="25565492"/>
          <a:ext cx="1432875" cy="810705"/>
        </a:xfrm>
        <a:prstGeom prst="wedgeRoundRectCallout">
          <a:avLst>
            <a:gd name="adj1" fmla="val -64654"/>
            <a:gd name="adj2" fmla="val -8539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ＡＭ３時にあった指標発表時のヒゲで刈られた。。</a:t>
          </a:r>
        </a:p>
      </xdr:txBody>
    </xdr:sp>
    <xdr:clientData/>
  </xdr:twoCellAnchor>
  <xdr:twoCellAnchor>
    <xdr:from>
      <xdr:col>6</xdr:col>
      <xdr:colOff>58918</xdr:colOff>
      <xdr:row>114</xdr:row>
      <xdr:rowOff>117835</xdr:rowOff>
    </xdr:from>
    <xdr:to>
      <xdr:col>8</xdr:col>
      <xdr:colOff>196392</xdr:colOff>
      <xdr:row>119</xdr:row>
      <xdr:rowOff>127654</xdr:rowOff>
    </xdr:to>
    <xdr:cxnSp macro="">
      <xdr:nvCxnSpPr>
        <xdr:cNvPr id="80" name="直線コネクタ 79"/>
        <xdr:cNvCxnSpPr/>
      </xdr:nvCxnSpPr>
      <xdr:spPr>
        <a:xfrm>
          <a:off x="4124227" y="19148196"/>
          <a:ext cx="1492577" cy="844484"/>
        </a:xfrm>
        <a:prstGeom prst="line">
          <a:avLst/>
        </a:prstGeom>
        <a:ln w="95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tabColor rgb="FFFFC000"/>
  </sheetPr>
  <dimension ref="A1:L12"/>
  <sheetViews>
    <sheetView topLeftCell="A9" zoomScaleSheetLayoutView="100" workbookViewId="0">
      <selection activeCell="A12" sqref="A12"/>
    </sheetView>
  </sheetViews>
  <sheetFormatPr defaultColWidth="10" defaultRowHeight="13.5" customHeight="1"/>
  <cols>
    <col min="1" max="1" width="3.875" customWidth="1"/>
    <col min="2" max="2" width="23.5" style="198"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24.75" hidden="1" customHeight="1">
      <c r="B1" s="159">
        <v>42217</v>
      </c>
      <c r="C1" s="160" t="e">
        <f>K1/L1</f>
        <v>#DIV/0!</v>
      </c>
      <c r="D1" s="161"/>
      <c r="E1" s="162"/>
      <c r="F1" s="163">
        <f>SUM(D1-E1)</f>
        <v>0</v>
      </c>
      <c r="G1" s="164"/>
      <c r="H1" s="164"/>
      <c r="I1" s="165">
        <f>SUM(G1+H1)</f>
        <v>0</v>
      </c>
      <c r="J1" s="166" t="e">
        <f>G1/I1</f>
        <v>#DIV/0!</v>
      </c>
      <c r="K1" s="167" t="e">
        <f t="shared" ref="K1:L5" si="0">D1/G1</f>
        <v>#DIV/0!</v>
      </c>
      <c r="L1" s="167" t="e">
        <f t="shared" si="0"/>
        <v>#DIV/0!</v>
      </c>
    </row>
    <row r="2" spans="1:12" ht="24.75" hidden="1" customHeight="1">
      <c r="B2" s="168">
        <v>42248</v>
      </c>
      <c r="C2" s="160" t="e">
        <f>K2/L2</f>
        <v>#DIV/0!</v>
      </c>
      <c r="D2" s="161"/>
      <c r="E2" s="169"/>
      <c r="F2" s="163">
        <f>SUM(D2-E2)</f>
        <v>0</v>
      </c>
      <c r="G2" s="164"/>
      <c r="H2" s="164"/>
      <c r="I2" s="165">
        <f>SUM(G2+H2)</f>
        <v>0</v>
      </c>
      <c r="J2" s="166" t="e">
        <f>G2/I2</f>
        <v>#DIV/0!</v>
      </c>
      <c r="K2" s="167" t="e">
        <f t="shared" si="0"/>
        <v>#DIV/0!</v>
      </c>
      <c r="L2" s="167" t="e">
        <f t="shared" si="0"/>
        <v>#DIV/0!</v>
      </c>
    </row>
    <row r="3" spans="1:12" ht="24.75" hidden="1" customHeight="1">
      <c r="B3" s="159">
        <v>42278</v>
      </c>
      <c r="C3" s="160" t="e">
        <f>K3/L3</f>
        <v>#DIV/0!</v>
      </c>
      <c r="D3" s="161"/>
      <c r="E3" s="162"/>
      <c r="F3" s="163">
        <f>SUM(D3-E3)</f>
        <v>0</v>
      </c>
      <c r="G3" s="164"/>
      <c r="H3" s="164"/>
      <c r="I3" s="165">
        <f>SUM(G3+H3)</f>
        <v>0</v>
      </c>
      <c r="J3" s="166" t="e">
        <f>G3/I3</f>
        <v>#DIV/0!</v>
      </c>
      <c r="K3" s="167" t="e">
        <f t="shared" si="0"/>
        <v>#DIV/0!</v>
      </c>
      <c r="L3" s="167" t="e">
        <f t="shared" si="0"/>
        <v>#DIV/0!</v>
      </c>
    </row>
    <row r="4" spans="1:12" ht="24.75" hidden="1" customHeight="1">
      <c r="B4" s="168">
        <v>42309</v>
      </c>
      <c r="C4" s="160" t="e">
        <f>K4/L4</f>
        <v>#DIV/0!</v>
      </c>
      <c r="D4" s="161"/>
      <c r="E4" s="162"/>
      <c r="F4" s="163">
        <f>SUM(D4-E4)</f>
        <v>0</v>
      </c>
      <c r="G4" s="164"/>
      <c r="H4" s="164"/>
      <c r="I4" s="165">
        <f>SUM(G4+H4)</f>
        <v>0</v>
      </c>
      <c r="J4" s="166" t="e">
        <f>G4/I4</f>
        <v>#DIV/0!</v>
      </c>
      <c r="K4" s="167" t="e">
        <f t="shared" si="0"/>
        <v>#DIV/0!</v>
      </c>
      <c r="L4" s="167" t="e">
        <f t="shared" si="0"/>
        <v>#DIV/0!</v>
      </c>
    </row>
    <row r="5" spans="1:12" ht="24.75" hidden="1" customHeight="1" thickBot="1">
      <c r="B5" s="170">
        <v>42339</v>
      </c>
      <c r="C5" s="171" t="e">
        <f>K5/L5</f>
        <v>#DIV/0!</v>
      </c>
      <c r="D5" s="172"/>
      <c r="E5" s="173"/>
      <c r="F5" s="174">
        <f>SUM(D5-E5)</f>
        <v>0</v>
      </c>
      <c r="G5" s="175"/>
      <c r="H5" s="175"/>
      <c r="I5" s="176">
        <f>SUM(G5+H5)</f>
        <v>0</v>
      </c>
      <c r="J5" s="177" t="e">
        <f>G5/I5</f>
        <v>#DIV/0!</v>
      </c>
      <c r="K5" s="178" t="e">
        <f t="shared" si="0"/>
        <v>#DIV/0!</v>
      </c>
      <c r="L5" s="178" t="e">
        <f t="shared" si="0"/>
        <v>#DIV/0!</v>
      </c>
    </row>
    <row r="6" spans="1:12" ht="24.75" hidden="1" customHeight="1" thickTop="1">
      <c r="B6" s="179" t="s">
        <v>321</v>
      </c>
      <c r="C6" s="180" t="e">
        <f>AVERAGE(C1:C5)</f>
        <v>#DIV/0!</v>
      </c>
      <c r="D6" s="181">
        <f t="shared" ref="D6:I6" si="1">SUM(D1:D5)</f>
        <v>0</v>
      </c>
      <c r="E6" s="182">
        <f t="shared" si="1"/>
        <v>0</v>
      </c>
      <c r="F6" s="183">
        <f t="shared" si="1"/>
        <v>0</v>
      </c>
      <c r="G6" s="184">
        <f t="shared" si="1"/>
        <v>0</v>
      </c>
      <c r="H6" s="185">
        <f t="shared" si="1"/>
        <v>0</v>
      </c>
      <c r="I6" s="184">
        <f t="shared" si="1"/>
        <v>0</v>
      </c>
      <c r="J6" s="186" t="e">
        <f>AVERAGE(J1:J5)</f>
        <v>#DIV/0!</v>
      </c>
      <c r="K6" s="182" t="e">
        <f>AVERAGE(K1:K5)</f>
        <v>#DIV/0!</v>
      </c>
      <c r="L6" s="182" t="e">
        <f>AVERAGE(L1:L5)</f>
        <v>#DIV/0!</v>
      </c>
    </row>
    <row r="7" spans="1:12" hidden="1">
      <c r="B7" s="187"/>
      <c r="C7" s="188" t="s">
        <v>322</v>
      </c>
      <c r="L7" s="189"/>
    </row>
    <row r="8" spans="1:12" ht="30" hidden="1" customHeight="1">
      <c r="B8" s="187"/>
      <c r="C8" s="190"/>
      <c r="L8" s="187"/>
    </row>
    <row r="9" spans="1:12" ht="16.5" customHeight="1">
      <c r="A9" s="191" t="s">
        <v>68</v>
      </c>
      <c r="B9" s="192" t="s">
        <v>335</v>
      </c>
      <c r="C9" s="193" t="s">
        <v>323</v>
      </c>
      <c r="D9" s="248" t="s">
        <v>324</v>
      </c>
      <c r="E9" s="248"/>
      <c r="F9" s="248"/>
      <c r="G9" s="248"/>
      <c r="H9" s="248"/>
      <c r="I9" s="248"/>
      <c r="J9" s="248"/>
      <c r="K9" s="248"/>
      <c r="L9" s="248"/>
    </row>
    <row r="10" spans="1:12" ht="29.25" customHeight="1">
      <c r="A10" s="194">
        <v>1</v>
      </c>
      <c r="B10" s="195" t="s">
        <v>325</v>
      </c>
      <c r="C10" s="195" t="s">
        <v>326</v>
      </c>
      <c r="D10" s="249" t="s">
        <v>327</v>
      </c>
      <c r="E10" s="250"/>
      <c r="F10" s="250"/>
      <c r="G10" s="250"/>
      <c r="H10" s="250"/>
      <c r="I10" s="250"/>
      <c r="J10" s="250"/>
      <c r="K10" s="250"/>
      <c r="L10" s="250"/>
    </row>
    <row r="11" spans="1:12" ht="127.5" customHeight="1">
      <c r="A11" s="232">
        <v>2</v>
      </c>
      <c r="B11" s="197" t="s">
        <v>328</v>
      </c>
      <c r="C11" s="197" t="s">
        <v>329</v>
      </c>
      <c r="D11" s="251" t="s">
        <v>330</v>
      </c>
      <c r="E11" s="252"/>
      <c r="F11" s="252"/>
      <c r="G11" s="252"/>
      <c r="H11" s="252"/>
      <c r="I11" s="252"/>
      <c r="J11" s="252"/>
      <c r="K11" s="252"/>
      <c r="L11" s="252"/>
    </row>
    <row r="12" spans="1:12" ht="80.25" customHeight="1">
      <c r="A12" s="196">
        <v>3</v>
      </c>
      <c r="B12" s="197" t="s">
        <v>328</v>
      </c>
      <c r="C12" s="197" t="s">
        <v>336</v>
      </c>
      <c r="D12" s="253" t="s">
        <v>387</v>
      </c>
      <c r="E12" s="252"/>
      <c r="F12" s="252"/>
      <c r="G12" s="252"/>
      <c r="H12" s="252"/>
      <c r="I12" s="252"/>
      <c r="J12" s="252"/>
      <c r="K12" s="252"/>
      <c r="L12" s="252"/>
    </row>
  </sheetData>
  <mergeCells count="4">
    <mergeCell ref="D9:L9"/>
    <mergeCell ref="D10:L10"/>
    <mergeCell ref="D11:L11"/>
    <mergeCell ref="D12:L12"/>
  </mergeCells>
  <phoneticPr fontId="2"/>
  <pageMargins left="0.69861111111111107" right="0.69861111111111107" top="0.75" bottom="0.75" header="0.3" footer="0.3"/>
  <pageSetup paperSize="9" firstPageNumber="4294963191"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sheetPr>
    <tabColor rgb="FFFFC000"/>
  </sheetPr>
  <dimension ref="A1:Q159"/>
  <sheetViews>
    <sheetView tabSelected="1" zoomScaleSheetLayoutView="100" workbookViewId="0">
      <pane ySplit="1" topLeftCell="A79" activePane="bottomLeft" state="frozen"/>
      <selection pane="bottomLeft" activeCell="B80" sqref="B80"/>
    </sheetView>
  </sheetViews>
  <sheetFormatPr defaultColWidth="10" defaultRowHeight="13.5" customHeight="1"/>
  <cols>
    <col min="1" max="1" width="3.75" customWidth="1"/>
    <col min="2" max="2" width="11.625" style="2" customWidth="1"/>
    <col min="3" max="3" width="5.375" customWidth="1"/>
    <col min="4" max="4" width="6.75" customWidth="1"/>
    <col min="5" max="5" width="15.25" style="73" customWidth="1"/>
    <col min="6" max="6" width="8.5" customWidth="1"/>
    <col min="7" max="7" width="12.75" style="71" customWidth="1"/>
    <col min="8" max="8" width="13.5" customWidth="1"/>
    <col min="9" max="9" width="4" customWidth="1"/>
    <col min="10" max="10" width="12.125" style="72" customWidth="1"/>
    <col min="12" max="12" width="10.875" style="73" customWidth="1"/>
    <col min="13" max="13" width="6.125" customWidth="1"/>
    <col min="14" max="15" width="8.125" style="75" customWidth="1"/>
    <col min="16" max="16" width="9.375" customWidth="1"/>
    <col min="17" max="17" width="10.25" style="77" customWidth="1"/>
  </cols>
  <sheetData>
    <row r="1" spans="1:17" ht="14.25" thickBot="1">
      <c r="A1" s="18" t="s">
        <v>68</v>
      </c>
      <c r="B1" s="19" t="s">
        <v>69</v>
      </c>
      <c r="C1" s="20" t="s">
        <v>70</v>
      </c>
      <c r="D1" s="20" t="s">
        <v>71</v>
      </c>
      <c r="E1" s="21" t="s">
        <v>72</v>
      </c>
      <c r="F1" s="20" t="s">
        <v>73</v>
      </c>
      <c r="G1" s="22" t="s">
        <v>74</v>
      </c>
      <c r="H1" s="20" t="s">
        <v>75</v>
      </c>
      <c r="I1" s="20" t="s">
        <v>76</v>
      </c>
      <c r="J1" s="22" t="s">
        <v>77</v>
      </c>
      <c r="K1" s="20" t="s">
        <v>78</v>
      </c>
      <c r="L1" s="21" t="s">
        <v>79</v>
      </c>
      <c r="M1" s="20" t="s">
        <v>80</v>
      </c>
      <c r="N1" s="23" t="s">
        <v>81</v>
      </c>
      <c r="O1" s="24" t="s">
        <v>82</v>
      </c>
      <c r="P1" s="25" t="s">
        <v>83</v>
      </c>
      <c r="Q1" s="26" t="s">
        <v>84</v>
      </c>
    </row>
    <row r="2" spans="1:17" s="27" customFormat="1" ht="13.5" customHeight="1">
      <c r="A2" s="27">
        <v>1</v>
      </c>
      <c r="B2" s="28" t="s">
        <v>85</v>
      </c>
      <c r="C2" s="27" t="s">
        <v>86</v>
      </c>
      <c r="D2" s="27">
        <v>4</v>
      </c>
      <c r="E2" s="29" t="s">
        <v>87</v>
      </c>
      <c r="F2" s="27" t="s">
        <v>88</v>
      </c>
      <c r="G2" s="30" t="s">
        <v>89</v>
      </c>
      <c r="H2" s="27">
        <v>1.11131</v>
      </c>
      <c r="I2" s="27" t="s">
        <v>90</v>
      </c>
      <c r="J2" s="31" t="s">
        <v>91</v>
      </c>
      <c r="K2" s="27">
        <v>1.10673</v>
      </c>
      <c r="L2" s="29"/>
      <c r="M2" s="27" t="s">
        <v>92</v>
      </c>
      <c r="N2" s="32"/>
      <c r="O2" s="32">
        <v>-45.8</v>
      </c>
      <c r="P2" s="27">
        <v>-2309</v>
      </c>
      <c r="Q2" s="33">
        <v>997691</v>
      </c>
    </row>
    <row r="3" spans="1:17" s="27" customFormat="1">
      <c r="A3" s="27">
        <v>2</v>
      </c>
      <c r="B3" s="28" t="s">
        <v>93</v>
      </c>
      <c r="C3" s="27" t="s">
        <v>86</v>
      </c>
      <c r="D3" s="27">
        <v>29</v>
      </c>
      <c r="E3" s="29" t="s">
        <v>94</v>
      </c>
      <c r="F3" s="27" t="s">
        <v>95</v>
      </c>
      <c r="G3" s="30" t="s">
        <v>96</v>
      </c>
      <c r="H3" s="27">
        <v>0.71153</v>
      </c>
      <c r="J3" s="31" t="s">
        <v>97</v>
      </c>
      <c r="K3" s="27">
        <v>0.70628000000000002</v>
      </c>
      <c r="L3" s="29"/>
      <c r="M3" s="27" t="s">
        <v>92</v>
      </c>
      <c r="N3" s="32"/>
      <c r="O3" s="34">
        <v>-52.5</v>
      </c>
      <c r="P3" s="27">
        <v>-297225</v>
      </c>
      <c r="Q3" s="33">
        <f>Q2+P3</f>
        <v>700466</v>
      </c>
    </row>
    <row r="4" spans="1:17" s="27" customFormat="1">
      <c r="A4" s="27">
        <v>3</v>
      </c>
      <c r="B4" s="28" t="s">
        <v>98</v>
      </c>
      <c r="C4" s="27" t="s">
        <v>99</v>
      </c>
      <c r="D4" s="27">
        <v>0.08</v>
      </c>
      <c r="E4" s="29" t="s">
        <v>100</v>
      </c>
      <c r="F4" s="27" t="s">
        <v>90</v>
      </c>
      <c r="G4" s="30" t="s">
        <v>101</v>
      </c>
      <c r="H4" s="27">
        <v>1.1048100000000001</v>
      </c>
      <c r="J4" s="31" t="s">
        <v>102</v>
      </c>
      <c r="K4" s="27">
        <v>1.1048100000000001</v>
      </c>
      <c r="L4" s="29" t="s">
        <v>103</v>
      </c>
      <c r="M4" s="27" t="s">
        <v>104</v>
      </c>
      <c r="N4" s="32"/>
      <c r="O4" s="34"/>
      <c r="P4" s="27">
        <v>-1333</v>
      </c>
      <c r="Q4" s="33">
        <f t="shared" ref="Q4:Q22" si="0">Q3+P4</f>
        <v>699133</v>
      </c>
    </row>
    <row r="5" spans="1:17" s="27" customFormat="1">
      <c r="A5" s="27">
        <v>4</v>
      </c>
      <c r="B5" s="28" t="s">
        <v>105</v>
      </c>
      <c r="C5" s="27" t="s">
        <v>86</v>
      </c>
      <c r="D5" s="27">
        <v>0.08</v>
      </c>
      <c r="E5" s="29" t="s">
        <v>106</v>
      </c>
      <c r="F5" s="27" t="s">
        <v>107</v>
      </c>
      <c r="G5" s="30" t="s">
        <v>108</v>
      </c>
      <c r="H5" s="27">
        <v>0.66605000000000003</v>
      </c>
      <c r="J5" s="31" t="s">
        <v>109</v>
      </c>
      <c r="K5" s="27">
        <v>0.66603000000000001</v>
      </c>
      <c r="L5" s="29" t="s">
        <v>103</v>
      </c>
      <c r="M5" s="27" t="s">
        <v>104</v>
      </c>
      <c r="N5" s="32"/>
      <c r="O5" s="34"/>
      <c r="P5" s="27">
        <v>-29</v>
      </c>
      <c r="Q5" s="33">
        <f t="shared" si="0"/>
        <v>699104</v>
      </c>
    </row>
    <row r="6" spans="1:17" s="27" customFormat="1">
      <c r="A6" s="27">
        <v>5</v>
      </c>
      <c r="B6" s="28" t="s">
        <v>110</v>
      </c>
      <c r="C6" s="27" t="s">
        <v>99</v>
      </c>
      <c r="D6" s="27">
        <v>0.93</v>
      </c>
      <c r="E6" s="29" t="s">
        <v>106</v>
      </c>
      <c r="F6" s="27" t="s">
        <v>88</v>
      </c>
      <c r="G6" s="30" t="s">
        <v>109</v>
      </c>
      <c r="H6" s="27">
        <v>128.56100000000001</v>
      </c>
      <c r="J6" s="31" t="s">
        <v>111</v>
      </c>
      <c r="K6" s="27">
        <v>128.76599999999999</v>
      </c>
      <c r="L6" s="29"/>
      <c r="M6" s="27" t="s">
        <v>92</v>
      </c>
      <c r="N6" s="32"/>
      <c r="O6" s="35">
        <v>-205</v>
      </c>
      <c r="P6" s="27">
        <v>-19430</v>
      </c>
      <c r="Q6" s="33">
        <f t="shared" si="0"/>
        <v>679674</v>
      </c>
    </row>
    <row r="7" spans="1:17" s="27" customFormat="1">
      <c r="A7" s="27">
        <v>6</v>
      </c>
      <c r="B7" s="28" t="s">
        <v>112</v>
      </c>
      <c r="C7" s="27" t="s">
        <v>86</v>
      </c>
      <c r="D7" s="27">
        <v>0.1</v>
      </c>
      <c r="E7" s="29" t="s">
        <v>113</v>
      </c>
      <c r="F7" s="27" t="s">
        <v>107</v>
      </c>
      <c r="G7" s="30" t="s">
        <v>114</v>
      </c>
      <c r="H7" s="27">
        <v>138.85900000000001</v>
      </c>
      <c r="J7" s="31" t="s">
        <v>115</v>
      </c>
      <c r="K7" s="27">
        <v>136.977</v>
      </c>
      <c r="L7" s="29"/>
      <c r="M7" s="27" t="s">
        <v>92</v>
      </c>
      <c r="N7" s="32"/>
      <c r="O7" s="34">
        <v>-188.2</v>
      </c>
      <c r="P7" s="27">
        <v>-19050</v>
      </c>
      <c r="Q7" s="33">
        <f t="shared" si="0"/>
        <v>660624</v>
      </c>
    </row>
    <row r="8" spans="1:17" s="27" customFormat="1">
      <c r="A8" s="27">
        <v>7</v>
      </c>
      <c r="B8" s="28" t="s">
        <v>116</v>
      </c>
      <c r="C8" s="27" t="s">
        <v>99</v>
      </c>
      <c r="D8" s="27">
        <v>0.49</v>
      </c>
      <c r="E8" s="29" t="s">
        <v>117</v>
      </c>
      <c r="F8" s="27" t="s">
        <v>118</v>
      </c>
      <c r="G8" s="30" t="s">
        <v>119</v>
      </c>
      <c r="H8" s="27">
        <v>0.64761000000000002</v>
      </c>
      <c r="J8" s="31" t="s">
        <v>120</v>
      </c>
      <c r="K8" s="27">
        <v>0.65056999999999998</v>
      </c>
      <c r="L8" s="29" t="s">
        <v>121</v>
      </c>
      <c r="M8" s="27" t="s">
        <v>92</v>
      </c>
      <c r="N8" s="32"/>
      <c r="O8" s="34">
        <v>-29.6</v>
      </c>
      <c r="P8" s="27">
        <v>-17439</v>
      </c>
      <c r="Q8" s="33">
        <f t="shared" si="0"/>
        <v>643185</v>
      </c>
    </row>
    <row r="9" spans="1:17" s="27" customFormat="1">
      <c r="A9" s="27">
        <v>8</v>
      </c>
      <c r="B9" s="28" t="s">
        <v>93</v>
      </c>
      <c r="C9" s="27" t="s">
        <v>99</v>
      </c>
      <c r="D9" s="27">
        <v>0.59</v>
      </c>
      <c r="E9" s="29" t="s">
        <v>117</v>
      </c>
      <c r="F9" s="27" t="s">
        <v>90</v>
      </c>
      <c r="G9" s="30" t="s">
        <v>122</v>
      </c>
      <c r="H9" s="27">
        <v>0.73082000000000003</v>
      </c>
      <c r="J9" s="31" t="s">
        <v>123</v>
      </c>
      <c r="K9" s="27">
        <v>0.72684000000000004</v>
      </c>
      <c r="L9" s="29" t="s">
        <v>124</v>
      </c>
      <c r="M9" s="27" t="s">
        <v>125</v>
      </c>
      <c r="N9" s="32">
        <v>39.799999999999997</v>
      </c>
      <c r="O9" s="34"/>
      <c r="P9" s="27">
        <v>44501</v>
      </c>
      <c r="Q9" s="33">
        <f t="shared" si="0"/>
        <v>687686</v>
      </c>
    </row>
    <row r="10" spans="1:17" s="27" customFormat="1">
      <c r="A10" s="27">
        <v>9</v>
      </c>
      <c r="B10" s="28" t="s">
        <v>126</v>
      </c>
      <c r="C10" s="27" t="s">
        <v>86</v>
      </c>
      <c r="D10" s="27">
        <v>0.37</v>
      </c>
      <c r="E10" s="29" t="s">
        <v>127</v>
      </c>
      <c r="F10" s="27" t="s">
        <v>90</v>
      </c>
      <c r="G10" s="30" t="s">
        <v>128</v>
      </c>
      <c r="H10" s="27">
        <v>0.68117000000000005</v>
      </c>
      <c r="J10" s="31" t="s">
        <v>123</v>
      </c>
      <c r="K10" s="27">
        <v>0.67513000000000001</v>
      </c>
      <c r="L10" s="29"/>
      <c r="M10" s="27" t="s">
        <v>92</v>
      </c>
      <c r="N10" s="32"/>
      <c r="O10" s="34">
        <v>-60.4</v>
      </c>
      <c r="P10" s="27">
        <v>-28544</v>
      </c>
      <c r="Q10" s="33">
        <f t="shared" si="0"/>
        <v>659142</v>
      </c>
    </row>
    <row r="11" spans="1:17" s="27" customFormat="1">
      <c r="A11" s="27">
        <v>10</v>
      </c>
      <c r="B11" s="28" t="s">
        <v>129</v>
      </c>
      <c r="C11" s="27" t="s">
        <v>86</v>
      </c>
      <c r="D11" s="27">
        <v>0.55000000000000004</v>
      </c>
      <c r="E11" s="29" t="s">
        <v>106</v>
      </c>
      <c r="F11" s="27" t="s">
        <v>90</v>
      </c>
      <c r="G11" s="30" t="s">
        <v>130</v>
      </c>
      <c r="H11" s="27">
        <v>136.35400000000001</v>
      </c>
      <c r="J11" s="31" t="s">
        <v>131</v>
      </c>
      <c r="K11" s="27">
        <v>136.99299999999999</v>
      </c>
      <c r="L11" s="29" t="s">
        <v>103</v>
      </c>
      <c r="M11" s="27" t="s">
        <v>104</v>
      </c>
      <c r="N11" s="32">
        <v>6.4</v>
      </c>
      <c r="O11" s="34"/>
      <c r="P11" s="27">
        <v>330</v>
      </c>
      <c r="Q11" s="33">
        <f t="shared" si="0"/>
        <v>659472</v>
      </c>
    </row>
    <row r="12" spans="1:17" s="27" customFormat="1">
      <c r="A12" s="27">
        <v>11</v>
      </c>
      <c r="B12" s="28" t="s">
        <v>132</v>
      </c>
      <c r="C12" s="27" t="s">
        <v>86</v>
      </c>
      <c r="D12" s="27">
        <v>0.2</v>
      </c>
      <c r="E12" s="29" t="s">
        <v>106</v>
      </c>
      <c r="F12" s="27" t="s">
        <v>90</v>
      </c>
      <c r="G12" s="30" t="s">
        <v>133</v>
      </c>
      <c r="H12" s="27">
        <v>1.5428299999999999</v>
      </c>
      <c r="J12" s="31" t="s">
        <v>134</v>
      </c>
      <c r="K12" s="27">
        <v>1.54203</v>
      </c>
      <c r="L12" s="29"/>
      <c r="M12" s="27" t="s">
        <v>92</v>
      </c>
      <c r="N12" s="32"/>
      <c r="O12" s="34">
        <v>-8</v>
      </c>
      <c r="P12" s="27">
        <v>-3731</v>
      </c>
      <c r="Q12" s="33">
        <f t="shared" si="0"/>
        <v>655741</v>
      </c>
    </row>
    <row r="13" spans="1:17" s="27" customFormat="1">
      <c r="B13" s="28"/>
      <c r="E13" s="29"/>
      <c r="G13" s="30"/>
      <c r="J13" s="31"/>
      <c r="L13" s="29"/>
      <c r="M13" s="36" t="s">
        <v>135</v>
      </c>
      <c r="N13" s="32">
        <f>SUM(N9:N12)</f>
        <v>46.199999999999996</v>
      </c>
      <c r="O13" s="34">
        <f>SUM(O2:O12)</f>
        <v>-589.5</v>
      </c>
      <c r="P13" s="27">
        <f>SUM(P2:P12)</f>
        <v>-344259</v>
      </c>
      <c r="Q13" s="33"/>
    </row>
    <row r="14" spans="1:17" s="37" customFormat="1">
      <c r="B14" s="38" t="s">
        <v>136</v>
      </c>
      <c r="E14" s="39"/>
      <c r="G14" s="40"/>
      <c r="J14" s="41"/>
      <c r="L14" s="39"/>
      <c r="N14" s="42"/>
      <c r="O14" s="43"/>
      <c r="Q14" s="44"/>
    </row>
    <row r="15" spans="1:17" s="37" customFormat="1">
      <c r="A15" s="37">
        <v>12</v>
      </c>
      <c r="B15" s="45" t="s">
        <v>132</v>
      </c>
      <c r="C15" s="37" t="s">
        <v>86</v>
      </c>
      <c r="D15" s="37">
        <v>0.25</v>
      </c>
      <c r="E15" s="39" t="s">
        <v>137</v>
      </c>
      <c r="F15" s="37" t="s">
        <v>90</v>
      </c>
      <c r="G15" s="40" t="s">
        <v>138</v>
      </c>
      <c r="H15" s="37">
        <v>1.5377700000000001</v>
      </c>
      <c r="J15" s="41" t="s">
        <v>139</v>
      </c>
      <c r="K15" s="37">
        <v>1.54392</v>
      </c>
      <c r="L15" s="39" t="s">
        <v>140</v>
      </c>
      <c r="M15" s="37" t="s">
        <v>125</v>
      </c>
      <c r="N15" s="42">
        <v>61.5</v>
      </c>
      <c r="O15" s="43"/>
      <c r="P15" s="37">
        <v>12994</v>
      </c>
      <c r="Q15" s="44">
        <f>Q12+P15</f>
        <v>668735</v>
      </c>
    </row>
    <row r="16" spans="1:17" s="37" customFormat="1">
      <c r="A16" s="37">
        <v>13</v>
      </c>
      <c r="B16" s="45" t="s">
        <v>141</v>
      </c>
      <c r="C16" s="37" t="s">
        <v>86</v>
      </c>
      <c r="D16" s="37">
        <v>0.4</v>
      </c>
      <c r="E16" s="39" t="s">
        <v>106</v>
      </c>
      <c r="F16" s="37" t="s">
        <v>90</v>
      </c>
      <c r="G16" s="40" t="s">
        <v>142</v>
      </c>
      <c r="H16" s="37">
        <v>1.5713299999999999</v>
      </c>
      <c r="J16" s="41" t="s">
        <v>143</v>
      </c>
      <c r="K16" s="37">
        <v>1.57996</v>
      </c>
      <c r="L16" s="39" t="s">
        <v>103</v>
      </c>
      <c r="M16" s="37" t="s">
        <v>104</v>
      </c>
      <c r="N16" s="42">
        <v>8.6300000000000008</v>
      </c>
      <c r="O16" s="43"/>
      <c r="P16" s="37">
        <v>832</v>
      </c>
      <c r="Q16" s="44">
        <f t="shared" si="0"/>
        <v>669567</v>
      </c>
    </row>
    <row r="17" spans="1:17" s="37" customFormat="1">
      <c r="A17" s="37">
        <v>14</v>
      </c>
      <c r="B17" s="45" t="s">
        <v>144</v>
      </c>
      <c r="C17" s="37" t="s">
        <v>86</v>
      </c>
      <c r="D17" s="37">
        <v>0.45</v>
      </c>
      <c r="E17" s="39" t="s">
        <v>106</v>
      </c>
      <c r="F17" s="37" t="s">
        <v>90</v>
      </c>
      <c r="G17" s="40" t="s">
        <v>145</v>
      </c>
      <c r="H17" s="37">
        <v>1.4863500000000001</v>
      </c>
      <c r="J17" s="41" t="s">
        <v>143</v>
      </c>
      <c r="K17" s="37">
        <v>1.5</v>
      </c>
      <c r="L17" s="39" t="s">
        <v>87</v>
      </c>
      <c r="M17" s="37" t="s">
        <v>125</v>
      </c>
      <c r="N17" s="42">
        <v>13.6</v>
      </c>
      <c r="O17" s="43"/>
      <c r="P17" s="37">
        <v>4615</v>
      </c>
      <c r="Q17" s="44">
        <f t="shared" si="0"/>
        <v>674182</v>
      </c>
    </row>
    <row r="18" spans="1:17" s="37" customFormat="1">
      <c r="A18" s="37">
        <v>15</v>
      </c>
      <c r="B18" s="45" t="s">
        <v>126</v>
      </c>
      <c r="C18" s="37" t="s">
        <v>99</v>
      </c>
      <c r="D18" s="37">
        <v>0.32</v>
      </c>
      <c r="E18" s="39" t="s">
        <v>127</v>
      </c>
      <c r="F18" s="37" t="s">
        <v>146</v>
      </c>
      <c r="G18" s="40" t="s">
        <v>147</v>
      </c>
      <c r="H18" s="37">
        <v>0.67954999999999999</v>
      </c>
      <c r="J18" s="41" t="s">
        <v>148</v>
      </c>
      <c r="K18" s="37">
        <v>0.68081999999999998</v>
      </c>
      <c r="L18" s="39"/>
      <c r="M18" s="37" t="s">
        <v>92</v>
      </c>
      <c r="N18" s="42"/>
      <c r="O18" s="43">
        <v>-12.7</v>
      </c>
      <c r="P18" s="37">
        <v>-5098</v>
      </c>
      <c r="Q18" s="44">
        <f t="shared" si="0"/>
        <v>669084</v>
      </c>
    </row>
    <row r="19" spans="1:17" s="37" customFormat="1">
      <c r="A19" s="37">
        <v>16</v>
      </c>
      <c r="B19" s="45" t="s">
        <v>149</v>
      </c>
      <c r="C19" s="37" t="s">
        <v>86</v>
      </c>
      <c r="D19" s="37">
        <v>1.1100000000000001</v>
      </c>
      <c r="E19" s="39" t="s">
        <v>150</v>
      </c>
      <c r="F19" s="37" t="s">
        <v>90</v>
      </c>
      <c r="G19" s="40" t="s">
        <v>151</v>
      </c>
      <c r="H19" s="37">
        <v>0.63588</v>
      </c>
      <c r="J19" s="41" t="s">
        <v>152</v>
      </c>
      <c r="K19" s="37">
        <v>0.63366999999999996</v>
      </c>
      <c r="L19" s="39"/>
      <c r="M19" s="37" t="s">
        <v>92</v>
      </c>
      <c r="N19" s="42"/>
      <c r="O19" s="43">
        <v>-22.1</v>
      </c>
      <c r="P19" s="37">
        <v>-29420</v>
      </c>
      <c r="Q19" s="44">
        <f t="shared" si="0"/>
        <v>639664</v>
      </c>
    </row>
    <row r="20" spans="1:17" s="37" customFormat="1">
      <c r="A20" s="37">
        <v>17</v>
      </c>
      <c r="B20" s="45" t="s">
        <v>98</v>
      </c>
      <c r="C20" s="37" t="s">
        <v>99</v>
      </c>
      <c r="D20" s="37">
        <v>0.11</v>
      </c>
      <c r="E20" s="39" t="s">
        <v>153</v>
      </c>
      <c r="F20" s="37" t="s">
        <v>90</v>
      </c>
      <c r="G20" s="40" t="s">
        <v>154</v>
      </c>
      <c r="H20" s="37">
        <v>1.59663</v>
      </c>
      <c r="J20" s="41" t="s">
        <v>155</v>
      </c>
      <c r="K20" s="37">
        <v>1.5854299999999999</v>
      </c>
      <c r="L20" s="39" t="s">
        <v>103</v>
      </c>
      <c r="M20" s="37" t="s">
        <v>104</v>
      </c>
      <c r="N20" s="42"/>
      <c r="O20" s="43">
        <v>-11.2</v>
      </c>
      <c r="P20" s="37">
        <v>-1473</v>
      </c>
      <c r="Q20" s="44">
        <f t="shared" si="0"/>
        <v>638191</v>
      </c>
    </row>
    <row r="21" spans="1:17" s="37" customFormat="1">
      <c r="A21" s="37">
        <v>18</v>
      </c>
      <c r="B21" s="45" t="s">
        <v>156</v>
      </c>
      <c r="C21" s="37" t="s">
        <v>99</v>
      </c>
      <c r="D21" s="37">
        <v>0.44</v>
      </c>
      <c r="E21" s="39" t="s">
        <v>157</v>
      </c>
      <c r="F21" s="37" t="s">
        <v>90</v>
      </c>
      <c r="G21" s="40" t="s">
        <v>158</v>
      </c>
      <c r="H21" s="37">
        <v>0.68067</v>
      </c>
      <c r="I21" s="37" t="s">
        <v>159</v>
      </c>
      <c r="J21" s="41" t="s">
        <v>160</v>
      </c>
      <c r="K21" s="37">
        <v>0.67547000000000001</v>
      </c>
      <c r="L21" s="39" t="s">
        <v>161</v>
      </c>
      <c r="M21" s="37" t="s">
        <v>125</v>
      </c>
      <c r="N21" s="42">
        <v>52</v>
      </c>
      <c r="O21" s="43"/>
      <c r="P21" s="37">
        <v>13830</v>
      </c>
      <c r="Q21" s="44">
        <f t="shared" si="0"/>
        <v>652021</v>
      </c>
    </row>
    <row r="22" spans="1:17" s="37" customFormat="1">
      <c r="A22" s="37">
        <v>19</v>
      </c>
      <c r="B22" s="45" t="s">
        <v>126</v>
      </c>
      <c r="C22" s="37" t="s">
        <v>99</v>
      </c>
      <c r="D22" s="37">
        <v>0.42</v>
      </c>
      <c r="E22" s="39" t="s">
        <v>162</v>
      </c>
      <c r="F22" s="37" t="s">
        <v>90</v>
      </c>
      <c r="G22" s="40" t="s">
        <v>163</v>
      </c>
      <c r="H22" s="37">
        <v>0.67481999999999998</v>
      </c>
      <c r="J22" s="41" t="s">
        <v>164</v>
      </c>
      <c r="K22" s="37">
        <v>0.67832999999999999</v>
      </c>
      <c r="L22" s="39"/>
      <c r="M22" s="37" t="s">
        <v>92</v>
      </c>
      <c r="N22" s="42"/>
      <c r="O22" s="43">
        <v>-35.1</v>
      </c>
      <c r="P22" s="37">
        <v>-18069</v>
      </c>
      <c r="Q22" s="44">
        <f t="shared" si="0"/>
        <v>633952</v>
      </c>
    </row>
    <row r="23" spans="1:17" s="37" customFormat="1">
      <c r="B23" s="45" t="s">
        <v>165</v>
      </c>
      <c r="E23" s="39"/>
      <c r="G23" s="40"/>
      <c r="J23" s="41"/>
      <c r="L23" s="39"/>
      <c r="M23" s="46" t="s">
        <v>166</v>
      </c>
      <c r="N23" s="42">
        <f>SUM(N15:N22)</f>
        <v>135.72999999999999</v>
      </c>
      <c r="O23" s="47">
        <f>SUM(O18:O22)</f>
        <v>-81.099999999999994</v>
      </c>
      <c r="P23" s="37">
        <f>SUM(P15:P22)</f>
        <v>-21789</v>
      </c>
      <c r="Q23" s="37">
        <v>633952</v>
      </c>
    </row>
    <row r="24" spans="1:17" s="37" customFormat="1">
      <c r="B24" s="45"/>
      <c r="E24" s="39"/>
      <c r="G24" s="40"/>
      <c r="J24" s="41"/>
      <c r="L24" s="39"/>
      <c r="M24" s="46"/>
      <c r="N24" s="42"/>
      <c r="O24" s="47"/>
    </row>
    <row r="25" spans="1:17" s="37" customFormat="1">
      <c r="B25" s="38" t="s">
        <v>167</v>
      </c>
      <c r="E25" s="39"/>
      <c r="G25" s="40"/>
      <c r="J25" s="41"/>
      <c r="L25" s="39"/>
      <c r="N25" s="42"/>
      <c r="O25" s="47"/>
      <c r="Q25" s="44"/>
    </row>
    <row r="26" spans="1:17" s="37" customFormat="1">
      <c r="A26" s="48">
        <v>20</v>
      </c>
      <c r="B26" s="49" t="s">
        <v>168</v>
      </c>
      <c r="C26" s="48" t="s">
        <v>86</v>
      </c>
      <c r="D26" s="48">
        <v>0.25</v>
      </c>
      <c r="E26" s="50" t="s">
        <v>169</v>
      </c>
      <c r="F26" s="48" t="s">
        <v>90</v>
      </c>
      <c r="G26" s="51" t="s">
        <v>170</v>
      </c>
      <c r="H26" s="48">
        <v>133.16499999999999</v>
      </c>
      <c r="I26" s="48"/>
      <c r="J26" s="52" t="s">
        <v>171</v>
      </c>
      <c r="K26" s="48">
        <v>132.977</v>
      </c>
      <c r="L26" s="50" t="s">
        <v>172</v>
      </c>
      <c r="M26" s="48" t="s">
        <v>92</v>
      </c>
      <c r="N26" s="53"/>
      <c r="O26" s="43">
        <v>-18.8</v>
      </c>
      <c r="P26" s="48">
        <v>-4750</v>
      </c>
      <c r="Q26" s="44">
        <f>Q23+P26</f>
        <v>629202</v>
      </c>
    </row>
    <row r="27" spans="1:17" s="37" customFormat="1">
      <c r="A27" s="37">
        <v>21</v>
      </c>
      <c r="B27" s="45" t="s">
        <v>173</v>
      </c>
      <c r="C27" s="37" t="s">
        <v>86</v>
      </c>
      <c r="D27" s="48">
        <v>0.52</v>
      </c>
      <c r="E27" s="50" t="s">
        <v>106</v>
      </c>
      <c r="F27" s="48" t="s">
        <v>90</v>
      </c>
      <c r="G27" s="40" t="s">
        <v>174</v>
      </c>
      <c r="H27" s="48">
        <v>0.62748000000000004</v>
      </c>
      <c r="J27" s="41" t="s">
        <v>175</v>
      </c>
      <c r="K27" s="48">
        <v>0.62851999999999997</v>
      </c>
      <c r="L27" s="39" t="s">
        <v>87</v>
      </c>
      <c r="M27" s="48" t="s">
        <v>125</v>
      </c>
      <c r="N27" s="42">
        <v>10.4</v>
      </c>
      <c r="O27" s="43"/>
      <c r="P27" s="37">
        <v>6492</v>
      </c>
      <c r="Q27" s="44">
        <f t="shared" ref="Q27:Q43" si="1">Q26+P27</f>
        <v>635694</v>
      </c>
    </row>
    <row r="28" spans="1:17" s="37" customFormat="1">
      <c r="A28" s="37">
        <v>22</v>
      </c>
      <c r="B28" s="45" t="s">
        <v>176</v>
      </c>
      <c r="C28" s="37" t="s">
        <v>99</v>
      </c>
      <c r="D28" s="37">
        <v>1</v>
      </c>
      <c r="E28" s="39" t="s">
        <v>169</v>
      </c>
      <c r="F28" s="37" t="s">
        <v>177</v>
      </c>
      <c r="G28" s="40" t="s">
        <v>178</v>
      </c>
      <c r="H28" s="37">
        <v>0.97765000000000002</v>
      </c>
      <c r="J28" s="41" t="s">
        <v>179</v>
      </c>
      <c r="K28" s="37">
        <v>0.97912999999999994</v>
      </c>
      <c r="L28" s="39"/>
      <c r="M28" s="48" t="s">
        <v>92</v>
      </c>
      <c r="N28" s="42"/>
      <c r="O28" s="43">
        <v>-14.8</v>
      </c>
      <c r="P28" s="37">
        <v>-18168</v>
      </c>
      <c r="Q28" s="44">
        <f t="shared" si="1"/>
        <v>617526</v>
      </c>
    </row>
    <row r="29" spans="1:17" s="37" customFormat="1">
      <c r="A29" s="37">
        <v>23</v>
      </c>
      <c r="B29" s="45" t="s">
        <v>98</v>
      </c>
      <c r="C29" s="37" t="s">
        <v>99</v>
      </c>
      <c r="D29" s="37">
        <v>0.57999999999999996</v>
      </c>
      <c r="E29" s="39" t="s">
        <v>180</v>
      </c>
      <c r="F29" s="37" t="s">
        <v>90</v>
      </c>
      <c r="G29" s="40" t="s">
        <v>181</v>
      </c>
      <c r="H29" s="37">
        <v>1.11443</v>
      </c>
      <c r="J29" s="41" t="s">
        <v>182</v>
      </c>
      <c r="K29" s="37">
        <v>1.1021099999999999</v>
      </c>
      <c r="L29" s="39" t="s">
        <v>183</v>
      </c>
      <c r="M29" s="48" t="s">
        <v>92</v>
      </c>
      <c r="N29" s="42"/>
      <c r="O29" s="43">
        <v>-123.2</v>
      </c>
      <c r="P29" s="37">
        <v>-19918</v>
      </c>
      <c r="Q29" s="44">
        <f t="shared" si="1"/>
        <v>597608</v>
      </c>
    </row>
    <row r="30" spans="1:17" s="37" customFormat="1">
      <c r="A30" s="37">
        <v>24</v>
      </c>
      <c r="B30" s="45" t="s">
        <v>184</v>
      </c>
      <c r="C30" s="37" t="s">
        <v>99</v>
      </c>
      <c r="D30" s="37">
        <v>0.21</v>
      </c>
      <c r="E30" s="39" t="s">
        <v>153</v>
      </c>
      <c r="F30" s="37" t="s">
        <v>90</v>
      </c>
      <c r="G30" s="40" t="s">
        <v>185</v>
      </c>
      <c r="H30" s="37">
        <v>1.5343899999999999</v>
      </c>
      <c r="J30" s="41" t="s">
        <v>186</v>
      </c>
      <c r="K30" s="37">
        <v>1.5315300000000001</v>
      </c>
      <c r="L30" s="39" t="s">
        <v>187</v>
      </c>
      <c r="M30" s="48" t="s">
        <v>92</v>
      </c>
      <c r="N30" s="42"/>
      <c r="O30" s="43">
        <v>-28.6</v>
      </c>
      <c r="P30" s="37">
        <v>-19023</v>
      </c>
      <c r="Q30" s="44">
        <f t="shared" si="1"/>
        <v>578585</v>
      </c>
    </row>
    <row r="31" spans="1:17" s="37" customFormat="1">
      <c r="B31" s="45"/>
      <c r="E31" s="39"/>
      <c r="G31" s="40"/>
      <c r="J31" s="41"/>
      <c r="L31" s="39"/>
      <c r="M31" s="46" t="s">
        <v>188</v>
      </c>
      <c r="N31" s="42">
        <v>10.4</v>
      </c>
      <c r="O31" s="43">
        <f>SUM(O26:O30)</f>
        <v>-185.4</v>
      </c>
      <c r="P31" s="37">
        <f>SUM(P26:P30)</f>
        <v>-55367</v>
      </c>
      <c r="Q31" s="44"/>
    </row>
    <row r="32" spans="1:17" s="54" customFormat="1">
      <c r="B32" s="55" t="s">
        <v>189</v>
      </c>
      <c r="E32" s="56"/>
      <c r="G32" s="57"/>
      <c r="J32" s="58"/>
      <c r="L32" s="56"/>
      <c r="M32" s="59"/>
      <c r="N32" s="60"/>
      <c r="O32" s="61"/>
      <c r="Q32" s="62"/>
    </row>
    <row r="33" spans="1:17" s="54" customFormat="1">
      <c r="A33" s="54">
        <v>25</v>
      </c>
      <c r="B33" s="63" t="s">
        <v>190</v>
      </c>
      <c r="C33" s="54" t="s">
        <v>99</v>
      </c>
      <c r="D33" s="54">
        <v>0.54</v>
      </c>
      <c r="E33" s="64" t="s">
        <v>191</v>
      </c>
      <c r="F33" s="54" t="s">
        <v>90</v>
      </c>
      <c r="G33" s="57" t="s">
        <v>192</v>
      </c>
      <c r="H33" s="54">
        <v>136.38300000000001</v>
      </c>
      <c r="I33" s="54" t="s">
        <v>118</v>
      </c>
      <c r="J33" s="57" t="s">
        <v>193</v>
      </c>
      <c r="K33" s="54">
        <v>136.25299999999999</v>
      </c>
      <c r="L33" s="56" t="s">
        <v>172</v>
      </c>
      <c r="M33" s="59" t="s">
        <v>125</v>
      </c>
      <c r="N33" s="60">
        <v>13</v>
      </c>
      <c r="O33" s="61"/>
      <c r="P33" s="54">
        <v>6966</v>
      </c>
      <c r="Q33" s="62">
        <f>Q30+P33</f>
        <v>585551</v>
      </c>
    </row>
    <row r="34" spans="1:17" s="54" customFormat="1">
      <c r="A34" s="54">
        <v>26</v>
      </c>
      <c r="B34" s="63" t="s">
        <v>98</v>
      </c>
      <c r="C34" s="54" t="s">
        <v>99</v>
      </c>
      <c r="D34" s="54">
        <v>0.3</v>
      </c>
      <c r="E34" s="56" t="s">
        <v>137</v>
      </c>
      <c r="F34" s="54" t="s">
        <v>194</v>
      </c>
      <c r="G34" s="57" t="s">
        <v>192</v>
      </c>
      <c r="H34" s="54">
        <v>1.1324700000000001</v>
      </c>
      <c r="I34" s="54" t="s">
        <v>90</v>
      </c>
      <c r="J34" s="57" t="s">
        <v>193</v>
      </c>
      <c r="K34" s="54">
        <v>1.1305499999999999</v>
      </c>
      <c r="L34" s="56" t="s">
        <v>103</v>
      </c>
      <c r="M34" s="59" t="s">
        <v>104</v>
      </c>
      <c r="N34" s="60">
        <v>19.2</v>
      </c>
      <c r="O34" s="61"/>
      <c r="P34" s="54">
        <v>145</v>
      </c>
      <c r="Q34" s="62">
        <f t="shared" si="1"/>
        <v>585696</v>
      </c>
    </row>
    <row r="35" spans="1:17" s="54" customFormat="1">
      <c r="A35" s="54">
        <v>27</v>
      </c>
      <c r="B35" s="63" t="s">
        <v>98</v>
      </c>
      <c r="C35" s="54" t="s">
        <v>99</v>
      </c>
      <c r="D35" s="54">
        <v>0.4</v>
      </c>
      <c r="E35" s="56" t="s">
        <v>137</v>
      </c>
      <c r="F35" s="54" t="s">
        <v>194</v>
      </c>
      <c r="G35" s="57" t="s">
        <v>192</v>
      </c>
      <c r="H35" s="54">
        <v>1.1324700000000001</v>
      </c>
      <c r="I35" s="54" t="s">
        <v>90</v>
      </c>
      <c r="J35" s="57" t="s">
        <v>193</v>
      </c>
      <c r="K35" s="54">
        <v>1.12958</v>
      </c>
      <c r="L35" s="56" t="s">
        <v>103</v>
      </c>
      <c r="M35" s="59" t="s">
        <v>104</v>
      </c>
      <c r="N35" s="60">
        <v>28.9</v>
      </c>
      <c r="O35" s="61"/>
      <c r="P35" s="54">
        <v>193</v>
      </c>
      <c r="Q35" s="62">
        <f t="shared" si="1"/>
        <v>585889</v>
      </c>
    </row>
    <row r="36" spans="1:17" s="54" customFormat="1">
      <c r="A36" s="54">
        <v>28</v>
      </c>
      <c r="B36" s="63" t="s">
        <v>168</v>
      </c>
      <c r="C36" s="54" t="s">
        <v>99</v>
      </c>
      <c r="D36" s="54">
        <v>0.24</v>
      </c>
      <c r="E36" s="56" t="s">
        <v>195</v>
      </c>
      <c r="F36" s="54" t="s">
        <v>90</v>
      </c>
      <c r="G36" s="57" t="s">
        <v>196</v>
      </c>
      <c r="H36" s="54">
        <v>135.84200000000001</v>
      </c>
      <c r="I36" s="54" t="s">
        <v>90</v>
      </c>
      <c r="J36" s="57" t="s">
        <v>197</v>
      </c>
      <c r="K36" s="54">
        <v>135.84399999999999</v>
      </c>
      <c r="L36" s="56" t="s">
        <v>103</v>
      </c>
      <c r="M36" s="59" t="s">
        <v>104</v>
      </c>
      <c r="N36" s="60"/>
      <c r="O36" s="61">
        <v>-0.2</v>
      </c>
      <c r="P36" s="54">
        <v>-48</v>
      </c>
      <c r="Q36" s="54">
        <v>633952</v>
      </c>
    </row>
    <row r="37" spans="1:17" s="54" customFormat="1">
      <c r="A37" s="54">
        <v>29</v>
      </c>
      <c r="B37" s="63" t="s">
        <v>93</v>
      </c>
      <c r="C37" s="54" t="s">
        <v>99</v>
      </c>
      <c r="D37" s="54">
        <v>0.23</v>
      </c>
      <c r="E37" s="56" t="s">
        <v>153</v>
      </c>
      <c r="F37" s="54" t="s">
        <v>90</v>
      </c>
      <c r="G37" s="57" t="s">
        <v>198</v>
      </c>
      <c r="H37" s="54">
        <v>0.73236999999999997</v>
      </c>
      <c r="I37" s="54" t="s">
        <v>90</v>
      </c>
      <c r="J37" s="57" t="s">
        <v>199</v>
      </c>
      <c r="K37" s="54">
        <v>0.73594999999999999</v>
      </c>
      <c r="L37" s="56" t="s">
        <v>200</v>
      </c>
      <c r="M37" s="59" t="s">
        <v>92</v>
      </c>
      <c r="N37" s="60"/>
      <c r="O37" s="61">
        <v>-35.799999999999997</v>
      </c>
      <c r="P37" s="54">
        <v>-15196</v>
      </c>
      <c r="Q37" s="62">
        <f t="shared" si="1"/>
        <v>618756</v>
      </c>
    </row>
    <row r="38" spans="1:17" s="54" customFormat="1">
      <c r="A38" s="54">
        <v>30</v>
      </c>
      <c r="B38" s="63" t="s">
        <v>201</v>
      </c>
      <c r="C38" s="54" t="s">
        <v>99</v>
      </c>
      <c r="D38" s="54">
        <v>0.4</v>
      </c>
      <c r="E38" s="64" t="s">
        <v>202</v>
      </c>
      <c r="F38" s="54" t="s">
        <v>90</v>
      </c>
      <c r="G38" s="57" t="s">
        <v>203</v>
      </c>
      <c r="H38" s="54">
        <v>0.94806999999999997</v>
      </c>
      <c r="I38" s="54" t="s">
        <v>159</v>
      </c>
      <c r="J38" s="57" t="s">
        <v>204</v>
      </c>
      <c r="K38" s="54">
        <v>0.94101000000000001</v>
      </c>
      <c r="L38" s="56" t="s">
        <v>205</v>
      </c>
      <c r="M38" s="59" t="s">
        <v>125</v>
      </c>
      <c r="N38" s="60">
        <v>70.599999999999994</v>
      </c>
      <c r="O38" s="61"/>
      <c r="P38" s="54">
        <v>7106</v>
      </c>
      <c r="Q38" s="62">
        <f t="shared" si="1"/>
        <v>625862</v>
      </c>
    </row>
    <row r="39" spans="1:17" s="54" customFormat="1">
      <c r="A39" s="54">
        <v>31</v>
      </c>
      <c r="B39" s="63" t="s">
        <v>206</v>
      </c>
      <c r="C39" s="54" t="s">
        <v>86</v>
      </c>
      <c r="D39" s="54">
        <v>0.51</v>
      </c>
      <c r="E39" s="56" t="s">
        <v>207</v>
      </c>
      <c r="F39" s="54" t="s">
        <v>90</v>
      </c>
      <c r="G39" s="57" t="s">
        <v>198</v>
      </c>
      <c r="H39" s="54">
        <v>90.411000000000001</v>
      </c>
      <c r="I39" s="54" t="s">
        <v>118</v>
      </c>
      <c r="J39" s="58" t="s">
        <v>208</v>
      </c>
      <c r="K39" s="54">
        <v>90.096999999999994</v>
      </c>
      <c r="L39" s="56" t="s">
        <v>200</v>
      </c>
      <c r="M39" s="59" t="s">
        <v>92</v>
      </c>
      <c r="N39" s="60"/>
      <c r="O39" s="61">
        <v>-31.4</v>
      </c>
      <c r="P39" s="54">
        <v>-16014</v>
      </c>
      <c r="Q39" s="62">
        <f t="shared" si="1"/>
        <v>609848</v>
      </c>
    </row>
    <row r="40" spans="1:17" s="54" customFormat="1">
      <c r="A40" s="54">
        <v>32</v>
      </c>
      <c r="B40" s="63" t="s">
        <v>209</v>
      </c>
      <c r="C40" s="54" t="s">
        <v>86</v>
      </c>
      <c r="D40" s="54">
        <v>0.19</v>
      </c>
      <c r="E40" s="56" t="s">
        <v>210</v>
      </c>
      <c r="F40" s="54" t="s">
        <v>90</v>
      </c>
      <c r="G40" s="57" t="s">
        <v>211</v>
      </c>
      <c r="H40" s="54">
        <v>185.09700000000001</v>
      </c>
      <c r="I40" s="54" t="s">
        <v>212</v>
      </c>
      <c r="J40" s="58" t="s">
        <v>213</v>
      </c>
      <c r="K40" s="54">
        <v>186.608</v>
      </c>
      <c r="L40" s="56" t="s">
        <v>214</v>
      </c>
      <c r="M40" s="59" t="s">
        <v>125</v>
      </c>
      <c r="N40" s="60">
        <v>151.1</v>
      </c>
      <c r="O40" s="61"/>
      <c r="P40" s="54">
        <v>29279</v>
      </c>
      <c r="Q40" s="62">
        <f t="shared" si="1"/>
        <v>639127</v>
      </c>
    </row>
    <row r="41" spans="1:17" s="54" customFormat="1">
      <c r="A41" s="54">
        <v>33</v>
      </c>
      <c r="B41" s="63" t="s">
        <v>209</v>
      </c>
      <c r="C41" s="54" t="s">
        <v>99</v>
      </c>
      <c r="D41" s="54">
        <v>0.36</v>
      </c>
      <c r="E41" s="56" t="s">
        <v>215</v>
      </c>
      <c r="F41" s="54" t="s">
        <v>90</v>
      </c>
      <c r="G41" s="57" t="s">
        <v>216</v>
      </c>
      <c r="H41" s="54">
        <v>186.91900000000001</v>
      </c>
      <c r="I41" s="54" t="s">
        <v>118</v>
      </c>
      <c r="J41" s="58" t="s">
        <v>217</v>
      </c>
      <c r="K41" s="54">
        <v>186.929</v>
      </c>
      <c r="L41" s="56" t="s">
        <v>103</v>
      </c>
      <c r="M41" s="59" t="s">
        <v>104</v>
      </c>
      <c r="N41" s="60"/>
      <c r="O41" s="61">
        <v>-1</v>
      </c>
      <c r="P41" s="54">
        <v>360</v>
      </c>
      <c r="Q41" s="62">
        <f t="shared" si="1"/>
        <v>639487</v>
      </c>
    </row>
    <row r="42" spans="1:17" s="54" customFormat="1">
      <c r="A42" s="54">
        <v>34</v>
      </c>
      <c r="B42" s="63" t="s">
        <v>218</v>
      </c>
      <c r="C42" s="54" t="s">
        <v>99</v>
      </c>
      <c r="D42" s="54">
        <v>0.37</v>
      </c>
      <c r="E42" s="56" t="s">
        <v>153</v>
      </c>
      <c r="F42" s="54" t="s">
        <v>90</v>
      </c>
      <c r="G42" s="57" t="s">
        <v>219</v>
      </c>
      <c r="H42" s="54">
        <v>0.71743999999999997</v>
      </c>
      <c r="I42" s="54" t="s">
        <v>90</v>
      </c>
      <c r="J42" s="58" t="s">
        <v>220</v>
      </c>
      <c r="K42" s="54">
        <v>0.71506000000000003</v>
      </c>
      <c r="L42" s="56" t="s">
        <v>221</v>
      </c>
      <c r="M42" s="59" t="s">
        <v>125</v>
      </c>
      <c r="N42" s="60">
        <v>23.8</v>
      </c>
      <c r="O42" s="61"/>
      <c r="P42" s="54">
        <v>10645</v>
      </c>
      <c r="Q42" s="62">
        <f t="shared" si="1"/>
        <v>650132</v>
      </c>
    </row>
    <row r="43" spans="1:17" s="54" customFormat="1">
      <c r="A43" s="54">
        <v>35</v>
      </c>
      <c r="B43" s="63" t="s">
        <v>222</v>
      </c>
      <c r="C43" s="54" t="s">
        <v>99</v>
      </c>
      <c r="D43" s="54">
        <v>0.22</v>
      </c>
      <c r="E43" s="56" t="s">
        <v>153</v>
      </c>
      <c r="F43" s="54" t="s">
        <v>90</v>
      </c>
      <c r="G43" s="57" t="s">
        <v>223</v>
      </c>
      <c r="H43" s="54">
        <v>136.72200000000001</v>
      </c>
      <c r="I43" s="54" t="s">
        <v>90</v>
      </c>
      <c r="J43" s="58" t="s">
        <v>224</v>
      </c>
      <c r="K43" s="54">
        <v>136.32599999999999</v>
      </c>
      <c r="L43" s="56" t="s">
        <v>221</v>
      </c>
      <c r="M43" s="59" t="s">
        <v>125</v>
      </c>
      <c r="N43" s="60">
        <v>39.6</v>
      </c>
      <c r="O43" s="61"/>
      <c r="P43" s="54">
        <v>8712</v>
      </c>
      <c r="Q43" s="62">
        <f t="shared" si="1"/>
        <v>658844</v>
      </c>
    </row>
    <row r="44" spans="1:17" s="54" customFormat="1">
      <c r="B44" s="63" t="s">
        <v>165</v>
      </c>
      <c r="E44" s="56"/>
      <c r="G44" s="57"/>
      <c r="J44" s="58"/>
      <c r="L44" s="56"/>
      <c r="M44" s="65" t="s">
        <v>225</v>
      </c>
      <c r="N44" s="60">
        <f>SUM(N33:N43)</f>
        <v>346.2</v>
      </c>
      <c r="O44" s="61">
        <f>SUM(O33:O43)</f>
        <v>-68.400000000000006</v>
      </c>
      <c r="P44" s="54">
        <f>SUM(P33:P43)</f>
        <v>32148</v>
      </c>
      <c r="Q44" s="62"/>
    </row>
    <row r="45" spans="1:17" s="54" customFormat="1">
      <c r="B45" s="55" t="s">
        <v>226</v>
      </c>
      <c r="E45" s="56"/>
      <c r="G45" s="57"/>
      <c r="J45" s="58"/>
      <c r="L45" s="56"/>
      <c r="M45" s="59"/>
      <c r="N45" s="60"/>
      <c r="O45" s="61"/>
      <c r="Q45" s="62"/>
    </row>
    <row r="46" spans="1:17" s="54" customFormat="1">
      <c r="A46" s="54">
        <v>36</v>
      </c>
      <c r="B46" s="63" t="s">
        <v>218</v>
      </c>
      <c r="C46" s="54" t="s">
        <v>99</v>
      </c>
      <c r="D46" s="54">
        <v>1.25</v>
      </c>
      <c r="E46" s="56" t="s">
        <v>227</v>
      </c>
      <c r="F46" s="54" t="s">
        <v>194</v>
      </c>
      <c r="G46" s="57" t="s">
        <v>228</v>
      </c>
      <c r="H46" s="54">
        <v>0.71626999999999996</v>
      </c>
      <c r="I46" s="54" t="s">
        <v>159</v>
      </c>
      <c r="J46" s="58" t="s">
        <v>229</v>
      </c>
      <c r="K46" s="54">
        <v>0.71718000000000004</v>
      </c>
      <c r="L46" s="56"/>
      <c r="M46" s="59" t="s">
        <v>92</v>
      </c>
      <c r="N46" s="60"/>
      <c r="O46" s="61">
        <v>-9.1</v>
      </c>
      <c r="P46" s="54">
        <v>-16622</v>
      </c>
      <c r="Q46" s="62">
        <f>Q42+P46</f>
        <v>633510</v>
      </c>
    </row>
    <row r="47" spans="1:17" s="54" customFormat="1">
      <c r="A47" s="54">
        <v>37</v>
      </c>
      <c r="B47" s="63" t="s">
        <v>218</v>
      </c>
      <c r="C47" s="54" t="s">
        <v>99</v>
      </c>
      <c r="D47" s="54">
        <v>1.5</v>
      </c>
      <c r="E47" s="56" t="s">
        <v>230</v>
      </c>
      <c r="F47" s="54" t="s">
        <v>194</v>
      </c>
      <c r="G47" s="57" t="s">
        <v>231</v>
      </c>
      <c r="H47" s="54">
        <v>0.71782999999999997</v>
      </c>
      <c r="I47" s="54" t="s">
        <v>159</v>
      </c>
      <c r="J47" s="58" t="s">
        <v>232</v>
      </c>
      <c r="K47" s="54">
        <v>0.71786000000000005</v>
      </c>
      <c r="L47" s="56"/>
      <c r="M47" s="59" t="s">
        <v>92</v>
      </c>
      <c r="N47" s="60"/>
      <c r="O47" s="61">
        <v>-0.3</v>
      </c>
      <c r="P47" s="54">
        <v>-21614</v>
      </c>
      <c r="Q47" s="62">
        <f>Q46+P47</f>
        <v>611896</v>
      </c>
    </row>
    <row r="48" spans="1:17" s="54" customFormat="1">
      <c r="A48" s="54">
        <v>38</v>
      </c>
      <c r="B48" s="63" t="s">
        <v>218</v>
      </c>
      <c r="C48" s="54" t="s">
        <v>99</v>
      </c>
      <c r="D48" s="54">
        <v>0.59</v>
      </c>
      <c r="E48" s="56" t="s">
        <v>233</v>
      </c>
      <c r="F48" s="54" t="s">
        <v>194</v>
      </c>
      <c r="G48" s="57" t="s">
        <v>234</v>
      </c>
      <c r="H48" s="54">
        <v>0.71596000000000004</v>
      </c>
      <c r="I48" s="54" t="s">
        <v>118</v>
      </c>
      <c r="J48" s="58" t="s">
        <v>235</v>
      </c>
      <c r="K48" s="54">
        <v>0.70916000000000001</v>
      </c>
      <c r="L48" s="56" t="s">
        <v>236</v>
      </c>
      <c r="M48" s="59" t="s">
        <v>125</v>
      </c>
      <c r="N48" s="60">
        <v>68</v>
      </c>
      <c r="O48" s="61"/>
      <c r="P48" s="54">
        <v>48083</v>
      </c>
      <c r="Q48" s="62">
        <f t="shared" ref="Q48:Q58" si="2">Q47+P48</f>
        <v>659979</v>
      </c>
    </row>
    <row r="49" spans="1:17" s="54" customFormat="1">
      <c r="A49" s="59">
        <v>39</v>
      </c>
      <c r="B49" s="66" t="s">
        <v>237</v>
      </c>
      <c r="C49" s="59" t="s">
        <v>86</v>
      </c>
      <c r="D49" s="59">
        <v>0.8</v>
      </c>
      <c r="E49" s="64" t="s">
        <v>137</v>
      </c>
      <c r="F49" s="59" t="s">
        <v>194</v>
      </c>
      <c r="G49" s="67" t="s">
        <v>238</v>
      </c>
      <c r="H49" s="59">
        <v>0.62895000000000001</v>
      </c>
      <c r="I49" s="59" t="s">
        <v>90</v>
      </c>
      <c r="J49" s="68" t="s">
        <v>239</v>
      </c>
      <c r="K49" s="59">
        <v>0.62697000000000003</v>
      </c>
      <c r="L49" s="64"/>
      <c r="M49" s="59" t="s">
        <v>92</v>
      </c>
      <c r="N49" s="69"/>
      <c r="O49" s="61">
        <v>-19.8</v>
      </c>
      <c r="P49" s="59">
        <v>-19004</v>
      </c>
      <c r="Q49" s="62">
        <f t="shared" si="2"/>
        <v>640975</v>
      </c>
    </row>
    <row r="50" spans="1:17" s="54" customFormat="1">
      <c r="A50" s="59">
        <v>40</v>
      </c>
      <c r="B50" s="66" t="s">
        <v>240</v>
      </c>
      <c r="C50" s="59" t="s">
        <v>86</v>
      </c>
      <c r="D50" s="59">
        <v>0.43</v>
      </c>
      <c r="E50" s="64" t="s">
        <v>137</v>
      </c>
      <c r="F50" s="59" t="s">
        <v>90</v>
      </c>
      <c r="G50" s="67" t="s">
        <v>241</v>
      </c>
      <c r="H50" s="59">
        <v>1.47926</v>
      </c>
      <c r="I50" s="59" t="s">
        <v>90</v>
      </c>
      <c r="J50" s="68" t="s">
        <v>242</v>
      </c>
      <c r="K50" s="59">
        <v>1.47424</v>
      </c>
      <c r="L50" s="64"/>
      <c r="M50" s="59" t="s">
        <v>92</v>
      </c>
      <c r="N50" s="69"/>
      <c r="O50" s="61">
        <v>-50.2</v>
      </c>
      <c r="P50" s="59">
        <v>-19544</v>
      </c>
      <c r="Q50" s="62">
        <f t="shared" si="2"/>
        <v>621431</v>
      </c>
    </row>
    <row r="51" spans="1:17" s="54" customFormat="1">
      <c r="A51" s="54">
        <v>41</v>
      </c>
      <c r="B51" s="63" t="s">
        <v>243</v>
      </c>
      <c r="C51" s="59" t="s">
        <v>99</v>
      </c>
      <c r="D51" s="59">
        <v>1.22</v>
      </c>
      <c r="E51" s="64" t="s">
        <v>244</v>
      </c>
      <c r="F51" s="59" t="s">
        <v>194</v>
      </c>
      <c r="G51" s="57" t="s">
        <v>245</v>
      </c>
      <c r="H51" s="59">
        <v>1.32792</v>
      </c>
      <c r="I51" s="59" t="s">
        <v>90</v>
      </c>
      <c r="J51" s="58" t="s">
        <v>246</v>
      </c>
      <c r="K51" s="59">
        <v>1.3285899999999999</v>
      </c>
      <c r="L51" s="56"/>
      <c r="M51" s="59" t="s">
        <v>92</v>
      </c>
      <c r="N51" s="60"/>
      <c r="O51" s="61">
        <v>-6.7</v>
      </c>
      <c r="P51" s="54">
        <v>-7404</v>
      </c>
      <c r="Q51" s="62">
        <f t="shared" si="2"/>
        <v>614027</v>
      </c>
    </row>
    <row r="52" spans="1:17" s="54" customFormat="1">
      <c r="A52" s="54">
        <v>42</v>
      </c>
      <c r="B52" s="63" t="s">
        <v>112</v>
      </c>
      <c r="C52" s="59" t="s">
        <v>86</v>
      </c>
      <c r="D52" s="59">
        <v>0.85</v>
      </c>
      <c r="E52" s="64" t="s">
        <v>247</v>
      </c>
      <c r="F52" s="59" t="s">
        <v>194</v>
      </c>
      <c r="G52" s="57" t="s">
        <v>245</v>
      </c>
      <c r="H52" s="59">
        <v>133.35400000000001</v>
      </c>
      <c r="I52" s="59" t="s">
        <v>159</v>
      </c>
      <c r="J52" s="58" t="s">
        <v>242</v>
      </c>
      <c r="K52" s="59">
        <v>133.547</v>
      </c>
      <c r="L52" s="64" t="s">
        <v>248</v>
      </c>
      <c r="M52" s="59" t="s">
        <v>125</v>
      </c>
      <c r="N52" s="60">
        <v>19.3</v>
      </c>
      <c r="O52" s="61"/>
      <c r="P52" s="54">
        <v>16405</v>
      </c>
      <c r="Q52" s="62">
        <f t="shared" si="2"/>
        <v>630432</v>
      </c>
    </row>
    <row r="53" spans="1:17" s="54" customFormat="1">
      <c r="A53" s="54">
        <v>43</v>
      </c>
      <c r="B53" s="63" t="s">
        <v>116</v>
      </c>
      <c r="C53" s="59" t="s">
        <v>86</v>
      </c>
      <c r="D53" s="59">
        <v>1</v>
      </c>
      <c r="E53" s="64" t="s">
        <v>249</v>
      </c>
      <c r="F53" s="59" t="s">
        <v>194</v>
      </c>
      <c r="G53" s="57" t="s">
        <v>250</v>
      </c>
      <c r="H53" s="59">
        <v>0.62639</v>
      </c>
      <c r="I53" s="59" t="s">
        <v>159</v>
      </c>
      <c r="J53" s="58" t="s">
        <v>251</v>
      </c>
      <c r="K53" s="59">
        <v>0.63490999999999997</v>
      </c>
      <c r="L53" s="56" t="s">
        <v>236</v>
      </c>
      <c r="M53" s="59" t="s">
        <v>125</v>
      </c>
      <c r="N53" s="60">
        <v>85.2</v>
      </c>
      <c r="O53" s="61"/>
      <c r="P53" s="54">
        <v>101606</v>
      </c>
      <c r="Q53" s="62">
        <f t="shared" si="2"/>
        <v>732038</v>
      </c>
    </row>
    <row r="54" spans="1:17" s="54" customFormat="1">
      <c r="A54" s="54">
        <v>44</v>
      </c>
      <c r="B54" s="63" t="s">
        <v>218</v>
      </c>
      <c r="C54" s="59" t="s">
        <v>86</v>
      </c>
      <c r="D54" s="59">
        <v>0.5</v>
      </c>
      <c r="E54" s="64" t="s">
        <v>252</v>
      </c>
      <c r="F54" s="59" t="s">
        <v>194</v>
      </c>
      <c r="G54" s="57" t="s">
        <v>253</v>
      </c>
      <c r="H54" s="59">
        <v>0.70121999999999995</v>
      </c>
      <c r="I54" s="59" t="s">
        <v>159</v>
      </c>
      <c r="J54" s="58" t="s">
        <v>254</v>
      </c>
      <c r="K54" s="59">
        <v>0.69869999999999999</v>
      </c>
      <c r="L54" s="56"/>
      <c r="M54" s="59" t="s">
        <v>92</v>
      </c>
      <c r="N54" s="60"/>
      <c r="O54" s="61">
        <v>-25.2</v>
      </c>
      <c r="P54" s="54">
        <v>-15129</v>
      </c>
      <c r="Q54" s="62">
        <f t="shared" si="2"/>
        <v>716909</v>
      </c>
    </row>
    <row r="55" spans="1:17" s="54" customFormat="1">
      <c r="A55" s="54">
        <v>45</v>
      </c>
      <c r="B55" s="63" t="s">
        <v>255</v>
      </c>
      <c r="C55" s="59" t="s">
        <v>99</v>
      </c>
      <c r="D55" s="59">
        <v>0.53</v>
      </c>
      <c r="E55" s="64" t="s">
        <v>256</v>
      </c>
      <c r="F55" s="59" t="s">
        <v>194</v>
      </c>
      <c r="G55" s="57" t="s">
        <v>257</v>
      </c>
      <c r="H55" s="59">
        <v>2.1907199999999998</v>
      </c>
      <c r="I55" s="59" t="s">
        <v>159</v>
      </c>
      <c r="J55" s="58" t="s">
        <v>257</v>
      </c>
      <c r="K55" s="59">
        <v>2.19415</v>
      </c>
      <c r="L55" s="56"/>
      <c r="M55" s="59" t="s">
        <v>92</v>
      </c>
      <c r="N55" s="60"/>
      <c r="O55" s="61">
        <v>-34.299999999999997</v>
      </c>
      <c r="P55" s="54">
        <v>-15201</v>
      </c>
      <c r="Q55" s="62">
        <f t="shared" si="2"/>
        <v>701708</v>
      </c>
    </row>
    <row r="56" spans="1:17" s="54" customFormat="1">
      <c r="A56" s="54">
        <v>46</v>
      </c>
      <c r="B56" s="63" t="s">
        <v>258</v>
      </c>
      <c r="C56" s="59" t="s">
        <v>99</v>
      </c>
      <c r="D56" s="59">
        <v>0.24</v>
      </c>
      <c r="E56" s="64" t="s">
        <v>259</v>
      </c>
      <c r="F56" s="59" t="s">
        <v>194</v>
      </c>
      <c r="G56" s="57" t="s">
        <v>260</v>
      </c>
      <c r="H56" s="59">
        <v>1.61243</v>
      </c>
      <c r="I56" s="59" t="s">
        <v>159</v>
      </c>
      <c r="J56" s="58" t="s">
        <v>261</v>
      </c>
      <c r="K56" s="59">
        <v>1.61276</v>
      </c>
      <c r="L56" s="56" t="s">
        <v>103</v>
      </c>
      <c r="M56" s="59" t="s">
        <v>104</v>
      </c>
      <c r="N56" s="60"/>
      <c r="O56" s="61">
        <v>-3.3</v>
      </c>
      <c r="P56" s="54">
        <v>-661</v>
      </c>
      <c r="Q56" s="62">
        <f t="shared" si="2"/>
        <v>701047</v>
      </c>
    </row>
    <row r="57" spans="1:17" s="54" customFormat="1">
      <c r="A57" s="54">
        <v>47</v>
      </c>
      <c r="B57" s="63" t="s">
        <v>184</v>
      </c>
      <c r="C57" s="59" t="s">
        <v>86</v>
      </c>
      <c r="D57" s="59">
        <v>0.45</v>
      </c>
      <c r="E57" s="64" t="s">
        <v>252</v>
      </c>
      <c r="F57" s="59" t="s">
        <v>194</v>
      </c>
      <c r="G57" s="57" t="s">
        <v>262</v>
      </c>
      <c r="H57" s="59">
        <v>1.5231699999999999</v>
      </c>
      <c r="I57" s="59" t="s">
        <v>159</v>
      </c>
      <c r="J57" s="58" t="s">
        <v>263</v>
      </c>
      <c r="K57" s="59">
        <v>1.52013</v>
      </c>
      <c r="L57" s="56"/>
      <c r="M57" s="59" t="s">
        <v>92</v>
      </c>
      <c r="N57" s="60"/>
      <c r="O57" s="61">
        <v>-30.4</v>
      </c>
      <c r="P57" s="54">
        <v>-16528</v>
      </c>
      <c r="Q57" s="62">
        <f t="shared" si="2"/>
        <v>684519</v>
      </c>
    </row>
    <row r="58" spans="1:17" s="54" customFormat="1">
      <c r="A58" s="54">
        <v>48</v>
      </c>
      <c r="B58" s="63" t="s">
        <v>206</v>
      </c>
      <c r="C58" s="59" t="s">
        <v>86</v>
      </c>
      <c r="D58" s="59">
        <v>0.91</v>
      </c>
      <c r="E58" s="64" t="s">
        <v>264</v>
      </c>
      <c r="F58" s="59" t="s">
        <v>194</v>
      </c>
      <c r="G58" s="57" t="s">
        <v>265</v>
      </c>
      <c r="H58" s="59">
        <v>90.366</v>
      </c>
      <c r="I58" s="59" t="s">
        <v>159</v>
      </c>
      <c r="J58" s="58" t="s">
        <v>266</v>
      </c>
      <c r="K58" s="59">
        <v>90.472999999999999</v>
      </c>
      <c r="L58" s="56" t="s">
        <v>267</v>
      </c>
      <c r="M58" s="59" t="s">
        <v>125</v>
      </c>
      <c r="N58" s="60">
        <v>10.7</v>
      </c>
      <c r="O58" s="61"/>
      <c r="P58" s="54">
        <v>9737</v>
      </c>
      <c r="Q58" s="62">
        <f t="shared" si="2"/>
        <v>694256</v>
      </c>
    </row>
    <row r="59" spans="1:17" s="54" customFormat="1">
      <c r="B59" s="63"/>
      <c r="C59" s="59"/>
      <c r="D59" s="59"/>
      <c r="E59" s="64"/>
      <c r="F59" s="59"/>
      <c r="G59" s="57"/>
      <c r="H59" s="59"/>
      <c r="I59" s="59"/>
      <c r="J59" s="58"/>
      <c r="K59" s="59"/>
      <c r="L59" s="56"/>
      <c r="M59" s="65" t="s">
        <v>268</v>
      </c>
      <c r="N59" s="60">
        <f>SUM(N46:N58)</f>
        <v>183.2</v>
      </c>
      <c r="O59" s="61">
        <f>SUM(O46:O58)</f>
        <v>-179.30000000000004</v>
      </c>
      <c r="P59" s="54">
        <f>SUM(P46:P58)</f>
        <v>44124</v>
      </c>
      <c r="Q59" s="62"/>
    </row>
    <row r="60" spans="1:17" s="54" customFormat="1">
      <c r="B60" s="55" t="s">
        <v>269</v>
      </c>
      <c r="C60" s="59"/>
      <c r="D60" s="59"/>
      <c r="E60" s="64"/>
      <c r="F60" s="59"/>
      <c r="G60" s="57"/>
      <c r="H60" s="59"/>
      <c r="I60" s="59"/>
      <c r="J60" s="58"/>
      <c r="K60" s="59"/>
      <c r="L60" s="56"/>
      <c r="M60" s="59"/>
      <c r="N60" s="60"/>
      <c r="O60" s="61"/>
      <c r="Q60" s="62"/>
    </row>
    <row r="61" spans="1:17" s="54" customFormat="1">
      <c r="A61" s="54">
        <v>49</v>
      </c>
      <c r="B61" s="63" t="s">
        <v>218</v>
      </c>
      <c r="C61" s="59" t="s">
        <v>86</v>
      </c>
      <c r="D61" s="59">
        <v>2.1</v>
      </c>
      <c r="E61" s="64" t="s">
        <v>270</v>
      </c>
      <c r="F61" s="59" t="s">
        <v>194</v>
      </c>
      <c r="G61" s="57" t="s">
        <v>271</v>
      </c>
      <c r="H61" s="59">
        <v>0.69916999999999996</v>
      </c>
      <c r="I61" s="54" t="s">
        <v>272</v>
      </c>
      <c r="J61" s="58" t="s">
        <v>271</v>
      </c>
      <c r="K61" s="59">
        <v>0.69823000000000002</v>
      </c>
      <c r="L61" s="64" t="s">
        <v>187</v>
      </c>
      <c r="M61" s="66" t="s">
        <v>104</v>
      </c>
      <c r="N61" s="60"/>
      <c r="O61" s="61">
        <v>-9.4</v>
      </c>
      <c r="P61" s="54">
        <v>-1513</v>
      </c>
      <c r="Q61" s="62">
        <f>Q49+P61</f>
        <v>639462</v>
      </c>
    </row>
    <row r="62" spans="1:17" s="54" customFormat="1">
      <c r="A62" s="54">
        <v>50</v>
      </c>
      <c r="B62" s="63" t="s">
        <v>218</v>
      </c>
      <c r="C62" s="59" t="s">
        <v>86</v>
      </c>
      <c r="D62" s="59">
        <v>2.1</v>
      </c>
      <c r="E62" s="64"/>
      <c r="F62" s="59" t="s">
        <v>159</v>
      </c>
      <c r="G62" s="57" t="s">
        <v>271</v>
      </c>
      <c r="H62" s="59">
        <v>0.69916999999999996</v>
      </c>
      <c r="I62" s="54" t="s">
        <v>272</v>
      </c>
      <c r="J62" s="58" t="s">
        <v>271</v>
      </c>
      <c r="K62" s="59">
        <v>0.69811999999999996</v>
      </c>
      <c r="L62" s="56"/>
      <c r="M62" s="66" t="s">
        <v>92</v>
      </c>
      <c r="N62" s="60"/>
      <c r="O62" s="61">
        <v>-10.5</v>
      </c>
      <c r="P62" s="54">
        <v>-27030</v>
      </c>
      <c r="Q62" s="62">
        <f t="shared" ref="Q62:Q68" si="3">Q61+P62</f>
        <v>612432</v>
      </c>
    </row>
    <row r="63" spans="1:17" s="54" customFormat="1">
      <c r="A63" s="54">
        <v>51</v>
      </c>
      <c r="B63" s="63" t="s">
        <v>218</v>
      </c>
      <c r="C63" s="59" t="s">
        <v>86</v>
      </c>
      <c r="D63" s="59">
        <v>0.88</v>
      </c>
      <c r="E63" s="64" t="s">
        <v>273</v>
      </c>
      <c r="F63" s="59" t="s">
        <v>159</v>
      </c>
      <c r="G63" s="57" t="s">
        <v>271</v>
      </c>
      <c r="H63" s="59">
        <v>0.69972999999999996</v>
      </c>
      <c r="I63" s="59" t="s">
        <v>272</v>
      </c>
      <c r="J63" s="58" t="s">
        <v>274</v>
      </c>
      <c r="K63" s="59">
        <v>0.69793000000000005</v>
      </c>
      <c r="L63" s="56"/>
      <c r="M63" s="66" t="s">
        <v>92</v>
      </c>
      <c r="N63" s="60"/>
      <c r="O63" s="61">
        <v>-18</v>
      </c>
      <c r="P63" s="54">
        <v>-19268</v>
      </c>
      <c r="Q63" s="62">
        <f t="shared" si="3"/>
        <v>593164</v>
      </c>
    </row>
    <row r="64" spans="1:17" s="54" customFormat="1">
      <c r="A64" s="54">
        <v>52</v>
      </c>
      <c r="B64" s="63" t="s">
        <v>93</v>
      </c>
      <c r="C64" s="59" t="s">
        <v>99</v>
      </c>
      <c r="D64" s="59">
        <v>0.82</v>
      </c>
      <c r="E64" s="56" t="s">
        <v>275</v>
      </c>
      <c r="F64" s="59" t="s">
        <v>159</v>
      </c>
      <c r="G64" s="57" t="s">
        <v>276</v>
      </c>
      <c r="H64" s="59">
        <v>0.74153999999999998</v>
      </c>
      <c r="I64" s="59" t="s">
        <v>159</v>
      </c>
      <c r="J64" s="58" t="s">
        <v>277</v>
      </c>
      <c r="K64" s="59">
        <v>0.74134</v>
      </c>
      <c r="L64" s="64" t="s">
        <v>103</v>
      </c>
      <c r="M64" s="66" t="s">
        <v>104</v>
      </c>
      <c r="N64" s="60">
        <v>2</v>
      </c>
      <c r="O64" s="61"/>
      <c r="P64" s="54">
        <v>2977</v>
      </c>
      <c r="Q64" s="62">
        <f t="shared" si="3"/>
        <v>596141</v>
      </c>
    </row>
    <row r="65" spans="1:17" s="54" customFormat="1">
      <c r="A65" s="54">
        <v>53</v>
      </c>
      <c r="B65" s="63" t="s">
        <v>93</v>
      </c>
      <c r="C65" s="59" t="s">
        <v>99</v>
      </c>
      <c r="D65" s="59">
        <v>0.5</v>
      </c>
      <c r="E65" s="56" t="s">
        <v>275</v>
      </c>
      <c r="F65" s="59" t="s">
        <v>194</v>
      </c>
      <c r="G65" s="57" t="s">
        <v>278</v>
      </c>
      <c r="H65" s="59">
        <v>0.74197000000000002</v>
      </c>
      <c r="I65" s="59" t="s">
        <v>159</v>
      </c>
      <c r="J65" s="57" t="s">
        <v>279</v>
      </c>
      <c r="K65" s="59">
        <v>0.73699999999999999</v>
      </c>
      <c r="L65" s="64" t="s">
        <v>280</v>
      </c>
      <c r="M65" s="66" t="s">
        <v>125</v>
      </c>
      <c r="N65" s="60">
        <v>49.7</v>
      </c>
      <c r="O65" s="61"/>
      <c r="P65" s="54">
        <v>45139</v>
      </c>
      <c r="Q65" s="62">
        <f t="shared" si="3"/>
        <v>641280</v>
      </c>
    </row>
    <row r="66" spans="1:17" s="54" customFormat="1">
      <c r="A66" s="54">
        <v>54</v>
      </c>
      <c r="B66" s="63" t="s">
        <v>281</v>
      </c>
      <c r="C66" s="59" t="s">
        <v>99</v>
      </c>
      <c r="D66" s="59">
        <v>0.99</v>
      </c>
      <c r="E66" s="56" t="s">
        <v>282</v>
      </c>
      <c r="F66" s="59" t="s">
        <v>194</v>
      </c>
      <c r="G66" s="57" t="s">
        <v>283</v>
      </c>
      <c r="H66" s="59">
        <v>76.942999999999998</v>
      </c>
      <c r="I66" s="59" t="s">
        <v>159</v>
      </c>
      <c r="J66" s="57" t="s">
        <v>284</v>
      </c>
      <c r="K66" s="59">
        <v>77.253</v>
      </c>
      <c r="L66" s="56"/>
      <c r="M66" s="66" t="s">
        <v>92</v>
      </c>
      <c r="N66" s="60"/>
      <c r="O66" s="61">
        <v>-31</v>
      </c>
      <c r="P66" s="54">
        <v>-30690</v>
      </c>
      <c r="Q66" s="62">
        <f t="shared" si="3"/>
        <v>610590</v>
      </c>
    </row>
    <row r="67" spans="1:17" s="54" customFormat="1">
      <c r="A67" s="54">
        <v>55</v>
      </c>
      <c r="B67" s="63" t="s">
        <v>240</v>
      </c>
      <c r="C67" s="59" t="s">
        <v>86</v>
      </c>
      <c r="D67" s="59">
        <v>0.8</v>
      </c>
      <c r="E67" s="56" t="s">
        <v>285</v>
      </c>
      <c r="F67" s="59" t="s">
        <v>194</v>
      </c>
      <c r="G67" s="57" t="s">
        <v>286</v>
      </c>
      <c r="H67" s="59">
        <v>1.48153</v>
      </c>
      <c r="I67" s="59" t="s">
        <v>159</v>
      </c>
      <c r="J67" s="57" t="s">
        <v>287</v>
      </c>
      <c r="K67" s="59">
        <v>1.4814799999999999</v>
      </c>
      <c r="L67" s="56" t="s">
        <v>103</v>
      </c>
      <c r="M67" s="66" t="s">
        <v>104</v>
      </c>
      <c r="N67" s="60"/>
      <c r="O67" s="61">
        <v>-0.5</v>
      </c>
      <c r="P67" s="54">
        <v>-362</v>
      </c>
      <c r="Q67" s="62">
        <f t="shared" si="3"/>
        <v>610228</v>
      </c>
    </row>
    <row r="68" spans="1:17" s="54" customFormat="1">
      <c r="A68" s="54">
        <v>56</v>
      </c>
      <c r="B68" s="63" t="s">
        <v>243</v>
      </c>
      <c r="C68" s="59" t="s">
        <v>86</v>
      </c>
      <c r="D68" s="59">
        <v>0.7</v>
      </c>
      <c r="E68" s="56" t="s">
        <v>282</v>
      </c>
      <c r="F68" s="59" t="s">
        <v>194</v>
      </c>
      <c r="G68" s="57" t="s">
        <v>288</v>
      </c>
      <c r="H68" s="59">
        <v>1.3238399999999999</v>
      </c>
      <c r="I68" s="59" t="s">
        <v>159</v>
      </c>
      <c r="J68" s="57" t="s">
        <v>289</v>
      </c>
      <c r="K68" s="59">
        <v>1.32334</v>
      </c>
      <c r="L68" s="56" t="s">
        <v>187</v>
      </c>
      <c r="M68" s="66" t="s">
        <v>92</v>
      </c>
      <c r="N68" s="60"/>
      <c r="O68" s="61">
        <v>-5</v>
      </c>
      <c r="P68" s="54">
        <v>-3182</v>
      </c>
      <c r="Q68" s="62">
        <f t="shared" si="3"/>
        <v>607046</v>
      </c>
    </row>
    <row r="69" spans="1:17" s="54" customFormat="1">
      <c r="B69" s="63"/>
      <c r="E69" s="56"/>
      <c r="G69" s="57"/>
      <c r="J69" s="58"/>
      <c r="L69" s="56"/>
      <c r="M69" s="65" t="s">
        <v>290</v>
      </c>
      <c r="N69" s="60">
        <f>SUM(N64:N68)</f>
        <v>51.7</v>
      </c>
      <c r="O69" s="61">
        <f>SUM(O61:O68)</f>
        <v>-74.400000000000006</v>
      </c>
      <c r="P69" s="59">
        <f ca="1">SUM(P61:P77)</f>
        <v>-33929</v>
      </c>
      <c r="Q69" s="62"/>
    </row>
    <row r="70" spans="1:17" s="54" customFormat="1">
      <c r="B70" s="63"/>
      <c r="E70" s="56"/>
      <c r="G70" s="57"/>
      <c r="J70" s="58"/>
      <c r="L70" s="56"/>
      <c r="N70" s="60"/>
      <c r="O70" s="61"/>
      <c r="Q70" s="62"/>
    </row>
    <row r="71" spans="1:17" s="54" customFormat="1" ht="14.25" thickBot="1">
      <c r="B71" s="63"/>
      <c r="E71" s="56"/>
      <c r="G71" s="57"/>
      <c r="J71" s="58"/>
      <c r="L71" s="56"/>
      <c r="N71" s="60"/>
      <c r="O71" s="240" t="s">
        <v>291</v>
      </c>
      <c r="P71" s="241">
        <f>SUM(P61:P68,P46:P58,P33:P43,P26:P30,P15:P22)</f>
        <v>-34813</v>
      </c>
      <c r="Q71" s="242">
        <v>607046</v>
      </c>
    </row>
    <row r="72" spans="1:17" s="54" customFormat="1" ht="14.25" thickTop="1">
      <c r="B72" s="63"/>
      <c r="E72" s="56"/>
      <c r="G72" s="57"/>
      <c r="J72" s="58"/>
      <c r="L72" s="56"/>
      <c r="N72" s="60"/>
      <c r="O72" s="61"/>
      <c r="Q72" s="62"/>
    </row>
    <row r="73" spans="1:17" s="54" customFormat="1">
      <c r="B73" s="55" t="s">
        <v>384</v>
      </c>
      <c r="E73" s="56"/>
      <c r="G73" s="57"/>
      <c r="J73" s="58"/>
      <c r="L73" s="56"/>
      <c r="N73" s="60"/>
      <c r="O73" s="61"/>
      <c r="Q73" s="62"/>
    </row>
    <row r="74" spans="1:17" s="54" customFormat="1">
      <c r="A74" s="54">
        <v>57</v>
      </c>
      <c r="B74" s="63" t="s">
        <v>342</v>
      </c>
      <c r="C74" s="54" t="s">
        <v>346</v>
      </c>
      <c r="D74" s="54">
        <v>1</v>
      </c>
      <c r="E74" s="56" t="s">
        <v>337</v>
      </c>
      <c r="F74" s="59" t="s">
        <v>194</v>
      </c>
      <c r="G74" s="57" t="s">
        <v>348</v>
      </c>
      <c r="H74" s="54">
        <v>0.65203999999999995</v>
      </c>
      <c r="J74" s="58" t="s">
        <v>353</v>
      </c>
      <c r="K74" s="54">
        <v>0.65334999999999999</v>
      </c>
      <c r="L74" s="56"/>
      <c r="M74" s="66" t="s">
        <v>356</v>
      </c>
      <c r="N74" s="60"/>
      <c r="O74" s="61">
        <v>-13.1</v>
      </c>
      <c r="P74" s="54">
        <v>-15753</v>
      </c>
      <c r="Q74" s="62">
        <f>Q68+P74</f>
        <v>591293</v>
      </c>
    </row>
    <row r="75" spans="1:17" s="54" customFormat="1">
      <c r="A75" s="54">
        <v>58</v>
      </c>
      <c r="B75" s="63" t="s">
        <v>343</v>
      </c>
      <c r="C75" s="54" t="s">
        <v>347</v>
      </c>
      <c r="D75" s="54">
        <v>0.81</v>
      </c>
      <c r="E75" s="56" t="s">
        <v>338</v>
      </c>
      <c r="F75" s="54" t="s">
        <v>90</v>
      </c>
      <c r="G75" s="57" t="s">
        <v>349</v>
      </c>
      <c r="H75" s="54">
        <v>1.3086100000000001</v>
      </c>
      <c r="J75" s="58" t="s">
        <v>348</v>
      </c>
      <c r="K75" s="54">
        <v>1.30627</v>
      </c>
      <c r="L75" s="56"/>
      <c r="M75" s="66" t="s">
        <v>356</v>
      </c>
      <c r="N75" s="60"/>
      <c r="O75" s="61">
        <v>-23.4</v>
      </c>
      <c r="P75" s="54">
        <v>-17473</v>
      </c>
      <c r="Q75" s="62">
        <f t="shared" ref="Q75:Q78" si="4">Q74+P75</f>
        <v>573820</v>
      </c>
    </row>
    <row r="76" spans="1:17" s="54" customFormat="1">
      <c r="A76" s="59">
        <v>59</v>
      </c>
      <c r="B76" s="66" t="s">
        <v>344</v>
      </c>
      <c r="C76" s="59" t="s">
        <v>346</v>
      </c>
      <c r="D76" s="59">
        <v>0.5</v>
      </c>
      <c r="E76" s="64" t="s">
        <v>360</v>
      </c>
      <c r="F76" s="59" t="s">
        <v>194</v>
      </c>
      <c r="G76" s="57" t="s">
        <v>350</v>
      </c>
      <c r="H76" s="59">
        <v>85.95</v>
      </c>
      <c r="I76" s="59"/>
      <c r="J76" s="68" t="s">
        <v>354</v>
      </c>
      <c r="K76" s="59">
        <v>86.286000000000001</v>
      </c>
      <c r="L76" s="64"/>
      <c r="M76" s="66" t="s">
        <v>356</v>
      </c>
      <c r="N76" s="69"/>
      <c r="O76" s="61">
        <v>-33.6</v>
      </c>
      <c r="P76" s="54">
        <v>-16800</v>
      </c>
      <c r="Q76" s="62">
        <f t="shared" si="4"/>
        <v>557020</v>
      </c>
    </row>
    <row r="77" spans="1:17" s="54" customFormat="1">
      <c r="A77" s="59">
        <v>60</v>
      </c>
      <c r="B77" s="66" t="s">
        <v>345</v>
      </c>
      <c r="C77" s="59" t="s">
        <v>347</v>
      </c>
      <c r="D77" s="59">
        <v>0.65</v>
      </c>
      <c r="E77" s="64" t="s">
        <v>360</v>
      </c>
      <c r="F77" s="59" t="s">
        <v>194</v>
      </c>
      <c r="G77" s="67" t="s">
        <v>351</v>
      </c>
      <c r="H77" s="59">
        <v>1.5152399999999999</v>
      </c>
      <c r="I77" s="59" t="s">
        <v>352</v>
      </c>
      <c r="J77" s="68" t="s">
        <v>355</v>
      </c>
      <c r="K77" s="59">
        <v>1.5290900000000001</v>
      </c>
      <c r="L77" s="64" t="s">
        <v>358</v>
      </c>
      <c r="M77" s="66" t="s">
        <v>357</v>
      </c>
      <c r="N77" s="69">
        <v>138.5</v>
      </c>
      <c r="O77" s="61"/>
      <c r="P77" s="59">
        <v>108007</v>
      </c>
      <c r="Q77" s="62">
        <f t="shared" si="4"/>
        <v>665027</v>
      </c>
    </row>
    <row r="78" spans="1:17" s="54" customFormat="1">
      <c r="A78" s="54">
        <v>61</v>
      </c>
      <c r="B78" s="63" t="s">
        <v>361</v>
      </c>
      <c r="C78" s="59" t="s">
        <v>86</v>
      </c>
      <c r="D78" s="59">
        <v>0.8</v>
      </c>
      <c r="E78" s="56" t="s">
        <v>359</v>
      </c>
      <c r="F78" s="59" t="s">
        <v>194</v>
      </c>
      <c r="G78" s="57" t="s">
        <v>362</v>
      </c>
      <c r="H78" s="59">
        <v>1.08813</v>
      </c>
      <c r="J78" s="58" t="s">
        <v>363</v>
      </c>
      <c r="K78" s="59">
        <v>1.0854299999999999</v>
      </c>
      <c r="L78" s="56" t="s">
        <v>364</v>
      </c>
      <c r="M78" s="66" t="s">
        <v>365</v>
      </c>
      <c r="N78" s="60"/>
      <c r="O78" s="61">
        <v>-27</v>
      </c>
      <c r="P78" s="54">
        <v>-17316</v>
      </c>
      <c r="Q78" s="62">
        <f t="shared" si="4"/>
        <v>647711</v>
      </c>
    </row>
    <row r="79" spans="1:17">
      <c r="C79" s="70"/>
      <c r="D79" s="70"/>
      <c r="F79" s="70"/>
      <c r="H79" s="70"/>
      <c r="K79" s="70"/>
      <c r="M79" s="74" t="s">
        <v>385</v>
      </c>
      <c r="N79" s="75">
        <v>138.5</v>
      </c>
      <c r="O79" s="76">
        <f>SUM(O74:O78)</f>
        <v>-97.1</v>
      </c>
      <c r="P79">
        <f>SUM(P74:P78)</f>
        <v>40665</v>
      </c>
    </row>
    <row r="80" spans="1:17">
      <c r="B80" s="78" t="s">
        <v>388</v>
      </c>
      <c r="C80" s="70"/>
      <c r="D80" s="70"/>
      <c r="F80" s="70"/>
      <c r="H80" s="70"/>
      <c r="K80" s="70"/>
      <c r="M80" s="79"/>
      <c r="O80" s="76"/>
    </row>
    <row r="81" spans="1:17">
      <c r="A81">
        <v>62</v>
      </c>
      <c r="B81" s="2" t="s">
        <v>389</v>
      </c>
      <c r="C81" s="70" t="s">
        <v>391</v>
      </c>
      <c r="D81" s="70">
        <v>0.4</v>
      </c>
      <c r="E81" s="73" t="s">
        <v>394</v>
      </c>
      <c r="F81" s="70" t="s">
        <v>393</v>
      </c>
      <c r="G81" s="71" t="s">
        <v>402</v>
      </c>
      <c r="H81" s="70">
        <v>1.55331</v>
      </c>
      <c r="J81" s="72" t="s">
        <v>408</v>
      </c>
      <c r="K81" s="70">
        <v>1.54196</v>
      </c>
      <c r="L81" s="73" t="s">
        <v>432</v>
      </c>
      <c r="M81" s="79" t="s">
        <v>411</v>
      </c>
      <c r="N81" s="75">
        <v>113.5</v>
      </c>
      <c r="O81" s="76"/>
      <c r="P81">
        <v>40151</v>
      </c>
      <c r="Q81" s="77">
        <f>Q78+P81</f>
        <v>687862</v>
      </c>
    </row>
    <row r="82" spans="1:17">
      <c r="A82">
        <v>63</v>
      </c>
      <c r="B82" s="2" t="s">
        <v>390</v>
      </c>
      <c r="C82" s="70" t="s">
        <v>392</v>
      </c>
      <c r="D82" s="70">
        <v>0.66</v>
      </c>
      <c r="E82" s="73" t="s">
        <v>395</v>
      </c>
      <c r="F82" s="70" t="s">
        <v>396</v>
      </c>
      <c r="G82" s="71" t="s">
        <v>403</v>
      </c>
      <c r="H82" s="70">
        <v>80.721999999999994</v>
      </c>
      <c r="J82" s="72" t="s">
        <v>410</v>
      </c>
      <c r="K82" s="70">
        <v>78.716999999999999</v>
      </c>
      <c r="L82" s="73" t="s">
        <v>431</v>
      </c>
      <c r="M82" s="79" t="s">
        <v>411</v>
      </c>
      <c r="N82" s="75">
        <v>20.05</v>
      </c>
      <c r="O82" s="76"/>
      <c r="P82">
        <v>25608</v>
      </c>
      <c r="Q82" s="77">
        <f t="shared" ref="Q82:Q88" si="5">Q81+P82</f>
        <v>713470</v>
      </c>
    </row>
    <row r="83" spans="1:17">
      <c r="A83">
        <v>64</v>
      </c>
      <c r="B83" s="2" t="s">
        <v>390</v>
      </c>
      <c r="C83" s="70" t="s">
        <v>392</v>
      </c>
      <c r="D83" s="70">
        <v>0.4</v>
      </c>
      <c r="E83" s="73" t="s">
        <v>398</v>
      </c>
      <c r="F83" s="70" t="s">
        <v>397</v>
      </c>
      <c r="G83" s="71" t="s">
        <v>404</v>
      </c>
      <c r="H83" s="70">
        <v>80.295000000000002</v>
      </c>
      <c r="J83" s="72" t="s">
        <v>409</v>
      </c>
      <c r="K83" s="70">
        <v>78.216999999999999</v>
      </c>
      <c r="M83" s="79" t="s">
        <v>412</v>
      </c>
      <c r="O83" s="76">
        <v>-21</v>
      </c>
      <c r="P83">
        <v>-20320</v>
      </c>
      <c r="Q83" s="77">
        <f t="shared" si="5"/>
        <v>693150</v>
      </c>
    </row>
    <row r="84" spans="1:17">
      <c r="A84">
        <v>65</v>
      </c>
      <c r="B84" s="2" t="s">
        <v>399</v>
      </c>
      <c r="C84" s="70" t="s">
        <v>392</v>
      </c>
      <c r="D84" s="70">
        <v>0.02</v>
      </c>
      <c r="E84" s="73" t="s">
        <v>400</v>
      </c>
      <c r="F84" s="70" t="s">
        <v>401</v>
      </c>
      <c r="G84" s="71" t="s">
        <v>405</v>
      </c>
      <c r="H84">
        <v>2.1348799999999999</v>
      </c>
      <c r="J84" s="72" t="s">
        <v>406</v>
      </c>
      <c r="K84">
        <v>2.12452</v>
      </c>
      <c r="L84" s="73" t="s">
        <v>431</v>
      </c>
      <c r="M84" s="70" t="s">
        <v>407</v>
      </c>
      <c r="O84" s="76">
        <v>-10.4</v>
      </c>
      <c r="P84">
        <v>1798</v>
      </c>
      <c r="Q84" s="77">
        <f t="shared" si="5"/>
        <v>694948</v>
      </c>
    </row>
    <row r="85" spans="1:17">
      <c r="A85">
        <v>66</v>
      </c>
      <c r="B85" s="2" t="s">
        <v>419</v>
      </c>
      <c r="C85" s="70" t="s">
        <v>99</v>
      </c>
      <c r="D85" s="70">
        <v>0.5</v>
      </c>
      <c r="E85" s="73" t="s">
        <v>422</v>
      </c>
      <c r="F85" s="70" t="s">
        <v>393</v>
      </c>
      <c r="G85" s="71" t="s">
        <v>425</v>
      </c>
      <c r="H85">
        <v>80.691000000000003</v>
      </c>
      <c r="J85" s="72" t="s">
        <v>429</v>
      </c>
      <c r="K85">
        <v>81.058000000000007</v>
      </c>
      <c r="M85" s="79" t="s">
        <v>92</v>
      </c>
      <c r="O85" s="76">
        <v>-36.700000000000003</v>
      </c>
      <c r="P85">
        <v>-18350</v>
      </c>
      <c r="Q85" s="77">
        <f t="shared" si="5"/>
        <v>676598</v>
      </c>
    </row>
    <row r="86" spans="1:17">
      <c r="A86">
        <v>67</v>
      </c>
      <c r="B86" s="2" t="s">
        <v>281</v>
      </c>
      <c r="C86" s="70" t="s">
        <v>99</v>
      </c>
      <c r="D86" s="70">
        <v>0.36</v>
      </c>
      <c r="E86" s="73" t="s">
        <v>395</v>
      </c>
      <c r="F86" s="70" t="s">
        <v>393</v>
      </c>
      <c r="G86" s="71" t="s">
        <v>427</v>
      </c>
      <c r="H86">
        <v>80.926000000000002</v>
      </c>
      <c r="J86" s="72" t="s">
        <v>429</v>
      </c>
      <c r="K86">
        <v>81.463999999999999</v>
      </c>
      <c r="M86" s="79" t="s">
        <v>92</v>
      </c>
      <c r="O86" s="76">
        <v>-53.8</v>
      </c>
      <c r="P86">
        <v>-22004</v>
      </c>
      <c r="Q86" s="77">
        <f t="shared" si="5"/>
        <v>654594</v>
      </c>
    </row>
    <row r="87" spans="1:17">
      <c r="A87">
        <v>68</v>
      </c>
      <c r="B87" s="2" t="s">
        <v>420</v>
      </c>
      <c r="C87" s="70" t="s">
        <v>99</v>
      </c>
      <c r="D87" s="70">
        <v>1</v>
      </c>
      <c r="E87" s="73" t="s">
        <v>395</v>
      </c>
      <c r="F87" s="70" t="s">
        <v>393</v>
      </c>
      <c r="G87" s="71" t="s">
        <v>426</v>
      </c>
      <c r="H87">
        <v>0.68064999999999998</v>
      </c>
      <c r="J87" s="72" t="s">
        <v>430</v>
      </c>
      <c r="K87">
        <v>0.6825</v>
      </c>
      <c r="M87" s="79" t="s">
        <v>92</v>
      </c>
      <c r="O87" s="76">
        <v>-18.5</v>
      </c>
      <c r="P87">
        <v>-19368</v>
      </c>
      <c r="Q87" s="77">
        <f t="shared" si="5"/>
        <v>635226</v>
      </c>
    </row>
    <row r="88" spans="1:17">
      <c r="A88">
        <v>69</v>
      </c>
      <c r="B88" s="2" t="s">
        <v>421</v>
      </c>
      <c r="C88" s="70" t="s">
        <v>99</v>
      </c>
      <c r="D88" s="70">
        <v>0.8</v>
      </c>
      <c r="E88" s="73" t="s">
        <v>424</v>
      </c>
      <c r="F88" s="70" t="s">
        <v>396</v>
      </c>
      <c r="G88" s="71" t="s">
        <v>428</v>
      </c>
      <c r="H88">
        <v>1.1435200000000001</v>
      </c>
      <c r="J88" s="72" t="s">
        <v>428</v>
      </c>
      <c r="K88">
        <v>1.14547</v>
      </c>
      <c r="M88" s="79" t="s">
        <v>92</v>
      </c>
      <c r="O88" s="76">
        <v>-19.5</v>
      </c>
      <c r="P88">
        <v>-18456</v>
      </c>
      <c r="Q88" s="77">
        <f t="shared" si="5"/>
        <v>616770</v>
      </c>
    </row>
    <row r="89" spans="1:17">
      <c r="C89" s="70"/>
      <c r="D89" s="70"/>
      <c r="F89" s="70"/>
      <c r="M89" s="74" t="s">
        <v>433</v>
      </c>
      <c r="N89" s="75">
        <f>SUM(N81:N88)</f>
        <v>133.55000000000001</v>
      </c>
      <c r="O89" s="76">
        <f>SUM(O83:O88)</f>
        <v>-159.89999999999998</v>
      </c>
      <c r="P89">
        <f>SUM(P81:P88)</f>
        <v>-30941</v>
      </c>
    </row>
    <row r="90" spans="1:17">
      <c r="C90" s="70"/>
      <c r="D90" s="70"/>
      <c r="F90" s="70"/>
      <c r="M90" s="79"/>
      <c r="O90" s="76"/>
    </row>
    <row r="91" spans="1:17">
      <c r="A91">
        <v>70</v>
      </c>
      <c r="M91" s="70"/>
      <c r="O91" s="76"/>
      <c r="P91">
        <f t="shared" ref="P91:P101" si="6">D91*SUM(N91,O91)</f>
        <v>0</v>
      </c>
      <c r="Q91" s="77">
        <f t="shared" ref="Q91:Q101" si="7">H91-SUM(K91)</f>
        <v>0</v>
      </c>
    </row>
    <row r="92" spans="1:17">
      <c r="A92">
        <v>71</v>
      </c>
      <c r="M92" s="70"/>
      <c r="O92" s="76"/>
      <c r="P92">
        <f t="shared" si="6"/>
        <v>0</v>
      </c>
      <c r="Q92" s="77">
        <f t="shared" si="7"/>
        <v>0</v>
      </c>
    </row>
    <row r="93" spans="1:17">
      <c r="A93">
        <v>72</v>
      </c>
      <c r="M93" s="70"/>
      <c r="O93" s="76"/>
      <c r="P93">
        <f t="shared" si="6"/>
        <v>0</v>
      </c>
      <c r="Q93" s="77">
        <f t="shared" si="7"/>
        <v>0</v>
      </c>
    </row>
    <row r="94" spans="1:17">
      <c r="A94">
        <v>73</v>
      </c>
      <c r="M94" s="70"/>
      <c r="O94" s="76"/>
      <c r="P94">
        <f t="shared" si="6"/>
        <v>0</v>
      </c>
      <c r="Q94" s="77">
        <f t="shared" si="7"/>
        <v>0</v>
      </c>
    </row>
    <row r="95" spans="1:17">
      <c r="A95">
        <v>74</v>
      </c>
      <c r="M95" s="70"/>
      <c r="O95" s="76"/>
      <c r="P95">
        <f t="shared" si="6"/>
        <v>0</v>
      </c>
      <c r="Q95" s="77">
        <f t="shared" si="7"/>
        <v>0</v>
      </c>
    </row>
    <row r="96" spans="1:17">
      <c r="A96">
        <v>75</v>
      </c>
      <c r="M96" s="70"/>
      <c r="O96" s="76"/>
      <c r="P96">
        <f t="shared" si="6"/>
        <v>0</v>
      </c>
      <c r="Q96" s="77">
        <f t="shared" si="7"/>
        <v>0</v>
      </c>
    </row>
    <row r="97" spans="1:17">
      <c r="A97">
        <v>76</v>
      </c>
      <c r="M97" s="70"/>
      <c r="O97" s="76"/>
      <c r="P97">
        <f t="shared" si="6"/>
        <v>0</v>
      </c>
      <c r="Q97" s="77">
        <f t="shared" si="7"/>
        <v>0</v>
      </c>
    </row>
    <row r="98" spans="1:17">
      <c r="A98">
        <v>77</v>
      </c>
      <c r="M98" s="70"/>
      <c r="O98" s="76"/>
      <c r="P98">
        <f t="shared" si="6"/>
        <v>0</v>
      </c>
      <c r="Q98" s="77">
        <f t="shared" si="7"/>
        <v>0</v>
      </c>
    </row>
    <row r="99" spans="1:17">
      <c r="A99">
        <v>78</v>
      </c>
      <c r="M99" s="70"/>
      <c r="O99" s="76"/>
      <c r="P99">
        <f t="shared" si="6"/>
        <v>0</v>
      </c>
      <c r="Q99" s="77">
        <f t="shared" si="7"/>
        <v>0</v>
      </c>
    </row>
    <row r="100" spans="1:17">
      <c r="A100">
        <v>79</v>
      </c>
      <c r="M100" s="70"/>
      <c r="O100" s="76"/>
      <c r="P100">
        <f t="shared" si="6"/>
        <v>0</v>
      </c>
      <c r="Q100" s="77">
        <f t="shared" si="7"/>
        <v>0</v>
      </c>
    </row>
    <row r="101" spans="1:17">
      <c r="A101" s="88">
        <v>80</v>
      </c>
      <c r="B101" s="89"/>
      <c r="C101" s="88"/>
      <c r="D101" s="88"/>
      <c r="E101" s="90"/>
      <c r="F101" s="88"/>
      <c r="G101" s="91"/>
      <c r="H101" s="88"/>
      <c r="I101" s="88"/>
      <c r="J101" s="92"/>
      <c r="K101" s="88"/>
      <c r="L101" s="90"/>
      <c r="M101" s="88"/>
      <c r="N101" s="93"/>
      <c r="O101" s="94"/>
      <c r="P101" s="88">
        <f t="shared" si="6"/>
        <v>0</v>
      </c>
      <c r="Q101" s="95">
        <f t="shared" si="7"/>
        <v>0</v>
      </c>
    </row>
    <row r="102" spans="1:17">
      <c r="O102" s="76"/>
    </row>
    <row r="103" spans="1:17">
      <c r="A103" s="82"/>
      <c r="B103" s="83"/>
      <c r="C103" s="82"/>
      <c r="D103" s="82"/>
      <c r="E103" s="84"/>
      <c r="F103" s="82"/>
      <c r="G103" s="85"/>
      <c r="H103" s="82"/>
      <c r="I103" s="82"/>
      <c r="J103" s="86"/>
      <c r="K103" s="82"/>
      <c r="L103" s="84"/>
      <c r="M103" s="82"/>
      <c r="N103" s="87"/>
      <c r="O103" s="76"/>
      <c r="P103" s="82"/>
    </row>
    <row r="104" spans="1:17">
      <c r="A104" s="88"/>
      <c r="B104" s="89"/>
      <c r="C104" s="88"/>
      <c r="D104" s="88"/>
      <c r="E104" s="90"/>
      <c r="F104" s="88"/>
      <c r="G104" s="91"/>
      <c r="H104" s="88"/>
      <c r="I104" s="88"/>
      <c r="J104" s="92"/>
      <c r="K104" s="88"/>
      <c r="L104" s="90"/>
      <c r="M104" s="88"/>
      <c r="N104" s="93"/>
      <c r="O104" s="94"/>
      <c r="P104" s="88"/>
    </row>
    <row r="105" spans="1:17">
      <c r="A105">
        <v>81</v>
      </c>
      <c r="O105" s="76"/>
      <c r="P105">
        <f t="shared" ref="P105:P124" si="8">D105*SUM(N105,O105)</f>
        <v>0</v>
      </c>
      <c r="Q105" s="77">
        <f t="shared" ref="Q105:Q124" si="9">H105-SUM(K105)</f>
        <v>0</v>
      </c>
    </row>
    <row r="106" spans="1:17">
      <c r="A106">
        <v>82</v>
      </c>
      <c r="O106" s="76"/>
      <c r="P106">
        <f t="shared" si="8"/>
        <v>0</v>
      </c>
      <c r="Q106" s="77">
        <f t="shared" si="9"/>
        <v>0</v>
      </c>
    </row>
    <row r="107" spans="1:17">
      <c r="A107">
        <v>83</v>
      </c>
      <c r="O107" s="76"/>
      <c r="P107">
        <f t="shared" si="8"/>
        <v>0</v>
      </c>
      <c r="Q107" s="77">
        <f t="shared" si="9"/>
        <v>0</v>
      </c>
    </row>
    <row r="108" spans="1:17">
      <c r="A108">
        <v>84</v>
      </c>
      <c r="O108" s="76"/>
      <c r="P108">
        <f t="shared" si="8"/>
        <v>0</v>
      </c>
      <c r="Q108" s="77">
        <f t="shared" si="9"/>
        <v>0</v>
      </c>
    </row>
    <row r="109" spans="1:17">
      <c r="A109">
        <v>85</v>
      </c>
      <c r="O109" s="76"/>
      <c r="P109">
        <f t="shared" si="8"/>
        <v>0</v>
      </c>
      <c r="Q109" s="77">
        <f t="shared" si="9"/>
        <v>0</v>
      </c>
    </row>
    <row r="110" spans="1:17">
      <c r="A110">
        <v>86</v>
      </c>
      <c r="O110" s="76"/>
      <c r="P110">
        <f t="shared" si="8"/>
        <v>0</v>
      </c>
      <c r="Q110" s="77">
        <f t="shared" si="9"/>
        <v>0</v>
      </c>
    </row>
    <row r="111" spans="1:17">
      <c r="A111">
        <v>87</v>
      </c>
      <c r="O111" s="76"/>
      <c r="P111">
        <f t="shared" si="8"/>
        <v>0</v>
      </c>
      <c r="Q111" s="77">
        <f t="shared" si="9"/>
        <v>0</v>
      </c>
    </row>
    <row r="112" spans="1:17">
      <c r="A112">
        <v>88</v>
      </c>
      <c r="O112" s="76"/>
      <c r="P112">
        <f t="shared" si="8"/>
        <v>0</v>
      </c>
      <c r="Q112" s="77">
        <f t="shared" si="9"/>
        <v>0</v>
      </c>
    </row>
    <row r="113" spans="1:17">
      <c r="A113">
        <v>89</v>
      </c>
      <c r="O113" s="76"/>
      <c r="P113">
        <f t="shared" si="8"/>
        <v>0</v>
      </c>
      <c r="Q113" s="77">
        <f t="shared" si="9"/>
        <v>0</v>
      </c>
    </row>
    <row r="114" spans="1:17">
      <c r="A114">
        <v>90</v>
      </c>
      <c r="O114" s="76"/>
      <c r="P114">
        <f t="shared" si="8"/>
        <v>0</v>
      </c>
      <c r="Q114" s="77">
        <f t="shared" si="9"/>
        <v>0</v>
      </c>
    </row>
    <row r="115" spans="1:17">
      <c r="A115">
        <v>91</v>
      </c>
      <c r="O115" s="76"/>
      <c r="P115">
        <f t="shared" si="8"/>
        <v>0</v>
      </c>
      <c r="Q115" s="77">
        <f t="shared" si="9"/>
        <v>0</v>
      </c>
    </row>
    <row r="116" spans="1:17">
      <c r="A116">
        <v>92</v>
      </c>
      <c r="O116" s="76"/>
      <c r="P116">
        <f t="shared" si="8"/>
        <v>0</v>
      </c>
      <c r="Q116" s="77">
        <f t="shared" si="9"/>
        <v>0</v>
      </c>
    </row>
    <row r="117" spans="1:17">
      <c r="A117">
        <v>93</v>
      </c>
      <c r="O117" s="76"/>
      <c r="P117">
        <f t="shared" si="8"/>
        <v>0</v>
      </c>
      <c r="Q117" s="77">
        <f t="shared" si="9"/>
        <v>0</v>
      </c>
    </row>
    <row r="118" spans="1:17">
      <c r="A118">
        <v>94</v>
      </c>
      <c r="O118" s="76"/>
      <c r="P118">
        <f t="shared" si="8"/>
        <v>0</v>
      </c>
      <c r="Q118" s="77">
        <f t="shared" si="9"/>
        <v>0</v>
      </c>
    </row>
    <row r="119" spans="1:17">
      <c r="A119">
        <v>95</v>
      </c>
      <c r="O119" s="76"/>
      <c r="P119">
        <f t="shared" si="8"/>
        <v>0</v>
      </c>
      <c r="Q119" s="77">
        <f t="shared" si="9"/>
        <v>0</v>
      </c>
    </row>
    <row r="120" spans="1:17">
      <c r="A120">
        <v>96</v>
      </c>
      <c r="O120" s="76"/>
      <c r="P120">
        <f t="shared" si="8"/>
        <v>0</v>
      </c>
      <c r="Q120" s="77">
        <f t="shared" si="9"/>
        <v>0</v>
      </c>
    </row>
    <row r="121" spans="1:17">
      <c r="A121">
        <v>97</v>
      </c>
      <c r="O121" s="76"/>
      <c r="P121">
        <f t="shared" si="8"/>
        <v>0</v>
      </c>
      <c r="Q121" s="77">
        <f t="shared" si="9"/>
        <v>0</v>
      </c>
    </row>
    <row r="122" spans="1:17">
      <c r="A122">
        <v>98</v>
      </c>
      <c r="O122" s="76"/>
      <c r="P122">
        <f t="shared" si="8"/>
        <v>0</v>
      </c>
      <c r="Q122" s="77">
        <f t="shared" si="9"/>
        <v>0</v>
      </c>
    </row>
    <row r="123" spans="1:17">
      <c r="A123">
        <v>99</v>
      </c>
      <c r="O123" s="76"/>
      <c r="P123">
        <f t="shared" si="8"/>
        <v>0</v>
      </c>
      <c r="Q123" s="77">
        <f t="shared" si="9"/>
        <v>0</v>
      </c>
    </row>
    <row r="124" spans="1:17">
      <c r="A124">
        <v>100</v>
      </c>
      <c r="C124" s="88"/>
      <c r="D124" s="88"/>
      <c r="E124" s="90"/>
      <c r="F124" s="88"/>
      <c r="G124" s="91"/>
      <c r="H124" s="88"/>
      <c r="I124" s="88"/>
      <c r="J124" s="92"/>
      <c r="K124" s="88"/>
      <c r="L124" s="90"/>
      <c r="M124" s="88"/>
      <c r="N124" s="93"/>
      <c r="O124" s="94"/>
      <c r="P124" s="88">
        <f t="shared" si="8"/>
        <v>0</v>
      </c>
      <c r="Q124" s="95">
        <f t="shared" si="9"/>
        <v>0</v>
      </c>
    </row>
    <row r="125" spans="1:17">
      <c r="M125" s="96"/>
      <c r="N125" s="75">
        <f>SUM(N105:N124)</f>
        <v>0</v>
      </c>
      <c r="O125" s="76">
        <f>SUM(O105:O124)</f>
        <v>0</v>
      </c>
      <c r="P125">
        <f>SUM(P105:P124)</f>
        <v>0</v>
      </c>
    </row>
    <row r="126" spans="1:17" ht="14.25" thickBot="1">
      <c r="A126" s="80"/>
      <c r="B126" s="97"/>
      <c r="C126" s="98"/>
      <c r="D126" s="98"/>
      <c r="E126" s="99"/>
      <c r="F126" s="98"/>
      <c r="G126" s="100"/>
      <c r="H126" s="98"/>
      <c r="I126" s="98"/>
      <c r="J126" s="101"/>
      <c r="K126" s="98"/>
      <c r="L126" s="99"/>
      <c r="M126" s="98"/>
      <c r="N126" s="102"/>
      <c r="O126" s="102"/>
      <c r="P126" s="98"/>
      <c r="Q126" s="81"/>
    </row>
    <row r="127" spans="1:17" ht="14.25" thickTop="1">
      <c r="K127" s="103" t="s">
        <v>292</v>
      </c>
      <c r="L127" s="104"/>
      <c r="M127" s="105"/>
      <c r="N127" s="76" t="e">
        <f>SUM(N125,N102,N69,#REF!,N23)</f>
        <v>#REF!</v>
      </c>
      <c r="O127" s="76" t="e">
        <f>SUM(O125,O102,O69,#REF!,O23)</f>
        <v>#REF!</v>
      </c>
      <c r="P127" s="77" t="e">
        <f>SUM(P125,P102,P69,P23,#REF!)</f>
        <v>#REF!</v>
      </c>
    </row>
    <row r="128" spans="1:17">
      <c r="N128" s="76"/>
      <c r="O128" s="76"/>
    </row>
    <row r="129" spans="4:16" ht="13.5" customHeight="1" thickBot="1"/>
    <row r="130" spans="4:16" ht="13.5" customHeight="1" thickBot="1">
      <c r="D130" s="256" t="s">
        <v>293</v>
      </c>
      <c r="E130" s="257"/>
      <c r="F130" s="258"/>
      <c r="G130" s="259"/>
      <c r="H130" s="106"/>
      <c r="I130" s="106"/>
      <c r="J130" s="107"/>
      <c r="L130" s="260" t="s">
        <v>294</v>
      </c>
      <c r="M130" s="261"/>
      <c r="N130" s="108" t="s">
        <v>295</v>
      </c>
      <c r="O130" s="109" t="s">
        <v>296</v>
      </c>
    </row>
    <row r="131" spans="4:16">
      <c r="D131" s="110" t="s">
        <v>297</v>
      </c>
      <c r="E131" s="111"/>
      <c r="F131" s="254"/>
      <c r="G131" s="255"/>
      <c r="H131" s="112"/>
      <c r="I131" s="112"/>
      <c r="J131" s="113"/>
      <c r="L131" s="114"/>
      <c r="M131" s="115"/>
      <c r="N131" s="116"/>
      <c r="O131" s="117"/>
      <c r="P131" s="77"/>
    </row>
    <row r="132" spans="4:16">
      <c r="D132" s="118" t="s">
        <v>298</v>
      </c>
      <c r="E132" s="119"/>
      <c r="F132" s="254"/>
      <c r="G132" s="255"/>
      <c r="H132" s="112"/>
      <c r="I132" s="112"/>
      <c r="J132" s="82"/>
      <c r="L132" s="120"/>
      <c r="M132" s="121"/>
      <c r="N132" s="122"/>
      <c r="O132" s="123"/>
    </row>
    <row r="133" spans="4:16">
      <c r="D133" s="118" t="s">
        <v>299</v>
      </c>
      <c r="E133" s="119"/>
      <c r="F133" s="254"/>
      <c r="G133" s="255"/>
      <c r="H133" s="112"/>
      <c r="I133" s="112"/>
      <c r="J133" s="113"/>
      <c r="L133" s="120"/>
      <c r="M133" s="121"/>
      <c r="N133" s="122"/>
      <c r="O133" s="124"/>
    </row>
    <row r="134" spans="4:16">
      <c r="D134" s="118" t="s">
        <v>300</v>
      </c>
      <c r="E134" s="119"/>
      <c r="F134" s="254"/>
      <c r="G134" s="255"/>
      <c r="H134" s="112"/>
      <c r="I134" s="112"/>
      <c r="J134" s="113"/>
      <c r="L134" s="120"/>
      <c r="M134" s="121"/>
      <c r="N134" s="122"/>
      <c r="O134" s="124"/>
    </row>
    <row r="135" spans="4:16">
      <c r="D135" s="118" t="s">
        <v>301</v>
      </c>
      <c r="E135" s="119"/>
      <c r="F135" s="254"/>
      <c r="G135" s="255"/>
      <c r="H135" s="112"/>
      <c r="I135" s="112"/>
      <c r="J135" s="113"/>
      <c r="L135" s="120"/>
      <c r="M135" s="121"/>
      <c r="N135" s="122"/>
      <c r="O135" s="124"/>
    </row>
    <row r="136" spans="4:16">
      <c r="D136" s="118" t="s">
        <v>302</v>
      </c>
      <c r="E136" s="125"/>
      <c r="F136" s="254"/>
      <c r="G136" s="255"/>
      <c r="H136" s="112"/>
      <c r="I136" s="112"/>
      <c r="J136" s="113"/>
      <c r="L136" s="120"/>
      <c r="M136" s="121"/>
      <c r="N136" s="122"/>
      <c r="O136" s="124"/>
    </row>
    <row r="137" spans="4:16">
      <c r="D137" s="118" t="s">
        <v>303</v>
      </c>
      <c r="E137" s="119"/>
      <c r="F137" s="254"/>
      <c r="G137" s="255"/>
      <c r="H137" s="112"/>
      <c r="I137" s="112"/>
      <c r="J137" s="113"/>
      <c r="L137" s="120"/>
      <c r="M137" s="121"/>
      <c r="N137" s="122"/>
      <c r="O137" s="124"/>
    </row>
    <row r="138" spans="4:16">
      <c r="D138" s="126" t="s">
        <v>304</v>
      </c>
      <c r="E138" s="127"/>
      <c r="F138" s="262"/>
      <c r="G138" s="263"/>
      <c r="H138" s="112"/>
      <c r="I138" s="112"/>
      <c r="J138" s="113"/>
      <c r="L138" s="120"/>
      <c r="M138" s="121"/>
      <c r="N138" s="122"/>
      <c r="O138" s="124"/>
    </row>
    <row r="139" spans="4:16">
      <c r="D139" s="118" t="s">
        <v>305</v>
      </c>
      <c r="E139" s="119"/>
      <c r="F139" s="254"/>
      <c r="G139" s="255"/>
      <c r="H139" s="112"/>
      <c r="I139" s="112"/>
      <c r="J139" s="113"/>
      <c r="L139" s="120"/>
      <c r="M139" s="121"/>
      <c r="N139" s="122"/>
      <c r="O139" s="124"/>
    </row>
    <row r="140" spans="4:16">
      <c r="D140" s="118" t="s">
        <v>306</v>
      </c>
      <c r="E140" s="125"/>
      <c r="F140" s="254"/>
      <c r="G140" s="255"/>
      <c r="H140" s="112"/>
      <c r="I140" s="112"/>
      <c r="J140" s="113"/>
      <c r="L140" s="120"/>
      <c r="M140" s="121"/>
      <c r="N140" s="122"/>
      <c r="O140" s="124"/>
    </row>
    <row r="141" spans="4:16">
      <c r="D141" s="118" t="s">
        <v>307</v>
      </c>
      <c r="E141" s="119"/>
      <c r="F141" s="254"/>
      <c r="G141" s="255"/>
      <c r="H141" s="112"/>
      <c r="I141" s="112"/>
      <c r="J141" s="113"/>
      <c r="L141" s="114"/>
      <c r="M141" s="115"/>
      <c r="N141" s="116"/>
      <c r="O141" s="128"/>
    </row>
    <row r="142" spans="4:16">
      <c r="D142" s="118" t="s">
        <v>308</v>
      </c>
      <c r="E142" s="129"/>
      <c r="F142" s="254"/>
      <c r="G142" s="255"/>
      <c r="H142" s="112"/>
      <c r="I142" s="112"/>
      <c r="J142" s="113"/>
      <c r="L142" s="120"/>
      <c r="M142" s="121"/>
      <c r="N142" s="122"/>
      <c r="O142" s="124"/>
    </row>
    <row r="143" spans="4:16">
      <c r="D143" s="118" t="s">
        <v>309</v>
      </c>
      <c r="E143" s="129"/>
      <c r="F143" s="254"/>
      <c r="G143" s="255"/>
      <c r="H143" s="112"/>
      <c r="I143" s="112"/>
      <c r="J143" s="113"/>
      <c r="L143" s="120"/>
      <c r="M143" s="121"/>
      <c r="N143" s="122"/>
      <c r="O143" s="124"/>
    </row>
    <row r="144" spans="4:16">
      <c r="D144" s="118" t="s">
        <v>310</v>
      </c>
      <c r="E144" s="119"/>
      <c r="F144" s="254"/>
      <c r="G144" s="255"/>
      <c r="H144" s="112"/>
      <c r="I144" s="112"/>
      <c r="J144" s="113"/>
      <c r="L144" s="120"/>
      <c r="M144" s="121"/>
      <c r="N144" s="122"/>
      <c r="O144" s="124"/>
    </row>
    <row r="145" spans="4:15">
      <c r="D145" s="118" t="s">
        <v>311</v>
      </c>
      <c r="E145" s="119"/>
      <c r="F145" s="254"/>
      <c r="G145" s="255"/>
      <c r="H145" s="112"/>
      <c r="I145" s="112"/>
      <c r="J145" s="113"/>
      <c r="L145" s="120"/>
      <c r="M145" s="121"/>
      <c r="N145" s="122"/>
      <c r="O145" s="124"/>
    </row>
    <row r="146" spans="4:15">
      <c r="D146" s="118" t="s">
        <v>312</v>
      </c>
      <c r="E146" s="130"/>
      <c r="F146" s="254"/>
      <c r="G146" s="255"/>
      <c r="H146" s="112"/>
      <c r="I146" s="112"/>
      <c r="J146" s="113"/>
      <c r="L146" s="120"/>
      <c r="M146" s="121"/>
      <c r="N146" s="122"/>
      <c r="O146" s="124"/>
    </row>
    <row r="147" spans="4:15" ht="14.25" thickBot="1">
      <c r="D147" s="131" t="s">
        <v>313</v>
      </c>
      <c r="E147" s="132"/>
      <c r="F147" s="264"/>
      <c r="G147" s="265"/>
      <c r="H147" s="112"/>
      <c r="I147" s="112"/>
      <c r="J147" s="113"/>
      <c r="L147" s="120"/>
      <c r="M147" s="121"/>
      <c r="N147" s="122"/>
      <c r="O147" s="124"/>
    </row>
    <row r="148" spans="4:15">
      <c r="G148" s="133"/>
      <c r="H148" s="112"/>
      <c r="I148" s="112"/>
      <c r="J148" s="113"/>
      <c r="L148" s="120"/>
      <c r="M148" s="121"/>
      <c r="N148" s="122"/>
      <c r="O148" s="124"/>
    </row>
    <row r="149" spans="4:15" ht="14.25" thickBot="1">
      <c r="G149" s="133"/>
      <c r="H149" s="112"/>
      <c r="I149" s="112"/>
      <c r="J149" s="113"/>
      <c r="L149" s="134"/>
      <c r="M149" s="135"/>
      <c r="N149" s="136"/>
      <c r="O149" s="137"/>
    </row>
    <row r="150" spans="4:15" ht="14.25" thickBot="1">
      <c r="G150" s="133"/>
      <c r="H150" s="112"/>
      <c r="I150" s="112"/>
      <c r="J150" s="113"/>
      <c r="L150" s="138" t="s">
        <v>292</v>
      </c>
      <c r="M150" s="139">
        <f>SUM(M131:M149)</f>
        <v>0</v>
      </c>
      <c r="N150" s="140">
        <f>SUM(N131:N149)</f>
        <v>0</v>
      </c>
      <c r="O150" s="141">
        <f>SUM(O131:O149)</f>
        <v>0</v>
      </c>
    </row>
    <row r="152" spans="4:15" ht="13.5" customHeight="1" thickBot="1"/>
    <row r="153" spans="4:15" ht="13.5" customHeight="1" thickBot="1">
      <c r="G153" s="260" t="s">
        <v>314</v>
      </c>
      <c r="H153" s="261"/>
      <c r="I153" s="142" t="s">
        <v>295</v>
      </c>
      <c r="J153" s="143" t="s">
        <v>296</v>
      </c>
      <c r="K153" s="144" t="s">
        <v>315</v>
      </c>
    </row>
    <row r="154" spans="4:15">
      <c r="G154" s="145" t="s">
        <v>316</v>
      </c>
      <c r="H154" s="115">
        <v>0</v>
      </c>
      <c r="I154" s="146">
        <v>0</v>
      </c>
      <c r="J154" s="147">
        <v>0</v>
      </c>
      <c r="K154" s="148">
        <v>0</v>
      </c>
    </row>
    <row r="155" spans="4:15">
      <c r="G155" s="149" t="s">
        <v>317</v>
      </c>
      <c r="H155" s="121">
        <v>0</v>
      </c>
      <c r="I155" s="121">
        <v>0</v>
      </c>
      <c r="J155" s="150">
        <v>0</v>
      </c>
      <c r="K155" s="151">
        <v>0</v>
      </c>
    </row>
    <row r="156" spans="4:15">
      <c r="G156" s="149" t="s">
        <v>318</v>
      </c>
      <c r="H156" s="121">
        <v>0</v>
      </c>
      <c r="I156" s="121">
        <v>0</v>
      </c>
      <c r="J156" s="150">
        <v>0</v>
      </c>
      <c r="K156" s="151">
        <v>0</v>
      </c>
    </row>
    <row r="157" spans="4:15">
      <c r="G157" s="149" t="s">
        <v>319</v>
      </c>
      <c r="H157" s="121">
        <v>0</v>
      </c>
      <c r="I157" s="121">
        <v>0</v>
      </c>
      <c r="J157" s="150">
        <v>0</v>
      </c>
      <c r="K157" s="151">
        <v>0</v>
      </c>
    </row>
    <row r="158" spans="4:15" ht="14.25" thickBot="1">
      <c r="G158" s="152" t="s">
        <v>320</v>
      </c>
      <c r="H158" s="153">
        <v>0</v>
      </c>
      <c r="I158" s="153">
        <v>0</v>
      </c>
      <c r="J158" s="154">
        <v>0</v>
      </c>
      <c r="K158" s="155">
        <v>0</v>
      </c>
    </row>
    <row r="159" spans="4:15" ht="14.25" thickBot="1">
      <c r="G159" s="156" t="s">
        <v>292</v>
      </c>
      <c r="H159" s="157"/>
      <c r="I159" s="157"/>
      <c r="J159" s="150"/>
      <c r="K159" s="158">
        <f>SUM(K154:K158)</f>
        <v>0</v>
      </c>
    </row>
  </sheetData>
  <mergeCells count="20">
    <mergeCell ref="F147:G147"/>
    <mergeCell ref="G153:H153"/>
    <mergeCell ref="F141:G141"/>
    <mergeCell ref="F142:G142"/>
    <mergeCell ref="F143:G143"/>
    <mergeCell ref="F144:G144"/>
    <mergeCell ref="F145:G145"/>
    <mergeCell ref="F146:G146"/>
    <mergeCell ref="F140:G140"/>
    <mergeCell ref="D130:G130"/>
    <mergeCell ref="L130:M130"/>
    <mergeCell ref="F131:G131"/>
    <mergeCell ref="F132:G132"/>
    <mergeCell ref="F133:G133"/>
    <mergeCell ref="F134:G134"/>
    <mergeCell ref="F135:G135"/>
    <mergeCell ref="F136:G136"/>
    <mergeCell ref="F137:G137"/>
    <mergeCell ref="F138:G138"/>
    <mergeCell ref="F139:G139"/>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3.xml><?xml version="1.0" encoding="utf-8"?>
<worksheet xmlns="http://schemas.openxmlformats.org/spreadsheetml/2006/main" xmlns:r="http://schemas.openxmlformats.org/officeDocument/2006/relationships">
  <sheetPr>
    <tabColor rgb="FFFFC000"/>
  </sheetPr>
  <dimension ref="A1"/>
  <sheetViews>
    <sheetView zoomScale="97" zoomScaleNormal="97" zoomScaleSheetLayoutView="100" workbookViewId="0">
      <selection activeCell="A204" sqref="A204"/>
    </sheetView>
  </sheetViews>
  <sheetFormatPr defaultColWidth="8.875" defaultRowHeight="13.5"/>
  <sheetData/>
  <phoneticPr fontId="2"/>
  <pageMargins left="0.75" right="0.75" top="1" bottom="1" header="0.51111111111111107" footer="0.51111111111111107"/>
  <pageSetup paperSize="9" scale="47" firstPageNumber="429496319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tabColor rgb="FFFFC000"/>
  </sheetPr>
  <dimension ref="A1:B94"/>
  <sheetViews>
    <sheetView topLeftCell="B85" zoomScale="115" zoomScaleSheetLayoutView="100" workbookViewId="0">
      <selection activeCell="B85" sqref="B85"/>
    </sheetView>
  </sheetViews>
  <sheetFormatPr defaultColWidth="8.875" defaultRowHeight="13.5"/>
  <cols>
    <col min="1" max="1" width="8.875" customWidth="1"/>
    <col min="2" max="2" width="142.75" style="2" customWidth="1"/>
  </cols>
  <sheetData>
    <row r="1" spans="2:2">
      <c r="B1" s="1" t="s">
        <v>0</v>
      </c>
    </row>
    <row r="2" spans="2:2">
      <c r="B2" s="2" t="s">
        <v>1</v>
      </c>
    </row>
    <row r="3" spans="2:2">
      <c r="B3" s="2" t="s">
        <v>2</v>
      </c>
    </row>
    <row r="4" spans="2:2">
      <c r="B4" s="2" t="s">
        <v>3</v>
      </c>
    </row>
    <row r="5" spans="2:2">
      <c r="B5" s="2" t="s">
        <v>4</v>
      </c>
    </row>
    <row r="6" spans="2:2">
      <c r="B6" s="2" t="s">
        <v>5</v>
      </c>
    </row>
    <row r="7" spans="2:2">
      <c r="B7" s="2" t="s">
        <v>6</v>
      </c>
    </row>
    <row r="8" spans="2:2">
      <c r="B8" s="2" t="s">
        <v>7</v>
      </c>
    </row>
    <row r="9" spans="2:2">
      <c r="B9" s="2" t="s">
        <v>8</v>
      </c>
    </row>
    <row r="11" spans="2:2">
      <c r="B11" s="1" t="s">
        <v>9</v>
      </c>
    </row>
    <row r="12" spans="2:2">
      <c r="B12" s="2" t="s">
        <v>10</v>
      </c>
    </row>
    <row r="13" spans="2:2">
      <c r="B13" s="2" t="s">
        <v>11</v>
      </c>
    </row>
    <row r="14" spans="2:2">
      <c r="B14" s="2" t="s">
        <v>12</v>
      </c>
    </row>
    <row r="15" spans="2:2">
      <c r="B15" s="2" t="s">
        <v>13</v>
      </c>
    </row>
    <row r="16" spans="2:2">
      <c r="B16" s="2" t="s">
        <v>14</v>
      </c>
    </row>
    <row r="17" spans="1:2" ht="14.25" customHeight="1"/>
    <row r="18" spans="1:2">
      <c r="B18" s="1" t="s">
        <v>15</v>
      </c>
    </row>
    <row r="19" spans="1:2">
      <c r="B19" s="2" t="s">
        <v>16</v>
      </c>
    </row>
    <row r="20" spans="1:2">
      <c r="B20" s="2" t="s">
        <v>17</v>
      </c>
    </row>
    <row r="21" spans="1:2">
      <c r="B21" s="2" t="s">
        <v>18</v>
      </c>
    </row>
    <row r="22" spans="1:2">
      <c r="B22" s="2" t="s">
        <v>19</v>
      </c>
    </row>
    <row r="23" spans="1:2">
      <c r="B23" s="2" t="s">
        <v>20</v>
      </c>
    </row>
    <row r="24" spans="1:2">
      <c r="B24" s="2" t="s">
        <v>21</v>
      </c>
    </row>
    <row r="25" spans="1:2">
      <c r="B25" s="2" t="s">
        <v>22</v>
      </c>
    </row>
    <row r="27" spans="1:2">
      <c r="A27" s="3"/>
      <c r="B27" s="1" t="s">
        <v>23</v>
      </c>
    </row>
    <row r="28" spans="1:2">
      <c r="A28" s="3"/>
      <c r="B28" s="2" t="s">
        <v>24</v>
      </c>
    </row>
    <row r="29" spans="1:2">
      <c r="A29" s="3"/>
      <c r="B29" s="2" t="s">
        <v>25</v>
      </c>
    </row>
    <row r="30" spans="1:2">
      <c r="A30" s="3"/>
      <c r="B30" s="2" t="s">
        <v>26</v>
      </c>
    </row>
    <row r="31" spans="1:2">
      <c r="A31" s="3"/>
      <c r="B31" s="2" t="s">
        <v>27</v>
      </c>
    </row>
    <row r="32" spans="1:2">
      <c r="A32" s="3"/>
      <c r="B32" s="2" t="s">
        <v>28</v>
      </c>
    </row>
    <row r="33" spans="1:2">
      <c r="A33" s="3"/>
      <c r="B33" s="2" t="s">
        <v>29</v>
      </c>
    </row>
    <row r="34" spans="1:2">
      <c r="A34" s="3"/>
      <c r="B34" s="2" t="s">
        <v>30</v>
      </c>
    </row>
    <row r="35" spans="1:2">
      <c r="A35" s="3"/>
      <c r="B35" s="2" t="s">
        <v>31</v>
      </c>
    </row>
    <row r="36" spans="1:2">
      <c r="A36" s="3"/>
      <c r="B36" s="4" t="s">
        <v>32</v>
      </c>
    </row>
    <row r="37" spans="1:2">
      <c r="A37" s="3"/>
      <c r="B37" s="2" t="s">
        <v>33</v>
      </c>
    </row>
    <row r="38" spans="1:2">
      <c r="A38" s="3"/>
      <c r="B38" s="2" t="s">
        <v>34</v>
      </c>
    </row>
    <row r="39" spans="1:2">
      <c r="A39" s="3"/>
      <c r="B39" s="2" t="s">
        <v>35</v>
      </c>
    </row>
    <row r="40" spans="1:2">
      <c r="A40" s="3"/>
      <c r="B40" s="2" t="s">
        <v>36</v>
      </c>
    </row>
    <row r="42" spans="1:2">
      <c r="A42" s="5"/>
      <c r="B42" s="6" t="s">
        <v>37</v>
      </c>
    </row>
    <row r="43" spans="1:2">
      <c r="A43" s="5"/>
      <c r="B43" s="2" t="s">
        <v>38</v>
      </c>
    </row>
    <row r="44" spans="1:2">
      <c r="A44" s="5"/>
      <c r="B44" s="2" t="s">
        <v>39</v>
      </c>
    </row>
    <row r="45" spans="1:2">
      <c r="A45" s="5"/>
      <c r="B45" s="2" t="s">
        <v>40</v>
      </c>
    </row>
    <row r="46" spans="1:2">
      <c r="A46" s="5"/>
      <c r="B46" s="2" t="s">
        <v>41</v>
      </c>
    </row>
    <row r="47" spans="1:2">
      <c r="A47" s="5"/>
      <c r="B47" s="2" t="s">
        <v>42</v>
      </c>
    </row>
    <row r="48" spans="1:2">
      <c r="A48" s="5"/>
      <c r="B48" s="2" t="s">
        <v>43</v>
      </c>
    </row>
    <row r="49" spans="1:2">
      <c r="A49" s="5"/>
      <c r="B49" s="2" t="s">
        <v>44</v>
      </c>
    </row>
    <row r="51" spans="1:2">
      <c r="B51" s="6" t="s">
        <v>45</v>
      </c>
    </row>
    <row r="52" spans="1:2" ht="27">
      <c r="B52" s="7" t="s">
        <v>46</v>
      </c>
    </row>
    <row r="53" spans="1:2" ht="27">
      <c r="B53" s="7" t="s">
        <v>47</v>
      </c>
    </row>
    <row r="54" spans="1:2">
      <c r="B54" s="7" t="s">
        <v>48</v>
      </c>
    </row>
    <row r="55" spans="1:2">
      <c r="B55" s="8" t="s">
        <v>49</v>
      </c>
    </row>
    <row r="56" spans="1:2" ht="27">
      <c r="B56" s="7" t="s">
        <v>50</v>
      </c>
    </row>
    <row r="57" spans="1:2" ht="27">
      <c r="B57" s="9" t="s">
        <v>51</v>
      </c>
    </row>
    <row r="58" spans="1:2" ht="27">
      <c r="B58" s="7" t="s">
        <v>52</v>
      </c>
    </row>
    <row r="59" spans="1:2">
      <c r="B59" s="2" t="s">
        <v>53</v>
      </c>
    </row>
    <row r="61" spans="1:2">
      <c r="B61" s="10" t="s">
        <v>54</v>
      </c>
    </row>
    <row r="62" spans="1:2">
      <c r="B62" s="11" t="s">
        <v>370</v>
      </c>
    </row>
    <row r="63" spans="1:2">
      <c r="B63" s="11" t="s">
        <v>55</v>
      </c>
    </row>
    <row r="64" spans="1:2">
      <c r="B64" s="11" t="s">
        <v>371</v>
      </c>
    </row>
    <row r="65" spans="2:2">
      <c r="B65" s="11" t="s">
        <v>56</v>
      </c>
    </row>
    <row r="66" spans="2:2">
      <c r="B66" s="11" t="s">
        <v>57</v>
      </c>
    </row>
    <row r="67" spans="2:2">
      <c r="B67" s="12" t="s">
        <v>58</v>
      </c>
    </row>
    <row r="69" spans="2:2">
      <c r="B69" s="13" t="s">
        <v>59</v>
      </c>
    </row>
    <row r="70" spans="2:2" ht="34.5" customHeight="1">
      <c r="B70" s="7" t="s">
        <v>60</v>
      </c>
    </row>
    <row r="71" spans="2:2" ht="33" customHeight="1">
      <c r="B71" s="7" t="s">
        <v>61</v>
      </c>
    </row>
    <row r="72" spans="2:2" ht="34.5" customHeight="1">
      <c r="B72" s="14" t="s">
        <v>62</v>
      </c>
    </row>
    <row r="73" spans="2:2">
      <c r="B73" s="2" t="s">
        <v>63</v>
      </c>
    </row>
    <row r="74" spans="2:2" ht="12.75" customHeight="1">
      <c r="B74" s="2" t="s">
        <v>64</v>
      </c>
    </row>
    <row r="75" spans="2:2" ht="24" hidden="1" customHeight="1">
      <c r="B75" s="15" t="s">
        <v>65</v>
      </c>
    </row>
    <row r="76" spans="2:2" ht="17.25" hidden="1" customHeight="1">
      <c r="B76" s="16" t="s">
        <v>66</v>
      </c>
    </row>
    <row r="77" spans="2:2" ht="17.25" hidden="1" customHeight="1">
      <c r="B77" s="16" t="s">
        <v>372</v>
      </c>
    </row>
    <row r="78" spans="2:2" ht="0.75" customHeight="1" thickBot="1">
      <c r="B78" s="17" t="s">
        <v>67</v>
      </c>
    </row>
    <row r="80" spans="2:2">
      <c r="B80" s="13" t="s">
        <v>339</v>
      </c>
    </row>
    <row r="81" spans="2:2" ht="17.25" customHeight="1">
      <c r="B81" s="7" t="s">
        <v>340</v>
      </c>
    </row>
    <row r="82" spans="2:2">
      <c r="B82" s="2" t="s">
        <v>341</v>
      </c>
    </row>
    <row r="83" spans="2:2">
      <c r="B83" s="2" t="s">
        <v>386</v>
      </c>
    </row>
    <row r="85" spans="2:2">
      <c r="B85" s="13" t="s">
        <v>413</v>
      </c>
    </row>
    <row r="86" spans="2:2">
      <c r="B86" s="2" t="s">
        <v>437</v>
      </c>
    </row>
    <row r="87" spans="2:2">
      <c r="B87" s="2" t="s">
        <v>434</v>
      </c>
    </row>
    <row r="88" spans="2:2">
      <c r="B88" s="2" t="s">
        <v>438</v>
      </c>
    </row>
    <row r="89" spans="2:2">
      <c r="B89" s="2" t="s">
        <v>414</v>
      </c>
    </row>
    <row r="90" spans="2:2">
      <c r="B90" s="2" t="s">
        <v>439</v>
      </c>
    </row>
    <row r="91" spans="2:2">
      <c r="B91" s="2" t="s">
        <v>423</v>
      </c>
    </row>
    <row r="92" spans="2:2" ht="27">
      <c r="B92" s="245" t="s">
        <v>415</v>
      </c>
    </row>
    <row r="93" spans="2:2">
      <c r="B93" s="2" t="s">
        <v>440</v>
      </c>
    </row>
    <row r="94" spans="2:2">
      <c r="B94" s="247" t="s">
        <v>435</v>
      </c>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tabColor rgb="FF00FF00"/>
  </sheetPr>
  <dimension ref="A1:D16"/>
  <sheetViews>
    <sheetView workbookViewId="0">
      <selection sqref="A1:D1"/>
    </sheetView>
  </sheetViews>
  <sheetFormatPr defaultRowHeight="13.5"/>
  <cols>
    <col min="1" max="1" width="35.75" style="236" customWidth="1"/>
    <col min="2" max="2" width="32" style="236" customWidth="1"/>
    <col min="3" max="3" width="34.625" style="236" customWidth="1"/>
    <col min="4" max="4" width="34" style="236" customWidth="1"/>
  </cols>
  <sheetData>
    <row r="1" spans="1:4" ht="83.25" customHeight="1">
      <c r="A1" s="266" t="s">
        <v>382</v>
      </c>
      <c r="B1" s="267"/>
      <c r="C1" s="267"/>
      <c r="D1" s="267"/>
    </row>
    <row r="2" spans="1:4" s="234" customFormat="1" ht="21.75" customHeight="1" thickBot="1">
      <c r="A2" s="238" t="s">
        <v>374</v>
      </c>
      <c r="B2" s="238" t="s">
        <v>375</v>
      </c>
      <c r="C2" s="238" t="s">
        <v>376</v>
      </c>
      <c r="D2" s="238" t="s">
        <v>377</v>
      </c>
    </row>
    <row r="3" spans="1:4" s="234" customFormat="1" ht="27.75" thickTop="1">
      <c r="A3" s="237" t="s">
        <v>367</v>
      </c>
      <c r="B3" s="237" t="s">
        <v>366</v>
      </c>
      <c r="C3" s="237" t="s">
        <v>380</v>
      </c>
      <c r="D3" s="237" t="s">
        <v>369</v>
      </c>
    </row>
    <row r="4" spans="1:4" s="234" customFormat="1" ht="40.5">
      <c r="A4" s="233" t="s">
        <v>378</v>
      </c>
      <c r="B4" s="243" t="s">
        <v>418</v>
      </c>
      <c r="C4" s="239" t="s">
        <v>381</v>
      </c>
      <c r="D4" s="233"/>
    </row>
    <row r="5" spans="1:4" s="234" customFormat="1" ht="40.5">
      <c r="A5" s="243" t="s">
        <v>416</v>
      </c>
      <c r="B5" s="233" t="s">
        <v>379</v>
      </c>
      <c r="C5" s="233"/>
      <c r="D5" s="233"/>
    </row>
    <row r="6" spans="1:4" s="234" customFormat="1" ht="25.5" customHeight="1">
      <c r="A6" s="233" t="s">
        <v>383</v>
      </c>
      <c r="B6" s="233" t="s">
        <v>368</v>
      </c>
      <c r="C6" s="233"/>
      <c r="D6" s="233"/>
    </row>
    <row r="7" spans="1:4" s="234" customFormat="1" ht="40.5">
      <c r="A7" s="246" t="s">
        <v>417</v>
      </c>
      <c r="B7" s="233" t="s">
        <v>373</v>
      </c>
      <c r="C7" s="233"/>
      <c r="D7" s="233"/>
    </row>
    <row r="8" spans="1:4" s="234" customFormat="1" ht="25.5" customHeight="1">
      <c r="A8" s="246" t="s">
        <v>436</v>
      </c>
      <c r="B8" s="244"/>
      <c r="C8" s="244"/>
      <c r="D8" s="244"/>
    </row>
    <row r="9" spans="1:4" s="234" customFormat="1">
      <c r="A9" s="235"/>
      <c r="B9" s="235"/>
      <c r="C9" s="235"/>
      <c r="D9" s="235"/>
    </row>
    <row r="10" spans="1:4" s="234" customFormat="1">
      <c r="A10" s="235"/>
      <c r="B10" s="235"/>
      <c r="C10" s="235"/>
      <c r="D10" s="235"/>
    </row>
    <row r="11" spans="1:4" s="234" customFormat="1">
      <c r="A11" s="235"/>
      <c r="B11" s="235"/>
      <c r="C11" s="235"/>
      <c r="D11" s="235"/>
    </row>
    <row r="12" spans="1:4" s="234" customFormat="1">
      <c r="A12" s="235"/>
      <c r="B12" s="235"/>
      <c r="C12" s="235"/>
      <c r="D12" s="235"/>
    </row>
    <row r="13" spans="1:4" s="234" customFormat="1">
      <c r="A13" s="235"/>
      <c r="B13" s="235"/>
      <c r="C13" s="235"/>
      <c r="D13" s="235"/>
    </row>
    <row r="14" spans="1:4" s="234" customFormat="1">
      <c r="A14" s="235"/>
      <c r="B14" s="235"/>
      <c r="C14" s="235"/>
      <c r="D14" s="235"/>
    </row>
    <row r="15" spans="1:4" s="234" customFormat="1">
      <c r="A15" s="235"/>
      <c r="B15" s="235"/>
      <c r="C15" s="235"/>
      <c r="D15" s="235"/>
    </row>
    <row r="16" spans="1:4" s="234" customFormat="1">
      <c r="A16" s="235"/>
      <c r="B16" s="235"/>
      <c r="C16" s="235"/>
      <c r="D16" s="235"/>
    </row>
  </sheetData>
  <mergeCells count="1">
    <mergeCell ref="A1:D1"/>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A1"/>
  <sheetViews>
    <sheetView zoomScale="97" zoomScaleNormal="97" zoomScaleSheetLayoutView="100" workbookViewId="0">
      <selection activeCell="A133" sqref="A133"/>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7.xml><?xml version="1.0" encoding="utf-8"?>
<worksheet xmlns="http://schemas.openxmlformats.org/spreadsheetml/2006/main" xmlns:r="http://schemas.openxmlformats.org/officeDocument/2006/relationships">
  <dimension ref="A1:Q148"/>
  <sheetViews>
    <sheetView zoomScaleSheetLayoutView="100" workbookViewId="0">
      <pane ySplit="1" topLeftCell="A2" activePane="bottomLeft" state="frozen"/>
      <selection activeCell="K25" sqref="K25"/>
      <selection pane="bottomLeft" activeCell="K25" sqref="K25"/>
    </sheetView>
  </sheetViews>
  <sheetFormatPr defaultColWidth="10" defaultRowHeight="13.5" customHeight="1"/>
  <cols>
    <col min="1" max="1" width="4.375" customWidth="1"/>
    <col min="2" max="2" width="9" customWidth="1"/>
    <col min="3" max="3" width="6.125" customWidth="1"/>
    <col min="4" max="4" width="8.5" customWidth="1"/>
    <col min="5" max="5" width="12.25" customWidth="1"/>
    <col min="6" max="6" width="3.125" customWidth="1"/>
    <col min="7" max="7" width="12.75" style="71" customWidth="1"/>
    <col min="8" max="8" width="13.5" customWidth="1"/>
    <col min="9" max="9" width="3.375" customWidth="1"/>
    <col min="10" max="10" width="14.125" style="72" customWidth="1"/>
    <col min="12" max="12" width="12.375" customWidth="1"/>
    <col min="13" max="13" width="7.25" customWidth="1"/>
    <col min="14" max="14" width="8.125" style="77" customWidth="1"/>
    <col min="15" max="15" width="9.625" style="77" customWidth="1"/>
    <col min="16" max="16" width="10.5" customWidth="1"/>
    <col min="17" max="17" width="10.375" customWidth="1"/>
  </cols>
  <sheetData>
    <row r="1" spans="1:17" ht="14.25" thickBot="1">
      <c r="A1" s="18" t="s">
        <v>68</v>
      </c>
      <c r="B1" s="199" t="s">
        <v>69</v>
      </c>
      <c r="C1" s="20" t="s">
        <v>70</v>
      </c>
      <c r="D1" s="20" t="s">
        <v>71</v>
      </c>
      <c r="E1" s="20" t="s">
        <v>72</v>
      </c>
      <c r="F1" s="20" t="s">
        <v>73</v>
      </c>
      <c r="G1" s="22" t="s">
        <v>74</v>
      </c>
      <c r="H1" s="20" t="s">
        <v>75</v>
      </c>
      <c r="I1" s="20" t="s">
        <v>76</v>
      </c>
      <c r="J1" s="22" t="s">
        <v>77</v>
      </c>
      <c r="K1" s="20" t="s">
        <v>78</v>
      </c>
      <c r="L1" s="20" t="s">
        <v>79</v>
      </c>
      <c r="M1" s="20" t="s">
        <v>80</v>
      </c>
      <c r="N1" s="200" t="s">
        <v>81</v>
      </c>
      <c r="O1" s="201" t="s">
        <v>82</v>
      </c>
      <c r="P1" s="25" t="s">
        <v>83</v>
      </c>
    </row>
    <row r="2" spans="1:17" ht="13.5" customHeight="1">
      <c r="A2">
        <v>1</v>
      </c>
      <c r="B2" t="s">
        <v>331</v>
      </c>
      <c r="E2" t="s">
        <v>140</v>
      </c>
      <c r="F2" t="s">
        <v>332</v>
      </c>
      <c r="I2" t="s">
        <v>333</v>
      </c>
      <c r="P2">
        <f t="shared" ref="P2:P21" si="0">D2*SUM(N2,O2)</f>
        <v>0</v>
      </c>
      <c r="Q2">
        <f t="shared" ref="Q2:Q21" si="1">H2-SUM(K2)</f>
        <v>0</v>
      </c>
    </row>
    <row r="3" spans="1:17">
      <c r="A3">
        <v>2</v>
      </c>
      <c r="B3" s="202"/>
      <c r="O3" s="203"/>
      <c r="P3">
        <f t="shared" si="0"/>
        <v>0</v>
      </c>
      <c r="Q3" s="204">
        <f t="shared" si="1"/>
        <v>0</v>
      </c>
    </row>
    <row r="4" spans="1:17">
      <c r="A4">
        <v>3</v>
      </c>
      <c r="O4" s="203"/>
      <c r="P4">
        <f t="shared" si="0"/>
        <v>0</v>
      </c>
      <c r="Q4" s="204">
        <f t="shared" si="1"/>
        <v>0</v>
      </c>
    </row>
    <row r="5" spans="1:17">
      <c r="A5">
        <v>4</v>
      </c>
      <c r="O5" s="203"/>
      <c r="P5">
        <f t="shared" si="0"/>
        <v>0</v>
      </c>
      <c r="Q5" s="204">
        <f t="shared" si="1"/>
        <v>0</v>
      </c>
    </row>
    <row r="6" spans="1:17">
      <c r="A6">
        <v>5</v>
      </c>
      <c r="O6" s="205"/>
      <c r="P6">
        <f t="shared" si="0"/>
        <v>0</v>
      </c>
      <c r="Q6" s="204">
        <f t="shared" si="1"/>
        <v>0</v>
      </c>
    </row>
    <row r="7" spans="1:17">
      <c r="A7">
        <v>6</v>
      </c>
      <c r="O7" s="203"/>
      <c r="P7">
        <f t="shared" si="0"/>
        <v>0</v>
      </c>
      <c r="Q7" s="204">
        <f t="shared" si="1"/>
        <v>0</v>
      </c>
    </row>
    <row r="8" spans="1:17">
      <c r="A8">
        <v>7</v>
      </c>
      <c r="O8" s="203"/>
      <c r="P8">
        <f t="shared" si="0"/>
        <v>0</v>
      </c>
      <c r="Q8" s="204">
        <f t="shared" si="1"/>
        <v>0</v>
      </c>
    </row>
    <row r="9" spans="1:17">
      <c r="A9">
        <v>8</v>
      </c>
      <c r="O9" s="203"/>
      <c r="P9">
        <f t="shared" si="0"/>
        <v>0</v>
      </c>
      <c r="Q9" s="204">
        <f t="shared" si="1"/>
        <v>0</v>
      </c>
    </row>
    <row r="10" spans="1:17">
      <c r="A10" s="3">
        <v>9</v>
      </c>
      <c r="B10" s="202"/>
      <c r="O10" s="203"/>
      <c r="P10">
        <f t="shared" si="0"/>
        <v>0</v>
      </c>
      <c r="Q10" s="204">
        <f t="shared" si="1"/>
        <v>0</v>
      </c>
    </row>
    <row r="11" spans="1:17">
      <c r="A11">
        <v>10</v>
      </c>
      <c r="O11" s="203"/>
      <c r="P11">
        <f t="shared" si="0"/>
        <v>0</v>
      </c>
      <c r="Q11" s="204">
        <f t="shared" si="1"/>
        <v>0</v>
      </c>
    </row>
    <row r="12" spans="1:17">
      <c r="A12">
        <v>11</v>
      </c>
      <c r="O12" s="203"/>
      <c r="P12">
        <f t="shared" si="0"/>
        <v>0</v>
      </c>
      <c r="Q12" s="204">
        <f t="shared" si="1"/>
        <v>0</v>
      </c>
    </row>
    <row r="13" spans="1:17">
      <c r="A13">
        <v>12</v>
      </c>
      <c r="O13" s="203"/>
      <c r="P13">
        <f t="shared" si="0"/>
        <v>0</v>
      </c>
      <c r="Q13" s="204">
        <f t="shared" si="1"/>
        <v>0</v>
      </c>
    </row>
    <row r="14" spans="1:17">
      <c r="A14">
        <v>13</v>
      </c>
      <c r="O14" s="203"/>
      <c r="P14">
        <f t="shared" si="0"/>
        <v>0</v>
      </c>
      <c r="Q14" s="204">
        <f t="shared" si="1"/>
        <v>0</v>
      </c>
    </row>
    <row r="15" spans="1:17">
      <c r="A15">
        <v>14</v>
      </c>
      <c r="O15" s="203"/>
      <c r="P15">
        <f t="shared" si="0"/>
        <v>0</v>
      </c>
      <c r="Q15" s="204">
        <f t="shared" si="1"/>
        <v>0</v>
      </c>
    </row>
    <row r="16" spans="1:17">
      <c r="A16">
        <v>15</v>
      </c>
      <c r="O16" s="203"/>
      <c r="P16">
        <f t="shared" si="0"/>
        <v>0</v>
      </c>
      <c r="Q16" s="204">
        <f t="shared" si="1"/>
        <v>0</v>
      </c>
    </row>
    <row r="17" spans="1:17">
      <c r="A17">
        <v>16</v>
      </c>
      <c r="B17" s="202"/>
      <c r="O17" s="203"/>
      <c r="P17">
        <f t="shared" si="0"/>
        <v>0</v>
      </c>
      <c r="Q17" s="204">
        <f t="shared" si="1"/>
        <v>0</v>
      </c>
    </row>
    <row r="18" spans="1:17">
      <c r="A18">
        <v>17</v>
      </c>
      <c r="O18" s="203"/>
      <c r="P18">
        <f t="shared" si="0"/>
        <v>0</v>
      </c>
      <c r="Q18" s="204">
        <f t="shared" si="1"/>
        <v>0</v>
      </c>
    </row>
    <row r="19" spans="1:17">
      <c r="A19">
        <v>18</v>
      </c>
      <c r="O19" s="203"/>
      <c r="P19">
        <f t="shared" si="0"/>
        <v>0</v>
      </c>
      <c r="Q19" s="204">
        <f t="shared" si="1"/>
        <v>0</v>
      </c>
    </row>
    <row r="20" spans="1:17">
      <c r="A20">
        <v>19</v>
      </c>
      <c r="B20" s="3"/>
      <c r="O20" s="203"/>
      <c r="P20">
        <f t="shared" si="0"/>
        <v>0</v>
      </c>
      <c r="Q20" s="204">
        <f t="shared" si="1"/>
        <v>0</v>
      </c>
    </row>
    <row r="21" spans="1:17">
      <c r="A21" s="88">
        <v>20</v>
      </c>
      <c r="B21" s="206"/>
      <c r="C21" s="88"/>
      <c r="D21" s="88"/>
      <c r="E21" s="88"/>
      <c r="F21" s="88"/>
      <c r="G21" s="91"/>
      <c r="H21" s="88"/>
      <c r="I21" s="88"/>
      <c r="J21" s="92"/>
      <c r="K21" s="88"/>
      <c r="L21" s="88"/>
      <c r="M21" s="88"/>
      <c r="N21" s="95"/>
      <c r="O21" s="207"/>
      <c r="P21" s="88">
        <f t="shared" si="0"/>
        <v>0</v>
      </c>
      <c r="Q21" s="208">
        <f t="shared" si="1"/>
        <v>0</v>
      </c>
    </row>
    <row r="22" spans="1:17">
      <c r="B22" s="3"/>
      <c r="M22" s="70"/>
      <c r="N22" s="77">
        <f>SUM(N2:N21)</f>
        <v>0</v>
      </c>
      <c r="O22" s="209">
        <f>SUM(O2:O21)</f>
        <v>0</v>
      </c>
      <c r="P22">
        <f>SUM(P2:P21)</f>
        <v>0</v>
      </c>
      <c r="Q22" s="204"/>
    </row>
    <row r="23" spans="1:17">
      <c r="B23" s="3" t="s">
        <v>334</v>
      </c>
      <c r="O23" s="209"/>
      <c r="Q23" s="204"/>
    </row>
    <row r="24" spans="1:17">
      <c r="A24" s="88"/>
      <c r="B24" s="206"/>
      <c r="C24" s="88"/>
      <c r="D24" s="88"/>
      <c r="E24" s="88"/>
      <c r="F24" s="88"/>
      <c r="G24" s="91"/>
      <c r="H24" s="88"/>
      <c r="I24" s="88"/>
      <c r="J24" s="92"/>
      <c r="K24" s="88"/>
      <c r="L24" s="88"/>
      <c r="M24" s="88"/>
      <c r="N24" s="95"/>
      <c r="O24" s="207"/>
      <c r="P24" s="88"/>
      <c r="Q24" s="204"/>
    </row>
    <row r="25" spans="1:17">
      <c r="A25">
        <v>21</v>
      </c>
      <c r="B25" s="210"/>
      <c r="M25" s="70"/>
      <c r="O25" s="203"/>
      <c r="P25">
        <f t="shared" ref="P25:P44" si="2">D25*SUM(N25,O25)</f>
        <v>0</v>
      </c>
      <c r="Q25" s="204">
        <f t="shared" ref="Q25:Q44" si="3">H25-SUM(K25)</f>
        <v>0</v>
      </c>
    </row>
    <row r="26" spans="1:17">
      <c r="A26">
        <v>22</v>
      </c>
      <c r="B26" s="3"/>
      <c r="M26" s="70"/>
      <c r="O26" s="203"/>
      <c r="P26">
        <f t="shared" si="2"/>
        <v>0</v>
      </c>
      <c r="Q26" s="204">
        <f t="shared" si="3"/>
        <v>0</v>
      </c>
    </row>
    <row r="27" spans="1:17">
      <c r="A27">
        <v>23</v>
      </c>
      <c r="B27" s="3"/>
      <c r="M27" s="70"/>
      <c r="O27" s="203"/>
      <c r="P27">
        <f t="shared" si="2"/>
        <v>0</v>
      </c>
      <c r="Q27" s="204">
        <f t="shared" si="3"/>
        <v>0</v>
      </c>
    </row>
    <row r="28" spans="1:17">
      <c r="A28">
        <v>24</v>
      </c>
      <c r="B28" s="3"/>
      <c r="M28" s="70"/>
      <c r="O28" s="203"/>
      <c r="P28">
        <f t="shared" si="2"/>
        <v>0</v>
      </c>
      <c r="Q28" s="204">
        <f t="shared" si="3"/>
        <v>0</v>
      </c>
    </row>
    <row r="29" spans="1:17">
      <c r="A29">
        <v>25</v>
      </c>
      <c r="B29" s="3"/>
      <c r="M29" s="70"/>
      <c r="O29" s="203"/>
      <c r="P29">
        <f t="shared" si="2"/>
        <v>0</v>
      </c>
      <c r="Q29" s="204">
        <f t="shared" si="3"/>
        <v>0</v>
      </c>
    </row>
    <row r="30" spans="1:17">
      <c r="A30">
        <v>26</v>
      </c>
      <c r="B30" s="3"/>
      <c r="M30" s="70"/>
      <c r="O30" s="203"/>
      <c r="P30">
        <f t="shared" si="2"/>
        <v>0</v>
      </c>
      <c r="Q30" s="204">
        <f t="shared" si="3"/>
        <v>0</v>
      </c>
    </row>
    <row r="31" spans="1:17">
      <c r="A31">
        <v>27</v>
      </c>
      <c r="B31" s="3"/>
      <c r="M31" s="70"/>
      <c r="O31" s="203"/>
      <c r="P31">
        <f t="shared" si="2"/>
        <v>0</v>
      </c>
      <c r="Q31" s="204">
        <f t="shared" si="3"/>
        <v>0</v>
      </c>
    </row>
    <row r="32" spans="1:17">
      <c r="A32">
        <v>28</v>
      </c>
      <c r="B32" s="210"/>
      <c r="M32" s="70"/>
      <c r="O32" s="203"/>
      <c r="P32">
        <f t="shared" si="2"/>
        <v>0</v>
      </c>
      <c r="Q32" s="204">
        <f t="shared" si="3"/>
        <v>0</v>
      </c>
    </row>
    <row r="33" spans="1:17">
      <c r="A33">
        <v>29</v>
      </c>
      <c r="B33" s="3"/>
      <c r="G33" s="77"/>
      <c r="M33" s="70"/>
      <c r="O33" s="203"/>
      <c r="P33">
        <f t="shared" si="2"/>
        <v>0</v>
      </c>
      <c r="Q33" s="204">
        <f t="shared" si="3"/>
        <v>0</v>
      </c>
    </row>
    <row r="34" spans="1:17">
      <c r="A34">
        <v>30</v>
      </c>
      <c r="G34" s="211"/>
      <c r="M34" s="70"/>
      <c r="O34" s="203"/>
      <c r="P34">
        <f t="shared" si="2"/>
        <v>0</v>
      </c>
      <c r="Q34" s="204">
        <f t="shared" si="3"/>
        <v>0</v>
      </c>
    </row>
    <row r="35" spans="1:17">
      <c r="A35">
        <v>31</v>
      </c>
      <c r="M35" s="70"/>
      <c r="O35" s="203"/>
      <c r="P35">
        <f t="shared" si="2"/>
        <v>0</v>
      </c>
      <c r="Q35" s="204">
        <f t="shared" si="3"/>
        <v>0</v>
      </c>
    </row>
    <row r="36" spans="1:17">
      <c r="A36">
        <v>32</v>
      </c>
      <c r="M36" s="70"/>
      <c r="O36" s="203"/>
      <c r="P36">
        <f t="shared" si="2"/>
        <v>0</v>
      </c>
      <c r="Q36" s="204">
        <f t="shared" si="3"/>
        <v>0</v>
      </c>
    </row>
    <row r="37" spans="1:17">
      <c r="A37">
        <v>33</v>
      </c>
      <c r="M37" s="70"/>
      <c r="O37" s="203"/>
      <c r="P37">
        <f t="shared" si="2"/>
        <v>0</v>
      </c>
      <c r="Q37" s="204">
        <f t="shared" si="3"/>
        <v>0</v>
      </c>
    </row>
    <row r="38" spans="1:17">
      <c r="A38">
        <v>34</v>
      </c>
      <c r="M38" s="70"/>
      <c r="O38" s="203"/>
      <c r="P38">
        <f t="shared" si="2"/>
        <v>0</v>
      </c>
      <c r="Q38" s="204">
        <f t="shared" si="3"/>
        <v>0</v>
      </c>
    </row>
    <row r="39" spans="1:17">
      <c r="A39">
        <v>35</v>
      </c>
      <c r="M39" s="70"/>
      <c r="O39" s="203"/>
      <c r="P39">
        <f t="shared" si="2"/>
        <v>0</v>
      </c>
      <c r="Q39" s="204">
        <f t="shared" si="3"/>
        <v>0</v>
      </c>
    </row>
    <row r="40" spans="1:17">
      <c r="A40">
        <v>36</v>
      </c>
      <c r="M40" s="70"/>
      <c r="O40" s="203"/>
      <c r="P40">
        <f t="shared" si="2"/>
        <v>0</v>
      </c>
      <c r="Q40" s="204">
        <f t="shared" si="3"/>
        <v>0</v>
      </c>
    </row>
    <row r="41" spans="1:17">
      <c r="A41">
        <v>37</v>
      </c>
      <c r="M41" s="70"/>
      <c r="O41" s="203"/>
      <c r="P41">
        <f t="shared" si="2"/>
        <v>0</v>
      </c>
      <c r="Q41" s="204">
        <f t="shared" si="3"/>
        <v>0</v>
      </c>
    </row>
    <row r="42" spans="1:17">
      <c r="A42">
        <v>38</v>
      </c>
      <c r="M42" s="70"/>
      <c r="O42" s="203"/>
      <c r="P42">
        <f t="shared" si="2"/>
        <v>0</v>
      </c>
      <c r="Q42" s="204">
        <f t="shared" si="3"/>
        <v>0</v>
      </c>
    </row>
    <row r="43" spans="1:17">
      <c r="A43" s="82">
        <v>39</v>
      </c>
      <c r="B43" s="82"/>
      <c r="C43" s="82"/>
      <c r="D43" s="82"/>
      <c r="E43" s="82"/>
      <c r="F43" s="82"/>
      <c r="G43" s="85"/>
      <c r="H43" s="82"/>
      <c r="I43" s="82"/>
      <c r="J43" s="86"/>
      <c r="K43" s="82"/>
      <c r="L43" s="82"/>
      <c r="M43" s="70"/>
      <c r="N43" s="212"/>
      <c r="O43" s="203"/>
      <c r="P43">
        <f t="shared" si="2"/>
        <v>0</v>
      </c>
      <c r="Q43" s="204">
        <f t="shared" si="3"/>
        <v>0</v>
      </c>
    </row>
    <row r="44" spans="1:17">
      <c r="A44" s="88">
        <v>40</v>
      </c>
      <c r="B44" s="88"/>
      <c r="C44" s="88"/>
      <c r="D44" s="88"/>
      <c r="E44" s="88"/>
      <c r="F44" s="88"/>
      <c r="G44" s="91"/>
      <c r="H44" s="88"/>
      <c r="I44" s="88"/>
      <c r="J44" s="92"/>
      <c r="K44" s="88"/>
      <c r="L44" s="88"/>
      <c r="M44" s="88"/>
      <c r="N44" s="95"/>
      <c r="O44" s="207"/>
      <c r="P44" s="88">
        <f t="shared" si="2"/>
        <v>0</v>
      </c>
      <c r="Q44" s="208">
        <f t="shared" si="3"/>
        <v>0</v>
      </c>
    </row>
    <row r="45" spans="1:17">
      <c r="N45" s="77">
        <f>SUM(N25:N44)</f>
        <v>0</v>
      </c>
      <c r="O45" s="203">
        <f>SUM(O25:O44)</f>
        <v>0</v>
      </c>
      <c r="P45">
        <f>SUM(P25:P44)</f>
        <v>0</v>
      </c>
      <c r="Q45" s="204"/>
    </row>
    <row r="46" spans="1:17">
      <c r="O46" s="203"/>
      <c r="Q46" s="204"/>
    </row>
    <row r="47" spans="1:17">
      <c r="A47" s="88"/>
      <c r="B47" s="88"/>
      <c r="C47" s="88"/>
      <c r="D47" s="88"/>
      <c r="E47" s="88"/>
      <c r="F47" s="88"/>
      <c r="G47" s="91"/>
      <c r="H47" s="88"/>
      <c r="I47" s="88"/>
      <c r="J47" s="92"/>
      <c r="K47" s="88"/>
      <c r="L47" s="88"/>
      <c r="M47" s="88"/>
      <c r="N47" s="95"/>
      <c r="O47" s="207"/>
      <c r="P47" s="88"/>
      <c r="Q47" s="204"/>
    </row>
    <row r="48" spans="1:17">
      <c r="A48">
        <v>41</v>
      </c>
      <c r="M48" s="70"/>
      <c r="O48" s="203"/>
      <c r="P48">
        <f t="shared" ref="P48:P67" si="4">D48*SUM(N48,O48)</f>
        <v>0</v>
      </c>
      <c r="Q48" s="204">
        <f t="shared" ref="Q48:Q67" si="5">H48-SUM(K48)</f>
        <v>0</v>
      </c>
    </row>
    <row r="49" spans="1:17">
      <c r="A49">
        <v>42</v>
      </c>
      <c r="M49" s="70"/>
      <c r="O49" s="203"/>
      <c r="P49">
        <f t="shared" si="4"/>
        <v>0</v>
      </c>
      <c r="Q49" s="204">
        <f t="shared" si="5"/>
        <v>0</v>
      </c>
    </row>
    <row r="50" spans="1:17">
      <c r="A50">
        <v>43</v>
      </c>
      <c r="M50" s="70"/>
      <c r="O50" s="203"/>
      <c r="P50">
        <f t="shared" si="4"/>
        <v>0</v>
      </c>
      <c r="Q50" s="204">
        <f t="shared" si="5"/>
        <v>0</v>
      </c>
    </row>
    <row r="51" spans="1:17">
      <c r="A51">
        <v>44</v>
      </c>
      <c r="M51" s="70"/>
      <c r="O51" s="203"/>
      <c r="P51">
        <f t="shared" si="4"/>
        <v>0</v>
      </c>
      <c r="Q51" s="204">
        <f t="shared" si="5"/>
        <v>0</v>
      </c>
    </row>
    <row r="52" spans="1:17">
      <c r="A52">
        <v>45</v>
      </c>
      <c r="M52" s="70"/>
      <c r="O52" s="203"/>
      <c r="P52">
        <f t="shared" si="4"/>
        <v>0</v>
      </c>
      <c r="Q52" s="204">
        <f t="shared" si="5"/>
        <v>0</v>
      </c>
    </row>
    <row r="53" spans="1:17">
      <c r="A53">
        <v>46</v>
      </c>
      <c r="M53" s="70"/>
      <c r="O53" s="203"/>
      <c r="P53">
        <f t="shared" si="4"/>
        <v>0</v>
      </c>
      <c r="Q53" s="204">
        <f t="shared" si="5"/>
        <v>0</v>
      </c>
    </row>
    <row r="54" spans="1:17">
      <c r="A54">
        <v>47</v>
      </c>
      <c r="M54" s="70"/>
      <c r="O54" s="203"/>
      <c r="P54">
        <f t="shared" si="4"/>
        <v>0</v>
      </c>
      <c r="Q54" s="204">
        <f t="shared" si="5"/>
        <v>0</v>
      </c>
    </row>
    <row r="55" spans="1:17">
      <c r="A55">
        <v>48</v>
      </c>
      <c r="M55" s="70"/>
      <c r="O55" s="203"/>
      <c r="P55">
        <f t="shared" si="4"/>
        <v>0</v>
      </c>
      <c r="Q55" s="204">
        <f t="shared" si="5"/>
        <v>0</v>
      </c>
    </row>
    <row r="56" spans="1:17">
      <c r="A56">
        <v>49</v>
      </c>
      <c r="M56" s="70"/>
      <c r="O56" s="203"/>
      <c r="P56">
        <f t="shared" si="4"/>
        <v>0</v>
      </c>
      <c r="Q56" s="204">
        <f t="shared" si="5"/>
        <v>0</v>
      </c>
    </row>
    <row r="57" spans="1:17">
      <c r="A57">
        <v>50</v>
      </c>
      <c r="M57" s="70"/>
      <c r="O57" s="203"/>
      <c r="P57">
        <f t="shared" si="4"/>
        <v>0</v>
      </c>
      <c r="Q57" s="204">
        <f t="shared" si="5"/>
        <v>0</v>
      </c>
    </row>
    <row r="58" spans="1:17">
      <c r="A58">
        <v>51</v>
      </c>
      <c r="M58" s="70"/>
      <c r="O58" s="203"/>
      <c r="P58">
        <f t="shared" si="4"/>
        <v>0</v>
      </c>
      <c r="Q58" s="204">
        <f t="shared" si="5"/>
        <v>0</v>
      </c>
    </row>
    <row r="59" spans="1:17">
      <c r="A59">
        <v>52</v>
      </c>
      <c r="M59" s="70"/>
      <c r="O59" s="203"/>
      <c r="P59">
        <f t="shared" si="4"/>
        <v>0</v>
      </c>
      <c r="Q59" s="204">
        <f t="shared" si="5"/>
        <v>0</v>
      </c>
    </row>
    <row r="60" spans="1:17">
      <c r="A60">
        <v>53</v>
      </c>
      <c r="M60" s="70"/>
      <c r="O60" s="203"/>
      <c r="P60">
        <f t="shared" si="4"/>
        <v>0</v>
      </c>
      <c r="Q60" s="204">
        <f t="shared" si="5"/>
        <v>0</v>
      </c>
    </row>
    <row r="61" spans="1:17">
      <c r="A61">
        <v>54</v>
      </c>
      <c r="M61" s="70"/>
      <c r="O61" s="203"/>
      <c r="P61">
        <f t="shared" si="4"/>
        <v>0</v>
      </c>
      <c r="Q61" s="204">
        <f t="shared" si="5"/>
        <v>0</v>
      </c>
    </row>
    <row r="62" spans="1:17">
      <c r="A62">
        <v>55</v>
      </c>
      <c r="M62" s="70"/>
      <c r="O62" s="203"/>
      <c r="P62">
        <f t="shared" si="4"/>
        <v>0</v>
      </c>
      <c r="Q62" s="204">
        <f t="shared" si="5"/>
        <v>0</v>
      </c>
    </row>
    <row r="63" spans="1:17">
      <c r="A63">
        <v>56</v>
      </c>
      <c r="M63" s="70"/>
      <c r="O63" s="203"/>
      <c r="P63">
        <f t="shared" si="4"/>
        <v>0</v>
      </c>
      <c r="Q63" s="204">
        <f t="shared" si="5"/>
        <v>0</v>
      </c>
    </row>
    <row r="64" spans="1:17">
      <c r="A64">
        <v>57</v>
      </c>
      <c r="M64" s="70"/>
      <c r="O64" s="203"/>
      <c r="P64">
        <f t="shared" si="4"/>
        <v>0</v>
      </c>
      <c r="Q64" s="204">
        <f t="shared" si="5"/>
        <v>0</v>
      </c>
    </row>
    <row r="65" spans="1:17">
      <c r="A65">
        <v>58</v>
      </c>
      <c r="M65" s="70"/>
      <c r="O65" s="203"/>
      <c r="P65">
        <f t="shared" si="4"/>
        <v>0</v>
      </c>
      <c r="Q65" s="204">
        <f t="shared" si="5"/>
        <v>0</v>
      </c>
    </row>
    <row r="66" spans="1:17">
      <c r="A66" s="82">
        <v>59</v>
      </c>
      <c r="B66" s="82"/>
      <c r="C66" s="82"/>
      <c r="D66" s="82"/>
      <c r="E66" s="82"/>
      <c r="F66" s="82"/>
      <c r="G66" s="85"/>
      <c r="H66" s="82"/>
      <c r="I66" s="82"/>
      <c r="J66" s="86"/>
      <c r="K66" s="82"/>
      <c r="L66" s="82"/>
      <c r="M66" s="70"/>
      <c r="N66" s="212"/>
      <c r="O66" s="203"/>
      <c r="P66">
        <f t="shared" si="4"/>
        <v>0</v>
      </c>
      <c r="Q66" s="204">
        <f t="shared" si="5"/>
        <v>0</v>
      </c>
    </row>
    <row r="67" spans="1:17">
      <c r="A67" s="88">
        <v>60</v>
      </c>
      <c r="B67" s="88"/>
      <c r="C67" s="88"/>
      <c r="D67" s="88"/>
      <c r="E67" s="88"/>
      <c r="F67" s="88"/>
      <c r="G67" s="91"/>
      <c r="H67" s="88"/>
      <c r="I67" s="88"/>
      <c r="J67" s="92"/>
      <c r="K67" s="88"/>
      <c r="L67" s="88"/>
      <c r="M67" s="88"/>
      <c r="N67" s="95"/>
      <c r="O67" s="207"/>
      <c r="P67" s="88">
        <f t="shared" si="4"/>
        <v>0</v>
      </c>
      <c r="Q67" s="208">
        <f t="shared" si="5"/>
        <v>0</v>
      </c>
    </row>
    <row r="68" spans="1:17">
      <c r="M68" s="70"/>
      <c r="N68" s="77">
        <f>SUM(N48:N67)</f>
        <v>0</v>
      </c>
      <c r="O68" s="203">
        <f>SUM(O48:O67)</f>
        <v>0</v>
      </c>
      <c r="P68">
        <f>SUM(P48:P67)</f>
        <v>0</v>
      </c>
      <c r="Q68" s="204"/>
    </row>
    <row r="69" spans="1:17">
      <c r="O69" s="203"/>
      <c r="Q69" s="204"/>
    </row>
    <row r="70" spans="1:17">
      <c r="A70" s="88"/>
      <c r="B70" s="88"/>
      <c r="C70" s="88"/>
      <c r="D70" s="88"/>
      <c r="E70" s="88"/>
      <c r="F70" s="88"/>
      <c r="G70" s="91"/>
      <c r="H70" s="88"/>
      <c r="I70" s="88"/>
      <c r="J70" s="92"/>
      <c r="K70" s="88"/>
      <c r="L70" s="88"/>
      <c r="M70" s="88"/>
      <c r="N70" s="95"/>
      <c r="O70" s="207"/>
      <c r="P70" s="88"/>
      <c r="Q70" s="204"/>
    </row>
    <row r="71" spans="1:17">
      <c r="A71">
        <v>61</v>
      </c>
      <c r="M71" s="70"/>
      <c r="O71" s="203"/>
      <c r="P71">
        <f t="shared" ref="P71:P90" si="6">D71*SUM(N71,O71)</f>
        <v>0</v>
      </c>
      <c r="Q71" s="204">
        <f t="shared" ref="Q71:Q90" si="7">H71-SUM(K71)</f>
        <v>0</v>
      </c>
    </row>
    <row r="72" spans="1:17">
      <c r="A72">
        <v>62</v>
      </c>
      <c r="M72" s="70"/>
      <c r="O72" s="203"/>
      <c r="P72">
        <f t="shared" si="6"/>
        <v>0</v>
      </c>
      <c r="Q72" s="204">
        <f t="shared" si="7"/>
        <v>0</v>
      </c>
    </row>
    <row r="73" spans="1:17">
      <c r="A73">
        <v>63</v>
      </c>
      <c r="M73" s="70"/>
      <c r="O73" s="203"/>
      <c r="P73">
        <f t="shared" si="6"/>
        <v>0</v>
      </c>
      <c r="Q73" s="204">
        <f t="shared" si="7"/>
        <v>0</v>
      </c>
    </row>
    <row r="74" spans="1:17">
      <c r="A74">
        <v>64</v>
      </c>
      <c r="B74" s="202"/>
      <c r="M74" s="70"/>
      <c r="O74" s="203"/>
      <c r="P74">
        <f t="shared" si="6"/>
        <v>0</v>
      </c>
      <c r="Q74" s="204">
        <f t="shared" si="7"/>
        <v>0</v>
      </c>
    </row>
    <row r="75" spans="1:17">
      <c r="A75">
        <v>65</v>
      </c>
      <c r="M75" s="70"/>
      <c r="O75" s="203"/>
      <c r="P75">
        <f t="shared" si="6"/>
        <v>0</v>
      </c>
      <c r="Q75" s="204">
        <f t="shared" si="7"/>
        <v>0</v>
      </c>
    </row>
    <row r="76" spans="1:17">
      <c r="A76">
        <v>66</v>
      </c>
      <c r="M76" s="70"/>
      <c r="O76" s="203"/>
      <c r="P76">
        <f t="shared" si="6"/>
        <v>0</v>
      </c>
      <c r="Q76" s="204">
        <f t="shared" si="7"/>
        <v>0</v>
      </c>
    </row>
    <row r="77" spans="1:17">
      <c r="A77">
        <v>67</v>
      </c>
      <c r="M77" s="70"/>
      <c r="O77" s="203"/>
      <c r="P77">
        <f t="shared" si="6"/>
        <v>0</v>
      </c>
      <c r="Q77" s="204">
        <f t="shared" si="7"/>
        <v>0</v>
      </c>
    </row>
    <row r="78" spans="1:17">
      <c r="A78">
        <v>68</v>
      </c>
      <c r="B78" s="202"/>
      <c r="M78" s="70"/>
      <c r="O78" s="203"/>
      <c r="P78">
        <f t="shared" si="6"/>
        <v>0</v>
      </c>
      <c r="Q78" s="204">
        <f t="shared" si="7"/>
        <v>0</v>
      </c>
    </row>
    <row r="79" spans="1:17">
      <c r="A79">
        <v>69</v>
      </c>
      <c r="M79" s="70"/>
      <c r="O79" s="203"/>
      <c r="P79">
        <f t="shared" si="6"/>
        <v>0</v>
      </c>
      <c r="Q79" s="204">
        <f t="shared" si="7"/>
        <v>0</v>
      </c>
    </row>
    <row r="80" spans="1:17">
      <c r="A80">
        <v>70</v>
      </c>
      <c r="M80" s="70"/>
      <c r="O80" s="203"/>
      <c r="P80">
        <f t="shared" si="6"/>
        <v>0</v>
      </c>
      <c r="Q80" s="204">
        <f t="shared" si="7"/>
        <v>0</v>
      </c>
    </row>
    <row r="81" spans="1:17">
      <c r="A81">
        <v>71</v>
      </c>
      <c r="M81" s="70"/>
      <c r="O81" s="203"/>
      <c r="P81">
        <f t="shared" si="6"/>
        <v>0</v>
      </c>
      <c r="Q81" s="204">
        <f t="shared" si="7"/>
        <v>0</v>
      </c>
    </row>
    <row r="82" spans="1:17">
      <c r="A82">
        <v>72</v>
      </c>
      <c r="M82" s="70"/>
      <c r="O82" s="203"/>
      <c r="P82">
        <f t="shared" si="6"/>
        <v>0</v>
      </c>
      <c r="Q82" s="204">
        <f t="shared" si="7"/>
        <v>0</v>
      </c>
    </row>
    <row r="83" spans="1:17">
      <c r="A83">
        <v>73</v>
      </c>
      <c r="M83" s="70"/>
      <c r="O83" s="203"/>
      <c r="P83">
        <f t="shared" si="6"/>
        <v>0</v>
      </c>
      <c r="Q83" s="204">
        <f t="shared" si="7"/>
        <v>0</v>
      </c>
    </row>
    <row r="84" spans="1:17">
      <c r="A84">
        <v>74</v>
      </c>
      <c r="M84" s="70"/>
      <c r="O84" s="203"/>
      <c r="P84">
        <f t="shared" si="6"/>
        <v>0</v>
      </c>
      <c r="Q84" s="204">
        <f t="shared" si="7"/>
        <v>0</v>
      </c>
    </row>
    <row r="85" spans="1:17">
      <c r="A85">
        <v>75</v>
      </c>
      <c r="M85" s="70"/>
      <c r="O85" s="203"/>
      <c r="P85">
        <f t="shared" si="6"/>
        <v>0</v>
      </c>
      <c r="Q85" s="204">
        <f t="shared" si="7"/>
        <v>0</v>
      </c>
    </row>
    <row r="86" spans="1:17">
      <c r="A86">
        <v>76</v>
      </c>
      <c r="M86" s="70"/>
      <c r="O86" s="203"/>
      <c r="P86">
        <f t="shared" si="6"/>
        <v>0</v>
      </c>
      <c r="Q86" s="204">
        <f t="shared" si="7"/>
        <v>0</v>
      </c>
    </row>
    <row r="87" spans="1:17">
      <c r="A87">
        <v>77</v>
      </c>
      <c r="M87" s="70"/>
      <c r="O87" s="203"/>
      <c r="P87">
        <f t="shared" si="6"/>
        <v>0</v>
      </c>
      <c r="Q87" s="204">
        <f t="shared" si="7"/>
        <v>0</v>
      </c>
    </row>
    <row r="88" spans="1:17">
      <c r="A88">
        <v>78</v>
      </c>
      <c r="M88" s="70"/>
      <c r="O88" s="203"/>
      <c r="P88">
        <f t="shared" si="6"/>
        <v>0</v>
      </c>
      <c r="Q88" s="204">
        <f t="shared" si="7"/>
        <v>0</v>
      </c>
    </row>
    <row r="89" spans="1:17">
      <c r="A89">
        <v>79</v>
      </c>
      <c r="M89" s="70"/>
      <c r="O89" s="203"/>
      <c r="P89">
        <f t="shared" si="6"/>
        <v>0</v>
      </c>
      <c r="Q89" s="204">
        <f t="shared" si="7"/>
        <v>0</v>
      </c>
    </row>
    <row r="90" spans="1:17">
      <c r="A90" s="88">
        <v>80</v>
      </c>
      <c r="B90" s="88"/>
      <c r="C90" s="88"/>
      <c r="D90" s="88"/>
      <c r="E90" s="88"/>
      <c r="F90" s="88"/>
      <c r="G90" s="91"/>
      <c r="H90" s="88"/>
      <c r="I90" s="88"/>
      <c r="J90" s="92"/>
      <c r="K90" s="88"/>
      <c r="L90" s="88"/>
      <c r="M90" s="88"/>
      <c r="N90" s="95"/>
      <c r="O90" s="207"/>
      <c r="P90" s="88">
        <f t="shared" si="6"/>
        <v>0</v>
      </c>
      <c r="Q90" s="208">
        <f t="shared" si="7"/>
        <v>0</v>
      </c>
    </row>
    <row r="91" spans="1:17">
      <c r="N91" s="77">
        <f>SUM(N71:N90)</f>
        <v>0</v>
      </c>
      <c r="O91" s="203">
        <f>SUM(O71:O90)</f>
        <v>0</v>
      </c>
      <c r="P91">
        <f>SUM(P71:P90)</f>
        <v>0</v>
      </c>
      <c r="Q91" s="204"/>
    </row>
    <row r="92" spans="1:17">
      <c r="A92" s="82"/>
      <c r="B92" s="82"/>
      <c r="C92" s="82"/>
      <c r="D92" s="82"/>
      <c r="E92" s="82"/>
      <c r="F92" s="82"/>
      <c r="G92" s="85"/>
      <c r="H92" s="82"/>
      <c r="I92" s="82"/>
      <c r="J92" s="86"/>
      <c r="K92" s="82"/>
      <c r="L92" s="82"/>
      <c r="M92" s="82"/>
      <c r="N92" s="212"/>
      <c r="O92" s="203"/>
      <c r="P92" s="82"/>
      <c r="Q92" s="204"/>
    </row>
    <row r="93" spans="1:17">
      <c r="A93" s="88"/>
      <c r="B93" s="88"/>
      <c r="C93" s="88"/>
      <c r="D93" s="88"/>
      <c r="E93" s="88"/>
      <c r="F93" s="88"/>
      <c r="G93" s="91"/>
      <c r="H93" s="88"/>
      <c r="I93" s="88"/>
      <c r="J93" s="92"/>
      <c r="K93" s="88"/>
      <c r="L93" s="88"/>
      <c r="M93" s="88"/>
      <c r="N93" s="95"/>
      <c r="O93" s="207"/>
      <c r="P93" s="88"/>
      <c r="Q93" s="204"/>
    </row>
    <row r="94" spans="1:17">
      <c r="A94">
        <v>81</v>
      </c>
      <c r="O94" s="203"/>
      <c r="P94">
        <f t="shared" ref="P94:P113" si="8">D94*SUM(N94,O94)</f>
        <v>0</v>
      </c>
      <c r="Q94" s="204">
        <f t="shared" ref="Q94:Q113" si="9">H94-SUM(K94)</f>
        <v>0</v>
      </c>
    </row>
    <row r="95" spans="1:17">
      <c r="A95">
        <v>82</v>
      </c>
      <c r="O95" s="203"/>
      <c r="P95">
        <f t="shared" si="8"/>
        <v>0</v>
      </c>
      <c r="Q95" s="204">
        <f t="shared" si="9"/>
        <v>0</v>
      </c>
    </row>
    <row r="96" spans="1:17">
      <c r="A96">
        <v>83</v>
      </c>
      <c r="O96" s="203"/>
      <c r="P96">
        <f t="shared" si="8"/>
        <v>0</v>
      </c>
      <c r="Q96" s="204">
        <f t="shared" si="9"/>
        <v>0</v>
      </c>
    </row>
    <row r="97" spans="1:17">
      <c r="A97">
        <v>84</v>
      </c>
      <c r="O97" s="203"/>
      <c r="P97">
        <f t="shared" si="8"/>
        <v>0</v>
      </c>
      <c r="Q97" s="204">
        <f t="shared" si="9"/>
        <v>0</v>
      </c>
    </row>
    <row r="98" spans="1:17">
      <c r="A98">
        <v>85</v>
      </c>
      <c r="O98" s="203"/>
      <c r="P98">
        <f t="shared" si="8"/>
        <v>0</v>
      </c>
      <c r="Q98" s="204">
        <f t="shared" si="9"/>
        <v>0</v>
      </c>
    </row>
    <row r="99" spans="1:17">
      <c r="A99">
        <v>86</v>
      </c>
      <c r="O99" s="203"/>
      <c r="P99">
        <f t="shared" si="8"/>
        <v>0</v>
      </c>
      <c r="Q99" s="204">
        <f t="shared" si="9"/>
        <v>0</v>
      </c>
    </row>
    <row r="100" spans="1:17">
      <c r="A100">
        <v>87</v>
      </c>
      <c r="O100" s="203"/>
      <c r="P100">
        <f t="shared" si="8"/>
        <v>0</v>
      </c>
      <c r="Q100" s="204">
        <f t="shared" si="9"/>
        <v>0</v>
      </c>
    </row>
    <row r="101" spans="1:17">
      <c r="A101">
        <v>88</v>
      </c>
      <c r="O101" s="203"/>
      <c r="P101">
        <f t="shared" si="8"/>
        <v>0</v>
      </c>
      <c r="Q101" s="204">
        <f t="shared" si="9"/>
        <v>0</v>
      </c>
    </row>
    <row r="102" spans="1:17">
      <c r="A102">
        <v>89</v>
      </c>
      <c r="O102" s="203"/>
      <c r="P102">
        <f t="shared" si="8"/>
        <v>0</v>
      </c>
      <c r="Q102" s="204">
        <f t="shared" si="9"/>
        <v>0</v>
      </c>
    </row>
    <row r="103" spans="1:17">
      <c r="A103">
        <v>90</v>
      </c>
      <c r="O103" s="203"/>
      <c r="P103">
        <f t="shared" si="8"/>
        <v>0</v>
      </c>
      <c r="Q103" s="204">
        <f t="shared" si="9"/>
        <v>0</v>
      </c>
    </row>
    <row r="104" spans="1:17">
      <c r="A104">
        <v>91</v>
      </c>
      <c r="B104" s="202"/>
      <c r="O104" s="203"/>
      <c r="P104">
        <f t="shared" si="8"/>
        <v>0</v>
      </c>
      <c r="Q104" s="204">
        <f t="shared" si="9"/>
        <v>0</v>
      </c>
    </row>
    <row r="105" spans="1:17">
      <c r="A105">
        <v>92</v>
      </c>
      <c r="O105" s="203"/>
      <c r="P105">
        <f t="shared" si="8"/>
        <v>0</v>
      </c>
      <c r="Q105" s="204">
        <f t="shared" si="9"/>
        <v>0</v>
      </c>
    </row>
    <row r="106" spans="1:17">
      <c r="A106">
        <v>93</v>
      </c>
      <c r="O106" s="203"/>
      <c r="P106">
        <f t="shared" si="8"/>
        <v>0</v>
      </c>
      <c r="Q106" s="204">
        <f t="shared" si="9"/>
        <v>0</v>
      </c>
    </row>
    <row r="107" spans="1:17">
      <c r="A107">
        <v>94</v>
      </c>
      <c r="O107" s="203"/>
      <c r="P107">
        <f t="shared" si="8"/>
        <v>0</v>
      </c>
      <c r="Q107" s="204">
        <f t="shared" si="9"/>
        <v>0</v>
      </c>
    </row>
    <row r="108" spans="1:17">
      <c r="A108">
        <v>95</v>
      </c>
      <c r="O108" s="203"/>
      <c r="P108">
        <f t="shared" si="8"/>
        <v>0</v>
      </c>
      <c r="Q108" s="204">
        <f t="shared" si="9"/>
        <v>0</v>
      </c>
    </row>
    <row r="109" spans="1:17">
      <c r="A109">
        <v>96</v>
      </c>
      <c r="B109" s="202"/>
      <c r="O109" s="203"/>
      <c r="P109">
        <f t="shared" si="8"/>
        <v>0</v>
      </c>
      <c r="Q109" s="204">
        <f t="shared" si="9"/>
        <v>0</v>
      </c>
    </row>
    <row r="110" spans="1:17">
      <c r="A110">
        <v>97</v>
      </c>
      <c r="O110" s="203"/>
      <c r="P110">
        <f t="shared" si="8"/>
        <v>0</v>
      </c>
      <c r="Q110" s="204">
        <f t="shared" si="9"/>
        <v>0</v>
      </c>
    </row>
    <row r="111" spans="1:17">
      <c r="A111">
        <v>98</v>
      </c>
      <c r="O111" s="203"/>
      <c r="P111">
        <f t="shared" si="8"/>
        <v>0</v>
      </c>
      <c r="Q111" s="204">
        <f t="shared" si="9"/>
        <v>0</v>
      </c>
    </row>
    <row r="112" spans="1:17">
      <c r="A112">
        <v>99</v>
      </c>
      <c r="B112" s="202"/>
      <c r="O112" s="203"/>
      <c r="P112">
        <f t="shared" si="8"/>
        <v>0</v>
      </c>
      <c r="Q112" s="204">
        <f t="shared" si="9"/>
        <v>0</v>
      </c>
    </row>
    <row r="113" spans="1:17">
      <c r="A113">
        <v>100</v>
      </c>
      <c r="C113" s="88"/>
      <c r="D113" s="88"/>
      <c r="E113" s="88"/>
      <c r="F113" s="88"/>
      <c r="G113" s="91"/>
      <c r="H113" s="88"/>
      <c r="I113" s="88"/>
      <c r="J113" s="92"/>
      <c r="K113" s="88"/>
      <c r="L113" s="88"/>
      <c r="M113" s="88"/>
      <c r="N113" s="95"/>
      <c r="O113" s="207"/>
      <c r="P113" s="88">
        <f t="shared" si="8"/>
        <v>0</v>
      </c>
      <c r="Q113" s="208">
        <f t="shared" si="9"/>
        <v>0</v>
      </c>
    </row>
    <row r="114" spans="1:17">
      <c r="M114" s="96"/>
      <c r="N114" s="77">
        <f>SUM(N94:N113)</f>
        <v>0</v>
      </c>
      <c r="O114" s="203">
        <f>SUM(O94:O113)</f>
        <v>0</v>
      </c>
      <c r="P114">
        <f>SUM(P94:P113)</f>
        <v>0</v>
      </c>
      <c r="Q114" s="204"/>
    </row>
    <row r="115" spans="1:17" ht="14.25" thickBot="1">
      <c r="A115" s="80"/>
      <c r="B115" s="98"/>
      <c r="C115" s="98"/>
      <c r="D115" s="98"/>
      <c r="E115" s="98"/>
      <c r="F115" s="98"/>
      <c r="G115" s="100"/>
      <c r="H115" s="98"/>
      <c r="I115" s="98"/>
      <c r="J115" s="101"/>
      <c r="K115" s="98"/>
      <c r="L115" s="98"/>
      <c r="M115" s="98"/>
      <c r="N115" s="213"/>
      <c r="O115" s="213"/>
      <c r="P115" s="98"/>
      <c r="Q115" s="80"/>
    </row>
    <row r="116" spans="1:17" ht="14.25" thickTop="1">
      <c r="K116" s="103" t="s">
        <v>292</v>
      </c>
      <c r="L116" s="96"/>
      <c r="M116" s="105"/>
      <c r="N116" s="203">
        <f>SUM(N114,N91,N68,N45,N22)</f>
        <v>0</v>
      </c>
      <c r="O116" s="203">
        <f>SUM(O114,O91,O68,O45,O22)</f>
        <v>0</v>
      </c>
      <c r="P116" s="77">
        <f>SUM(P114,P91,P68,P22,P45)</f>
        <v>0</v>
      </c>
    </row>
    <row r="117" spans="1:17">
      <c r="N117" s="203"/>
      <c r="O117" s="203"/>
    </row>
    <row r="118" spans="1:17" ht="13.5" customHeight="1" thickBot="1"/>
    <row r="119" spans="1:17" ht="13.5" customHeight="1" thickBot="1">
      <c r="D119" s="256" t="s">
        <v>293</v>
      </c>
      <c r="E119" s="257"/>
      <c r="F119" s="258"/>
      <c r="G119" s="259"/>
      <c r="H119" s="106"/>
      <c r="I119" s="106"/>
      <c r="J119" s="107"/>
      <c r="L119" s="260" t="s">
        <v>294</v>
      </c>
      <c r="M119" s="261"/>
      <c r="N119" s="142" t="s">
        <v>295</v>
      </c>
      <c r="O119" s="214" t="s">
        <v>296</v>
      </c>
    </row>
    <row r="120" spans="1:17">
      <c r="D120" s="110" t="s">
        <v>297</v>
      </c>
      <c r="E120" s="215"/>
      <c r="F120" s="254"/>
      <c r="G120" s="255"/>
      <c r="H120" s="112"/>
      <c r="I120" s="112"/>
      <c r="J120" s="113"/>
      <c r="L120" s="145"/>
      <c r="M120" s="115"/>
      <c r="N120" s="146"/>
      <c r="O120" s="216"/>
      <c r="P120" s="77"/>
    </row>
    <row r="121" spans="1:17">
      <c r="D121" s="118" t="s">
        <v>298</v>
      </c>
      <c r="E121" s="217"/>
      <c r="F121" s="254"/>
      <c r="G121" s="255"/>
      <c r="H121" s="112"/>
      <c r="I121" s="112"/>
      <c r="J121" s="82"/>
      <c r="L121" s="149"/>
      <c r="M121" s="121"/>
      <c r="N121" s="218"/>
      <c r="O121" s="219"/>
    </row>
    <row r="122" spans="1:17">
      <c r="D122" s="118" t="s">
        <v>299</v>
      </c>
      <c r="E122" s="217"/>
      <c r="F122" s="254"/>
      <c r="G122" s="255"/>
      <c r="H122" s="112"/>
      <c r="I122" s="112"/>
      <c r="J122" s="113"/>
      <c r="L122" s="149"/>
      <c r="M122" s="121"/>
      <c r="N122" s="218"/>
      <c r="O122" s="220"/>
    </row>
    <row r="123" spans="1:17">
      <c r="D123" s="118" t="s">
        <v>300</v>
      </c>
      <c r="E123" s="217"/>
      <c r="F123" s="254"/>
      <c r="G123" s="255"/>
      <c r="H123" s="112"/>
      <c r="I123" s="112"/>
      <c r="J123" s="113"/>
      <c r="L123" s="149"/>
      <c r="M123" s="121"/>
      <c r="N123" s="218"/>
      <c r="O123" s="220"/>
    </row>
    <row r="124" spans="1:17">
      <c r="D124" s="118" t="s">
        <v>301</v>
      </c>
      <c r="E124" s="217"/>
      <c r="F124" s="254"/>
      <c r="G124" s="255"/>
      <c r="H124" s="112"/>
      <c r="I124" s="112"/>
      <c r="J124" s="113"/>
      <c r="L124" s="149"/>
      <c r="M124" s="121"/>
      <c r="N124" s="218"/>
      <c r="O124" s="220"/>
    </row>
    <row r="125" spans="1:17">
      <c r="D125" s="118" t="s">
        <v>302</v>
      </c>
      <c r="E125" s="221"/>
      <c r="F125" s="254"/>
      <c r="G125" s="255"/>
      <c r="H125" s="112"/>
      <c r="I125" s="112"/>
      <c r="J125" s="113"/>
      <c r="L125" s="149"/>
      <c r="M125" s="121"/>
      <c r="N125" s="218"/>
      <c r="O125" s="220"/>
    </row>
    <row r="126" spans="1:17">
      <c r="D126" s="118" t="s">
        <v>303</v>
      </c>
      <c r="E126" s="217"/>
      <c r="F126" s="254"/>
      <c r="G126" s="255"/>
      <c r="H126" s="112"/>
      <c r="I126" s="112"/>
      <c r="J126" s="113"/>
      <c r="L126" s="149"/>
      <c r="M126" s="121"/>
      <c r="N126" s="218"/>
      <c r="O126" s="220"/>
    </row>
    <row r="127" spans="1:17">
      <c r="D127" s="126" t="s">
        <v>304</v>
      </c>
      <c r="E127" s="222"/>
      <c r="F127" s="262"/>
      <c r="G127" s="263"/>
      <c r="H127" s="112"/>
      <c r="I127" s="112"/>
      <c r="J127" s="113"/>
      <c r="L127" s="149"/>
      <c r="M127" s="121"/>
      <c r="N127" s="218"/>
      <c r="O127" s="220"/>
    </row>
    <row r="128" spans="1:17">
      <c r="D128" s="118" t="s">
        <v>305</v>
      </c>
      <c r="E128" s="217"/>
      <c r="F128" s="254"/>
      <c r="G128" s="255"/>
      <c r="H128" s="112"/>
      <c r="I128" s="112"/>
      <c r="J128" s="113"/>
      <c r="L128" s="149"/>
      <c r="M128" s="121"/>
      <c r="N128" s="218"/>
      <c r="O128" s="220"/>
    </row>
    <row r="129" spans="4:15">
      <c r="D129" s="118" t="s">
        <v>306</v>
      </c>
      <c r="E129" s="221"/>
      <c r="F129" s="254"/>
      <c r="G129" s="255"/>
      <c r="H129" s="112"/>
      <c r="I129" s="112"/>
      <c r="J129" s="113"/>
      <c r="L129" s="149"/>
      <c r="M129" s="121"/>
      <c r="N129" s="218"/>
      <c r="O129" s="220"/>
    </row>
    <row r="130" spans="4:15">
      <c r="D130" s="118" t="s">
        <v>307</v>
      </c>
      <c r="E130" s="217"/>
      <c r="F130" s="254"/>
      <c r="G130" s="255"/>
      <c r="H130" s="112"/>
      <c r="I130" s="112"/>
      <c r="J130" s="113"/>
      <c r="L130" s="145"/>
      <c r="M130" s="115"/>
      <c r="N130" s="146"/>
      <c r="O130" s="223"/>
    </row>
    <row r="131" spans="4:15">
      <c r="D131" s="118" t="s">
        <v>308</v>
      </c>
      <c r="E131" s="224"/>
      <c r="F131" s="254"/>
      <c r="G131" s="255"/>
      <c r="H131" s="112"/>
      <c r="I131" s="112"/>
      <c r="J131" s="113"/>
      <c r="L131" s="149"/>
      <c r="M131" s="121"/>
      <c r="N131" s="218"/>
      <c r="O131" s="220"/>
    </row>
    <row r="132" spans="4:15">
      <c r="D132" s="118" t="s">
        <v>309</v>
      </c>
      <c r="E132" s="224"/>
      <c r="F132" s="254"/>
      <c r="G132" s="255"/>
      <c r="H132" s="112"/>
      <c r="I132" s="112"/>
      <c r="J132" s="113"/>
      <c r="L132" s="149"/>
      <c r="M132" s="121"/>
      <c r="N132" s="218"/>
      <c r="O132" s="220"/>
    </row>
    <row r="133" spans="4:15">
      <c r="D133" s="118" t="s">
        <v>310</v>
      </c>
      <c r="E133" s="217"/>
      <c r="F133" s="254"/>
      <c r="G133" s="255"/>
      <c r="H133" s="112"/>
      <c r="I133" s="112"/>
      <c r="J133" s="113"/>
      <c r="L133" s="149"/>
      <c r="M133" s="121"/>
      <c r="N133" s="218"/>
      <c r="O133" s="220"/>
    </row>
    <row r="134" spans="4:15">
      <c r="D134" s="118" t="s">
        <v>311</v>
      </c>
      <c r="E134" s="217"/>
      <c r="F134" s="254"/>
      <c r="G134" s="255"/>
      <c r="H134" s="112"/>
      <c r="I134" s="112"/>
      <c r="J134" s="113"/>
      <c r="L134" s="149"/>
      <c r="M134" s="121"/>
      <c r="N134" s="218"/>
      <c r="O134" s="220"/>
    </row>
    <row r="135" spans="4:15">
      <c r="D135" s="118" t="s">
        <v>312</v>
      </c>
      <c r="E135" s="225"/>
      <c r="F135" s="254"/>
      <c r="G135" s="255"/>
      <c r="H135" s="112"/>
      <c r="I135" s="112"/>
      <c r="J135" s="113"/>
      <c r="L135" s="149"/>
      <c r="M135" s="121"/>
      <c r="N135" s="218"/>
      <c r="O135" s="220"/>
    </row>
    <row r="136" spans="4:15" ht="14.25" thickBot="1">
      <c r="D136" s="131" t="s">
        <v>313</v>
      </c>
      <c r="E136" s="226"/>
      <c r="F136" s="264"/>
      <c r="G136" s="265"/>
      <c r="H136" s="112"/>
      <c r="I136" s="112"/>
      <c r="J136" s="113"/>
      <c r="L136" s="149"/>
      <c r="M136" s="121"/>
      <c r="N136" s="218"/>
      <c r="O136" s="220"/>
    </row>
    <row r="137" spans="4:15">
      <c r="G137" s="133"/>
      <c r="H137" s="112"/>
      <c r="I137" s="112"/>
      <c r="J137" s="113"/>
      <c r="L137" s="149"/>
      <c r="M137" s="121"/>
      <c r="N137" s="218"/>
      <c r="O137" s="220"/>
    </row>
    <row r="138" spans="4:15" ht="14.25" thickBot="1">
      <c r="G138" s="133"/>
      <c r="H138" s="112"/>
      <c r="I138" s="112"/>
      <c r="J138" s="113"/>
      <c r="L138" s="227"/>
      <c r="M138" s="135"/>
      <c r="N138" s="228"/>
      <c r="O138" s="229"/>
    </row>
    <row r="139" spans="4:15" ht="14.25" thickBot="1">
      <c r="G139" s="133"/>
      <c r="H139" s="112"/>
      <c r="I139" s="112"/>
      <c r="J139" s="113"/>
      <c r="L139" s="230" t="s">
        <v>292</v>
      </c>
      <c r="M139" s="139">
        <f>SUM(M120:M138)</f>
        <v>0</v>
      </c>
      <c r="N139" s="139">
        <f>SUM(N120:N138)</f>
        <v>0</v>
      </c>
      <c r="O139" s="231">
        <f>SUM(O120:O138)</f>
        <v>0</v>
      </c>
    </row>
    <row r="141" spans="4:15" ht="13.5" customHeight="1" thickBot="1"/>
    <row r="142" spans="4:15" ht="13.5" customHeight="1" thickBot="1">
      <c r="G142" s="260" t="s">
        <v>314</v>
      </c>
      <c r="H142" s="261"/>
      <c r="I142" s="142" t="s">
        <v>295</v>
      </c>
      <c r="J142" s="143" t="s">
        <v>296</v>
      </c>
      <c r="K142" s="144" t="s">
        <v>315</v>
      </c>
    </row>
    <row r="143" spans="4:15">
      <c r="G143" s="145" t="s">
        <v>316</v>
      </c>
      <c r="H143" s="115">
        <v>0</v>
      </c>
      <c r="I143" s="146">
        <v>0</v>
      </c>
      <c r="J143" s="147">
        <v>0</v>
      </c>
      <c r="K143" s="148">
        <v>0</v>
      </c>
    </row>
    <row r="144" spans="4:15">
      <c r="G144" s="149" t="s">
        <v>317</v>
      </c>
      <c r="H144" s="121">
        <v>0</v>
      </c>
      <c r="I144" s="121">
        <v>0</v>
      </c>
      <c r="J144" s="150">
        <v>0</v>
      </c>
      <c r="K144" s="151">
        <v>0</v>
      </c>
    </row>
    <row r="145" spans="7:11">
      <c r="G145" s="149" t="s">
        <v>318</v>
      </c>
      <c r="H145" s="121">
        <v>0</v>
      </c>
      <c r="I145" s="121">
        <v>0</v>
      </c>
      <c r="J145" s="150">
        <v>0</v>
      </c>
      <c r="K145" s="151">
        <v>0</v>
      </c>
    </row>
    <row r="146" spans="7:11">
      <c r="G146" s="149" t="s">
        <v>319</v>
      </c>
      <c r="H146" s="121">
        <v>0</v>
      </c>
      <c r="I146" s="121">
        <v>0</v>
      </c>
      <c r="J146" s="150">
        <v>0</v>
      </c>
      <c r="K146" s="151">
        <v>0</v>
      </c>
    </row>
    <row r="147" spans="7:11" ht="14.25" thickBot="1">
      <c r="G147" s="152" t="s">
        <v>320</v>
      </c>
      <c r="H147" s="153">
        <v>0</v>
      </c>
      <c r="I147" s="153">
        <v>0</v>
      </c>
      <c r="J147" s="154">
        <v>0</v>
      </c>
      <c r="K147" s="155">
        <v>0</v>
      </c>
    </row>
    <row r="148" spans="7:11" ht="14.25" thickBot="1">
      <c r="G148" s="156" t="s">
        <v>292</v>
      </c>
      <c r="H148" s="157"/>
      <c r="I148" s="157"/>
      <c r="J148" s="150"/>
      <c r="K148" s="158">
        <f>SUM(K143:K147)</f>
        <v>0</v>
      </c>
    </row>
  </sheetData>
  <mergeCells count="20">
    <mergeCell ref="F136:G136"/>
    <mergeCell ref="G142:H142"/>
    <mergeCell ref="F130:G130"/>
    <mergeCell ref="F131:G131"/>
    <mergeCell ref="F132:G132"/>
    <mergeCell ref="F133:G133"/>
    <mergeCell ref="F134:G134"/>
    <mergeCell ref="F135:G135"/>
    <mergeCell ref="F129:G129"/>
    <mergeCell ref="D119:G119"/>
    <mergeCell ref="L119:M119"/>
    <mergeCell ref="F120:G120"/>
    <mergeCell ref="F121:G121"/>
    <mergeCell ref="F122:G122"/>
    <mergeCell ref="F123:G123"/>
    <mergeCell ref="F124:G124"/>
    <mergeCell ref="F125:G125"/>
    <mergeCell ref="F126:G126"/>
    <mergeCell ref="F127:G127"/>
    <mergeCell ref="F128:G128"/>
  </mergeCells>
  <phoneticPr fontId="2"/>
  <pageMargins left="0.69861111111111107" right="0.69861111111111107" top="0.75" bottom="0.75" header="0.3" footer="0.3"/>
  <pageSetup paperSize="9" firstPageNumber="4294963191" orientation="portrait" horizontalDpi="1200" copies="0"/>
  <headerFooter alignWithMargins="0"/>
</worksheet>
</file>

<file path=xl/worksheets/sheet8.xml><?xml version="1.0" encoding="utf-8"?>
<worksheet xmlns="http://schemas.openxmlformats.org/spreadsheetml/2006/main" xmlns:r="http://schemas.openxmlformats.org/officeDocument/2006/relationships">
  <dimension ref="A1"/>
  <sheetViews>
    <sheetView zoomScale="97" zoomScaleSheetLayoutView="100" workbookViewId="0">
      <selection activeCell="K25" sqref="K25"/>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vt:i4>
      </vt:variant>
    </vt:vector>
  </HeadingPairs>
  <TitlesOfParts>
    <vt:vector size="8" baseType="lpstr">
      <vt:lpstr>ルール＆合計</vt:lpstr>
      <vt:lpstr>デモトレ履歴</vt:lpstr>
      <vt:lpstr>画像10.112～</vt:lpstr>
      <vt:lpstr>気づき</vt:lpstr>
      <vt:lpstr>決まり事</vt:lpstr>
      <vt:lpstr>画像10.5～</vt:lpstr>
      <vt:lpstr>検証データ_原紙</vt:lpstr>
      <vt:lpstr>画像_原紙</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2015-10-18T14:44:03Z</dcterms:modified>
</cp:coreProperties>
</file>