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4" activeTab="1"/>
  </bookViews>
  <sheets>
    <sheet name="ルール＆合計" sheetId="1" r:id="rId1"/>
    <sheet name="検証データ" sheetId="2" r:id="rId2"/>
    <sheet name="画像" sheetId="3" r:id="rId3"/>
    <sheet name="気づき" sheetId="4" r:id="rId4"/>
    <sheet name="検証終了通貨" sheetId="5" r:id="rId5"/>
  </sheets>
  <definedNames/>
  <calcPr fullCalcOnLoad="1"/>
</workbook>
</file>

<file path=xl/sharedStrings.xml><?xml version="1.0" encoding="utf-8"?>
<sst xmlns="http://schemas.openxmlformats.org/spreadsheetml/2006/main" count="811" uniqueCount="296">
  <si>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</si>
  <si>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</si>
  <si>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</si>
  <si>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</si>
  <si>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</si>
  <si>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</si>
  <si>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</si>
  <si>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</si>
  <si>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</si>
  <si>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</si>
  <si>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</si>
  <si>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</si>
  <si>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</si>
  <si>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</si>
  <si>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</si>
  <si>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</si>
  <si>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</si>
  <si>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</si>
  <si>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</si>
  <si>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</si>
  <si>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</si>
  <si>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</si>
  <si>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</si>
  <si>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</si>
  <si>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数量</t>
  </si>
  <si>
    <t>エントリー手法</t>
  </si>
  <si>
    <t>時間足</t>
  </si>
  <si>
    <t>エントリー日時</t>
  </si>
  <si>
    <t>エントリー価格</t>
  </si>
  <si>
    <t>決済時間足</t>
  </si>
  <si>
    <t>決済日時</t>
  </si>
  <si>
    <t>決済価格</t>
  </si>
  <si>
    <t>決済手法</t>
  </si>
  <si>
    <t>結果</t>
  </si>
  <si>
    <t>利益pips</t>
  </si>
  <si>
    <t>損失pips</t>
  </si>
  <si>
    <t>金額　</t>
  </si>
  <si>
    <t>USD/JPY</t>
  </si>
  <si>
    <t>買い</t>
  </si>
  <si>
    <t>1.23万通貨</t>
  </si>
  <si>
    <t>PB</t>
  </si>
  <si>
    <t>日足</t>
  </si>
  <si>
    <t>２００５年２月２日</t>
  </si>
  <si>
    <t>ストップ</t>
  </si>
  <si>
    <t>負け</t>
  </si>
  <si>
    <t>0.81万通貨</t>
  </si>
  <si>
    <t>２００５年2月5日</t>
  </si>
  <si>
    <t>２００５年4月19日</t>
  </si>
  <si>
    <t>ストップ切り上げ</t>
  </si>
  <si>
    <t>勝ち</t>
  </si>
  <si>
    <t>売り</t>
  </si>
  <si>
    <t>1.27万通貨</t>
  </si>
  <si>
    <t>２００５年４月２２日</t>
  </si>
  <si>
    <t>ストップ切り下げ</t>
  </si>
  <si>
    <t>1.62万通貨</t>
  </si>
  <si>
    <t>２００５年5月２６日</t>
  </si>
  <si>
    <t>200５年5月３１日</t>
  </si>
  <si>
    <t>1.74万通貨</t>
  </si>
  <si>
    <t>２００５年６月２４日</t>
  </si>
  <si>
    <t>2005年７月２１日</t>
  </si>
  <si>
    <t>２００５年７月１９日</t>
  </si>
  <si>
    <t>1.05万通貨</t>
  </si>
  <si>
    <t>2005年8月４日</t>
  </si>
  <si>
    <t>2005年8月５日</t>
  </si>
  <si>
    <t>1.03万通貨</t>
  </si>
  <si>
    <t>２００５年９月１６日</t>
  </si>
  <si>
    <t>2005年１２月１２日</t>
  </si>
  <si>
    <t>2.62万通貨</t>
  </si>
  <si>
    <t>２００６年２月２１日</t>
  </si>
  <si>
    <t>2005年２月２３日</t>
  </si>
  <si>
    <t>0.7万通貨</t>
  </si>
  <si>
    <t>２００６年３月１０日</t>
  </si>
  <si>
    <t>200６年３月１６日」</t>
  </si>
  <si>
    <t>1.43万通貨</t>
  </si>
  <si>
    <t>２００６年４月１７日</t>
  </si>
  <si>
    <t>２００６年４月２１日</t>
  </si>
  <si>
    <t>2006年５月１９日</t>
  </si>
  <si>
    <t>1.56万通貨</t>
  </si>
  <si>
    <t>２００６年６月２２日</t>
  </si>
  <si>
    <t>２００６年６月３０日</t>
  </si>
  <si>
    <t>1.52万通貨</t>
  </si>
  <si>
    <t>２００６７月１４日</t>
  </si>
  <si>
    <t>２００６年７月２７日</t>
  </si>
  <si>
    <t>1.3万通貨</t>
  </si>
  <si>
    <t>2006年８月２２日</t>
  </si>
  <si>
    <t>２００６年１０月２７日</t>
  </si>
  <si>
    <t>2.2万通貨</t>
  </si>
  <si>
    <t>２００６年１１月１７日</t>
  </si>
  <si>
    <t>２００６年１２月５日</t>
  </si>
  <si>
    <t>1.55万通貨</t>
  </si>
  <si>
    <t>２００７年３月２６日</t>
  </si>
  <si>
    <t>２００７年３月２８日</t>
  </si>
  <si>
    <t>1.29万通貨</t>
  </si>
  <si>
    <t>２００７年５月１日</t>
  </si>
  <si>
    <t>２００７年７月２日</t>
  </si>
  <si>
    <t>0.88万通貨</t>
  </si>
  <si>
    <t>２００７年８月１５日</t>
  </si>
  <si>
    <t>２００７年１２月７日</t>
  </si>
  <si>
    <t>1.18万通貨</t>
  </si>
  <si>
    <t>２００８年１月１４日</t>
  </si>
  <si>
    <t>２００８年１月２５日</t>
  </si>
  <si>
    <t>1.42万通貨</t>
  </si>
  <si>
    <t>２００８年４月１６日</t>
  </si>
  <si>
    <t>２００８年５月９日</t>
  </si>
  <si>
    <t>1.89万通貨</t>
  </si>
  <si>
    <t>２００８年６月３日</t>
  </si>
  <si>
    <t>２００８年６月９日</t>
  </si>
  <si>
    <t>1.09万通貨</t>
  </si>
  <si>
    <t>２００８年７月２８日</t>
  </si>
  <si>
    <t>２００８年８月２１日</t>
  </si>
  <si>
    <t>1.51万通貨</t>
  </si>
  <si>
    <t>２００８年９月４日</t>
  </si>
  <si>
    <t>２００９年１月２日</t>
  </si>
  <si>
    <t>２００９年２月１１日</t>
  </si>
  <si>
    <t>２００９年３月６日</t>
  </si>
  <si>
    <t>1.75万通貨</t>
  </si>
  <si>
    <t>２００９年６月２２日</t>
  </si>
  <si>
    <t>２００９年７月１４日</t>
  </si>
  <si>
    <t>2.09万通貨</t>
  </si>
  <si>
    <t>２００９年８月６日</t>
  </si>
  <si>
    <t>２００９年８月１７日</t>
  </si>
  <si>
    <t>2.93万通貨</t>
  </si>
  <si>
    <t>２００９年８月２５日</t>
  </si>
  <si>
    <t>２００９年１０月１２日</t>
  </si>
  <si>
    <t>2.55万通貨</t>
  </si>
  <si>
    <t>２００９年１２月１５日</t>
  </si>
  <si>
    <t>２０１０年１月１２日</t>
  </si>
  <si>
    <t>2.24万通貨</t>
  </si>
  <si>
    <t>２０１０年１月５日</t>
  </si>
  <si>
    <t>２０１０年２月１７日</t>
  </si>
  <si>
    <t>２０１０年５月２０日</t>
  </si>
  <si>
    <t>２０１０年９月１５日</t>
  </si>
  <si>
    <t>2.14万通貨</t>
  </si>
  <si>
    <t>２０１０年９月２７日</t>
  </si>
  <si>
    <t>２０１０年１０月２８日</t>
  </si>
  <si>
    <t>1.99万通貨</t>
  </si>
  <si>
    <t>２０１０年１１月１０日</t>
  </si>
  <si>
    <t>２０１０年１２月３日</t>
  </si>
  <si>
    <t>5.1万通貨</t>
  </si>
  <si>
    <t>２０１０年１２月１３日</t>
  </si>
  <si>
    <t>5.59万通貨</t>
  </si>
  <si>
    <t>２０１１年１月７日</t>
  </si>
  <si>
    <t>4.46万通貨</t>
  </si>
  <si>
    <t>２０１１年１月３１日</t>
  </si>
  <si>
    <t>２０１１年２月４日</t>
  </si>
  <si>
    <t>6.38万通貨</t>
  </si>
  <si>
    <t>２０１１年３月２３日</t>
  </si>
  <si>
    <t>２０１１年３月２５日</t>
  </si>
  <si>
    <t>２０１１年４月２９日</t>
  </si>
  <si>
    <t>２０１１年５月１１日</t>
  </si>
  <si>
    <t>3.49万通貨</t>
  </si>
  <si>
    <t>２０１１年５月１９日</t>
  </si>
  <si>
    <t>２０１１年５月２６日</t>
  </si>
  <si>
    <t>4.71万通貨</t>
  </si>
  <si>
    <t>２０１１年６月１４日</t>
  </si>
  <si>
    <t>２０１１年６月１５日</t>
  </si>
  <si>
    <t>5.62万通貨</t>
  </si>
  <si>
    <t>２０１１年６月２７日</t>
  </si>
  <si>
    <t>２０１１ねん７月１１日</t>
  </si>
  <si>
    <t>3.61万通貨</t>
  </si>
  <si>
    <t>２０１１年７月１２日</t>
  </si>
  <si>
    <t>２０１１年８月４日</t>
  </si>
  <si>
    <t>3.71万通貨</t>
  </si>
  <si>
    <t>２０１１年９月１９日</t>
  </si>
  <si>
    <t>２０１１年９月２９日</t>
  </si>
  <si>
    <t>4.76万通貨</t>
  </si>
  <si>
    <t>２０１１年１１月１６日</t>
  </si>
  <si>
    <t>２０１１年１１月２２日</t>
  </si>
  <si>
    <t>7.82万通貨</t>
  </si>
  <si>
    <t>２０１１年１２月１９日</t>
  </si>
  <si>
    <t>２０１１年１２月２８日</t>
  </si>
  <si>
    <t>5.09万通貨</t>
  </si>
  <si>
    <t>２０１２年１月９日</t>
  </si>
  <si>
    <t>２０１２年１月１６日</t>
  </si>
  <si>
    <t>4.17万通貨</t>
  </si>
  <si>
    <t>２０１２年３月８日</t>
  </si>
  <si>
    <t>２０１２年３月２２日</t>
  </si>
  <si>
    <t>9.34万通貨</t>
  </si>
  <si>
    <t>２０１２年５月３０日</t>
  </si>
  <si>
    <t>２０１２年６月７日</t>
  </si>
  <si>
    <t>5.3万通貨</t>
  </si>
  <si>
    <t>２０１２年６月１３日</t>
  </si>
  <si>
    <t>２０１２年６月１４日</t>
  </si>
  <si>
    <t>4.87万通貨</t>
  </si>
  <si>
    <t>２０１２年６月２７日</t>
  </si>
  <si>
    <t>２０１２年６月２８日</t>
  </si>
  <si>
    <t>5.13万通貨</t>
  </si>
  <si>
    <t>２０１２年１１月３０日</t>
  </si>
  <si>
    <t>２０１３年２月２５日</t>
  </si>
  <si>
    <t>5.91万通貨</t>
  </si>
  <si>
    <t>２０１３年３月６日</t>
  </si>
  <si>
    <t>２０１３年３月１５日</t>
  </si>
  <si>
    <t>3.76万通貨</t>
  </si>
  <si>
    <t>２０１３年４月２４日</t>
  </si>
  <si>
    <t>２０１３年４月２６日</t>
  </si>
  <si>
    <t>4.54万通貨</t>
  </si>
  <si>
    <t>２０１３年４月３０日</t>
  </si>
  <si>
    <t>２０１３年５月２日</t>
  </si>
  <si>
    <t>3.59万通貨</t>
  </si>
  <si>
    <t>２０１３年６月２６日</t>
  </si>
  <si>
    <t>２０１３年７月１１日</t>
  </si>
  <si>
    <t>6.8万通貨</t>
  </si>
  <si>
    <t>２０１３年９月２日</t>
  </si>
  <si>
    <t>２０１３年９月１２日</t>
  </si>
  <si>
    <t>5.89万通貨</t>
  </si>
  <si>
    <t>２０１３年９月２５日</t>
  </si>
  <si>
    <t>２０１３年１０月９日</t>
  </si>
  <si>
    <t>4.15万通貨</t>
  </si>
  <si>
    <t>２０１３年１２月５日</t>
  </si>
  <si>
    <t>２１０１３年１２月５日</t>
  </si>
  <si>
    <t>10.46万通貨</t>
  </si>
  <si>
    <t>２０１４年６月２日</t>
  </si>
  <si>
    <t>２０１４年６月１１日</t>
  </si>
  <si>
    <t>12.54万通貨</t>
  </si>
  <si>
    <t>２０１４８月１５日</t>
  </si>
  <si>
    <t>２０１４年８月１５日</t>
  </si>
  <si>
    <t>14.04万通貨</t>
  </si>
  <si>
    <t>２０１４年８月１９日</t>
  </si>
  <si>
    <t>２０１４年１０月２日</t>
  </si>
  <si>
    <t>18.34万通貨</t>
  </si>
  <si>
    <t>２０１４年１０月８日</t>
  </si>
  <si>
    <t>２０１４年１０月１５日</t>
  </si>
  <si>
    <t>11.51万通貨</t>
  </si>
  <si>
    <t>２０１４年１０月２７日</t>
  </si>
  <si>
    <t>4.64万通貨</t>
  </si>
  <si>
    <t>２０１４年１２月２日</t>
  </si>
  <si>
    <t>２０１４年１２月９日</t>
  </si>
  <si>
    <t>4.73万通貨</t>
  </si>
  <si>
    <t>２０１５年１月１３日</t>
  </si>
  <si>
    <t>２０１５年１月２０日</t>
  </si>
  <si>
    <t>7.88万通貨</t>
  </si>
  <si>
    <t>２０１５年４月９日</t>
  </si>
  <si>
    <t>２０１５年４月１４日</t>
  </si>
  <si>
    <t>7.25万通貨</t>
  </si>
  <si>
    <t>２０１５年７月３日</t>
  </si>
  <si>
    <t>２０１５年７月８日</t>
  </si>
  <si>
    <t>9.55万通貨</t>
  </si>
  <si>
    <t>２０１５年７月２３日</t>
  </si>
  <si>
    <t>２０１５年７月２７日</t>
  </si>
  <si>
    <t>6.35万通貨</t>
  </si>
  <si>
    <t>２０１５年８月４日</t>
  </si>
  <si>
    <t>２０１５年８月１２日</t>
  </si>
  <si>
    <t>ストップ引き上げ</t>
  </si>
  <si>
    <t>6.62万通貨</t>
  </si>
  <si>
    <t>２０１５年８月２１日</t>
  </si>
  <si>
    <t>２０１５年９月９日</t>
  </si>
  <si>
    <t>トレード詳細データ</t>
  </si>
  <si>
    <t>通貨ペア別エントリー回数</t>
  </si>
  <si>
    <t>Buy</t>
  </si>
  <si>
    <t>Sell</t>
  </si>
  <si>
    <t>トレード期間</t>
  </si>
  <si>
    <t>2005年2月5日～2015年９月</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</si>
  <si>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</si>
  <si>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</si>
  <si>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</si>
  <si>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</si>
  <si>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</si>
  <si>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</si>
  <si>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</si>
  <si>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</si>
  <si>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</si>
  <si>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</si>
  <si>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</si>
  <si>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</si>
  <si>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</si>
  <si>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1591pips</t>
  </si>
  <si>
    <t>合計</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</si>
  <si>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</si>
  <si>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</si>
  <si>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</si>
  <si>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</si>
  <si>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</si>
  <si>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</si>
  <si>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</si>
  <si>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</si>
  <si>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</si>
  <si>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２００８年から始め、リーマンショックで大きく資金を失い、それ以降チャートは見ていましたが、大きくトレードすることもなくいました。</t>
  </si>
  <si>
    <t>昨年より本格的に、勉強トレードを始めました。今年は多少プラスという感じです。利益が膨らんでも、資金管理の失敗で、利益を減らすことの多さを反省しています。</t>
  </si>
  <si>
    <t>気づき：</t>
  </si>
  <si>
    <t>この検証の仕方では、資金管理の徹底さがあるので、今回最大２%の損失としていましたので、負けても大きく取れるところは取れるので、１０年ロいうスパンですが、結果の大きさにびっくりしています。</t>
  </si>
  <si>
    <t>損切にあうのは、ローソク足がMAを上下する、レンジ相場のようです。</t>
  </si>
  <si>
    <t>リーマンショックのような下落に仕掛け１で乗れていたのは、驚きです。逆に２０１３年１０月からの上昇に乗れなかったのは残念でした。</t>
  </si>
  <si>
    <t>急落急騰のⅤ字の相場の時どこにストップをずらしていったらよいか迷いました。</t>
  </si>
  <si>
    <t>下落時のローソク足１本前の高値にずらいしていくのがよいかとおもいました。</t>
  </si>
  <si>
    <t>１０年分のチャート検証は初めてしました。良かったです。</t>
  </si>
  <si>
    <t>４時間足の検証に移っていいのでしょうか？</t>
  </si>
  <si>
    <t>PB:</t>
  </si>
  <si>
    <t>USDJPY</t>
  </si>
  <si>
    <t>日足◎</t>
  </si>
  <si>
    <t>240分足◎</t>
  </si>
  <si>
    <t>USDCHF</t>
  </si>
  <si>
    <t>フィボナッチトレード</t>
  </si>
  <si>
    <t>60分◎</t>
  </si>
  <si>
    <t>EURUSD</t>
  </si>
  <si>
    <t>ヘッドアンドショルダー</t>
  </si>
  <si>
    <t>GBPUSD</t>
  </si>
</sst>
</file>

<file path=xl/styles.xml><?xml version="1.0" encoding="utf-8"?>
<styleSheet xmlns="http://schemas.openxmlformats.org/spreadsheetml/2006/main">
  <numFmts count="16">
    <numFmt numFmtId="164" formatCode="GENERAL"/>
    <numFmt numFmtId="165" formatCode="\¥#,##0;&quot;¥-&quot;#,##0"/>
    <numFmt numFmtId="166" formatCode="0.0_);[RED]\(0.0\)"/>
    <numFmt numFmtId="167" formatCode="YYYY/M/D;@"/>
    <numFmt numFmtId="168" formatCode="0%"/>
    <numFmt numFmtId="169" formatCode="\¥#,##0;[RED]&quot;¥-&quot;#,##0"/>
    <numFmt numFmtId="170" formatCode="M/D;@"/>
    <numFmt numFmtId="171" formatCode="\¥#,##0_);[RED]&quot;(¥&quot;#,##0\)"/>
    <numFmt numFmtId="172" formatCode="YYYY\年M\月"/>
    <numFmt numFmtId="173" formatCode="0_);[RED]\(0\)"/>
    <numFmt numFmtId="174" formatCode="#,##0_ ;[RED]\-#,##0\ "/>
    <numFmt numFmtId="175" formatCode="0.0%"/>
    <numFmt numFmtId="176" formatCode="0.00_ "/>
    <numFmt numFmtId="177" formatCode="M\月D\日"/>
    <numFmt numFmtId="178" formatCode="GENERAL"/>
    <numFmt numFmtId="179" formatCode="0.00_ ;[RED]\-0.00\ "/>
  </numFmts>
  <fonts count="13">
    <font>
      <sz val="11"/>
      <color indexed="8"/>
      <name val="ＭＳ Ｐゴシック"/>
      <family val="3"/>
    </font>
    <font>
      <sz val="10"/>
      <name val="Arial"/>
      <family val="0"/>
    </font>
    <font>
      <sz val="11"/>
      <name val="ＭＳ Ｐゴシック"/>
      <family val="3"/>
    </font>
    <font>
      <sz val="12"/>
      <color indexed="8"/>
      <name val="ＭＳ Ｐゴシック"/>
      <family val="3"/>
    </font>
    <font>
      <b/>
      <sz val="12"/>
      <color indexed="8"/>
      <name val="ＭＳ Ｐゴシック"/>
      <family val="3"/>
    </font>
    <font>
      <sz val="12"/>
      <name val="ＭＳ Ｐゴシック"/>
      <family val="3"/>
    </font>
    <font>
      <b/>
      <sz val="12"/>
      <name val="ＭＳ Ｐゴシック"/>
      <family val="3"/>
    </font>
    <font>
      <sz val="12"/>
      <name val="MS PGothic"/>
      <family val="3"/>
    </font>
    <font>
      <sz val="9"/>
      <name val="ＭＳ Ｐゴシック"/>
      <family val="3"/>
    </font>
    <font>
      <sz val="11"/>
      <color indexed="60"/>
      <name val="ＭＳ Ｐゴシック"/>
      <family val="3"/>
    </font>
    <font>
      <b/>
      <sz val="11"/>
      <color indexed="8"/>
      <name val="ＭＳ Ｐゴシック"/>
      <family val="3"/>
    </font>
    <font>
      <sz val="11"/>
      <color indexed="9"/>
      <name val="ＭＳ Ｐゴシック"/>
      <family val="3"/>
    </font>
    <font>
      <sz val="11"/>
      <color indexed="10"/>
      <name val="ＭＳ Ｐゴシック"/>
      <family val="3"/>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62"/>
        <bgColor indexed="64"/>
      </patternFill>
    </fill>
  </fills>
  <borders count="59">
    <border>
      <left/>
      <right/>
      <top/>
      <bottom/>
      <diagonal/>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63"/>
      </left>
      <right style="hair">
        <color indexed="8"/>
      </right>
      <top style="medium">
        <color indexed="8"/>
      </top>
      <bottom>
        <color indexed="63"/>
      </bottom>
    </border>
    <border>
      <left style="hair">
        <color indexed="8"/>
      </left>
      <right style="hair">
        <color indexed="8"/>
      </right>
      <top style="medium">
        <color indexed="8"/>
      </top>
      <bottom>
        <color indexed="63"/>
      </bottom>
    </border>
    <border>
      <left style="hair">
        <color indexed="8"/>
      </left>
      <right style="hair">
        <color indexed="9"/>
      </right>
      <top style="medium">
        <color indexed="8"/>
      </top>
      <bottom>
        <color indexed="63"/>
      </bottom>
    </border>
    <border>
      <left style="hair">
        <color indexed="8"/>
      </left>
      <right>
        <color indexed="63"/>
      </right>
      <top style="medium">
        <color indexed="8"/>
      </top>
      <bottom>
        <color indexed="63"/>
      </bottom>
    </border>
    <border>
      <left style="hair">
        <color indexed="8"/>
      </left>
      <right style="medium">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double">
        <color indexed="60"/>
      </bottom>
    </border>
    <border>
      <left style="thin">
        <color indexed="8"/>
      </left>
      <right style="thin">
        <color indexed="8"/>
      </right>
      <top style="thin">
        <color indexed="8"/>
      </top>
      <bottom style="double">
        <color indexed="60"/>
      </bottom>
    </border>
    <border>
      <left>
        <color indexed="63"/>
      </left>
      <right style="thin">
        <color indexed="8"/>
      </right>
      <top style="thin">
        <color indexed="8"/>
      </top>
      <bottom style="double">
        <color indexed="60"/>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60"/>
      </top>
      <bottom style="thin">
        <color indexed="8"/>
      </bottom>
    </border>
    <border>
      <left>
        <color indexed="63"/>
      </left>
      <right style="thin">
        <color indexed="8"/>
      </right>
      <top style="thin">
        <color indexed="8"/>
      </top>
      <bottom>
        <color indexed="63"/>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color indexed="63"/>
      </top>
      <bottom style="hair">
        <color indexed="8"/>
      </bottom>
    </border>
    <border>
      <left>
        <color indexed="63"/>
      </left>
      <right>
        <color indexed="63"/>
      </right>
      <top>
        <color indexed="63"/>
      </top>
      <bottom style="double">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style="medium">
        <color indexed="60"/>
      </left>
      <right style="medium">
        <color indexed="60"/>
      </right>
      <top style="medium">
        <color indexed="60"/>
      </top>
      <bottom style="medium">
        <color indexed="60"/>
      </bottom>
    </border>
    <border>
      <left style="medium">
        <color indexed="8"/>
      </left>
      <right>
        <color indexed="63"/>
      </right>
      <top style="thin">
        <color indexed="8"/>
      </top>
      <bottom>
        <color indexed="63"/>
      </bottom>
    </border>
    <border>
      <left style="medium">
        <color indexed="8"/>
      </left>
      <right>
        <color indexed="63"/>
      </right>
      <top>
        <color indexed="63"/>
      </top>
      <bottom style="double">
        <color indexed="8"/>
      </bottom>
    </border>
  </borders>
  <cellStyleXfs count="23">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vertical="center"/>
      <protection/>
    </xf>
    <xf numFmtId="164" fontId="0" fillId="0" borderId="0">
      <alignment vertical="center"/>
      <protection/>
    </xf>
    <xf numFmtId="164" fontId="2" fillId="0" borderId="0">
      <alignment vertical="center"/>
      <protection/>
    </xf>
  </cellStyleXfs>
  <cellXfs count="147">
    <xf numFmtId="164" fontId="0" fillId="0" borderId="0" xfId="0" applyAlignment="1">
      <alignment vertical="center"/>
    </xf>
    <xf numFmtId="164" fontId="0" fillId="0" borderId="1" xfId="0" applyNumberFormat="1" applyFont="1" applyFill="1" applyBorder="1" applyAlignment="1" applyProtection="1">
      <alignment vertical="center"/>
      <protection/>
    </xf>
    <xf numFmtId="165" fontId="3" fillId="2" borderId="2" xfId="21" applyNumberFormat="1" applyFont="1" applyFill="1" applyBorder="1" applyAlignment="1" applyProtection="1">
      <alignment horizontal="center"/>
      <protection/>
    </xf>
    <xf numFmtId="164" fontId="0" fillId="0" borderId="3" xfId="0" applyNumberFormat="1" applyFont="1" applyFill="1" applyBorder="1" applyAlignment="1" applyProtection="1">
      <alignment vertical="center"/>
      <protection/>
    </xf>
    <xf numFmtId="165" fontId="3" fillId="2" borderId="3" xfId="21" applyNumberFormat="1" applyFont="1" applyFill="1" applyBorder="1" applyAlignment="1" applyProtection="1">
      <alignment horizontal="center"/>
      <protection/>
    </xf>
    <xf numFmtId="164" fontId="0" fillId="0" borderId="4" xfId="0" applyNumberFormat="1" applyFont="1" applyFill="1" applyBorder="1" applyAlignment="1" applyProtection="1">
      <alignment vertical="center"/>
      <protection/>
    </xf>
    <xf numFmtId="164" fontId="4" fillId="3" borderId="5" xfId="21" applyNumberFormat="1" applyFont="1" applyFill="1" applyBorder="1" applyAlignment="1" applyProtection="1">
      <alignment vertical="center"/>
      <protection/>
    </xf>
    <xf numFmtId="165" fontId="5" fillId="0" borderId="6" xfId="21" applyNumberFormat="1" applyFont="1" applyFill="1" applyBorder="1" applyAlignment="1" applyProtection="1">
      <alignment horizontal="center" vertical="center"/>
      <protection/>
    </xf>
    <xf numFmtId="166" fontId="4" fillId="3" borderId="7" xfId="21" applyNumberFormat="1" applyFont="1" applyFill="1" applyBorder="1" applyAlignment="1" applyProtection="1">
      <alignment vertical="center"/>
      <protection/>
    </xf>
    <xf numFmtId="167" fontId="4" fillId="0" borderId="8" xfId="21" applyNumberFormat="1" applyFont="1" applyFill="1" applyBorder="1" applyAlignment="1" applyProtection="1">
      <alignment horizontal="center" vertical="center"/>
      <protection/>
    </xf>
    <xf numFmtId="164" fontId="4" fillId="0" borderId="0" xfId="21" applyNumberFormat="1" applyFont="1" applyFill="1" applyBorder="1" applyAlignment="1" applyProtection="1">
      <alignment vertical="center"/>
      <protection/>
    </xf>
    <xf numFmtId="164" fontId="4" fillId="3" borderId="9" xfId="21" applyNumberFormat="1" applyFont="1" applyFill="1" applyBorder="1" applyAlignment="1" applyProtection="1">
      <alignment vertical="center"/>
      <protection/>
    </xf>
    <xf numFmtId="165" fontId="4" fillId="0" borderId="10" xfId="21" applyNumberFormat="1" applyFont="1" applyFill="1" applyBorder="1" applyAlignment="1" applyProtection="1">
      <alignment horizontal="center" vertical="center"/>
      <protection/>
    </xf>
    <xf numFmtId="166" fontId="4" fillId="3" borderId="5" xfId="21" applyNumberFormat="1" applyFont="1" applyFill="1" applyBorder="1" applyAlignment="1" applyProtection="1">
      <alignment vertical="center"/>
      <protection/>
    </xf>
    <xf numFmtId="168" fontId="4" fillId="0" borderId="11" xfId="21" applyNumberFormat="1" applyFont="1" applyFill="1" applyBorder="1" applyAlignment="1" applyProtection="1">
      <alignment horizontal="center" vertical="center"/>
      <protection/>
    </xf>
    <xf numFmtId="165" fontId="4" fillId="0" borderId="8" xfId="21" applyNumberFormat="1" applyFont="1" applyFill="1" applyBorder="1" applyAlignment="1" applyProtection="1">
      <alignment horizontal="center" vertical="center"/>
      <protection/>
    </xf>
    <xf numFmtId="169" fontId="4" fillId="3" borderId="5" xfId="21" applyNumberFormat="1" applyFont="1" applyFill="1" applyBorder="1" applyAlignment="1" applyProtection="1">
      <alignment vertical="center"/>
      <protection/>
    </xf>
    <xf numFmtId="169" fontId="4" fillId="0" borderId="12" xfId="21"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vertical="center"/>
      <protection/>
    </xf>
    <xf numFmtId="164" fontId="4" fillId="4" borderId="0" xfId="21" applyNumberFormat="1" applyFont="1" applyFill="1" applyBorder="1" applyAlignment="1" applyProtection="1">
      <alignment vertical="center"/>
      <protection/>
    </xf>
    <xf numFmtId="165" fontId="4" fillId="4" borderId="0" xfId="21" applyNumberFormat="1" applyFont="1" applyFill="1" applyBorder="1" applyAlignment="1" applyProtection="1">
      <alignment horizontal="center" vertical="center"/>
      <protection/>
    </xf>
    <xf numFmtId="166" fontId="4" fillId="4" borderId="0" xfId="21" applyNumberFormat="1" applyFont="1" applyFill="1" applyBorder="1" applyAlignment="1" applyProtection="1">
      <alignment vertical="center"/>
      <protection/>
    </xf>
    <xf numFmtId="165" fontId="3" fillId="2" borderId="13" xfId="21" applyNumberFormat="1" applyFont="1" applyFill="1" applyBorder="1" applyAlignment="1" applyProtection="1">
      <alignment horizontal="center"/>
      <protection/>
    </xf>
    <xf numFmtId="169" fontId="4" fillId="4" borderId="0" xfId="21" applyNumberFormat="1" applyFont="1" applyFill="1" applyBorder="1" applyAlignment="1" applyProtection="1">
      <alignment vertical="center"/>
      <protection/>
    </xf>
    <xf numFmtId="169" fontId="4" fillId="4" borderId="0" xfId="21" applyNumberFormat="1" applyFont="1" applyFill="1" applyBorder="1" applyAlignment="1" applyProtection="1">
      <alignment horizontal="center" vertical="center"/>
      <protection/>
    </xf>
    <xf numFmtId="164" fontId="0" fillId="4" borderId="0" xfId="0" applyNumberFormat="1" applyFont="1" applyFill="1" applyBorder="1" applyAlignment="1" applyProtection="1">
      <alignment vertical="center"/>
      <protection/>
    </xf>
    <xf numFmtId="164" fontId="4" fillId="4" borderId="14" xfId="21" applyNumberFormat="1" applyFont="1" applyFill="1" applyBorder="1" applyAlignment="1" applyProtection="1">
      <alignment vertical="center"/>
      <protection/>
    </xf>
    <xf numFmtId="165" fontId="4" fillId="4" borderId="14" xfId="21" applyNumberFormat="1" applyFont="1" applyFill="1" applyBorder="1" applyAlignment="1" applyProtection="1">
      <alignment horizontal="center" vertical="center"/>
      <protection/>
    </xf>
    <xf numFmtId="165" fontId="6" fillId="4" borderId="14" xfId="21" applyNumberFormat="1" applyFont="1" applyFill="1" applyBorder="1" applyAlignment="1" applyProtection="1">
      <alignment horizontal="center" vertical="center"/>
      <protection/>
    </xf>
    <xf numFmtId="166" fontId="4" fillId="4" borderId="14" xfId="21" applyNumberFormat="1" applyFont="1" applyFill="1" applyBorder="1" applyAlignment="1" applyProtection="1">
      <alignment vertical="center"/>
      <protection/>
    </xf>
    <xf numFmtId="168" fontId="4" fillId="4" borderId="15" xfId="21" applyNumberFormat="1" applyFont="1" applyFill="1" applyBorder="1" applyAlignment="1" applyProtection="1">
      <alignment horizontal="center" vertical="center"/>
      <protection/>
    </xf>
    <xf numFmtId="169" fontId="4" fillId="4" borderId="14" xfId="21" applyNumberFormat="1" applyFont="1" applyFill="1" applyBorder="1" applyAlignment="1" applyProtection="1">
      <alignment vertical="center"/>
      <protection/>
    </xf>
    <xf numFmtId="169" fontId="4" fillId="4" borderId="14" xfId="21" applyNumberFormat="1" applyFont="1" applyFill="1" applyBorder="1" applyAlignment="1" applyProtection="1">
      <alignment horizontal="center" vertical="center"/>
      <protection/>
    </xf>
    <xf numFmtId="164" fontId="0" fillId="4" borderId="14" xfId="0" applyNumberFormat="1" applyFont="1" applyFill="1" applyBorder="1" applyAlignment="1" applyProtection="1">
      <alignment vertical="center"/>
      <protection/>
    </xf>
    <xf numFmtId="164" fontId="0" fillId="0" borderId="14" xfId="0" applyNumberFormat="1" applyFont="1" applyFill="1" applyBorder="1" applyAlignment="1" applyProtection="1">
      <alignment vertical="center"/>
      <protection/>
    </xf>
    <xf numFmtId="164" fontId="4" fillId="0" borderId="16" xfId="21" applyNumberFormat="1" applyFont="1" applyFill="1" applyBorder="1" applyAlignment="1" applyProtection="1">
      <alignment/>
      <protection/>
    </xf>
    <xf numFmtId="165" fontId="3" fillId="2" borderId="16" xfId="21" applyNumberFormat="1" applyFont="1" applyFill="1" applyBorder="1" applyAlignment="1" applyProtection="1">
      <alignment horizontal="center"/>
      <protection/>
    </xf>
    <xf numFmtId="165" fontId="4" fillId="0" borderId="16" xfId="21" applyNumberFormat="1" applyFont="1" applyFill="1" applyBorder="1" applyAlignment="1" applyProtection="1">
      <alignment horizontal="center" vertical="center"/>
      <protection/>
    </xf>
    <xf numFmtId="165" fontId="3" fillId="2" borderId="6" xfId="21" applyNumberFormat="1" applyFont="1" applyFill="1" applyBorder="1" applyAlignment="1" applyProtection="1">
      <alignment horizontal="center"/>
      <protection/>
    </xf>
    <xf numFmtId="165" fontId="4" fillId="0" borderId="0" xfId="21" applyNumberFormat="1" applyFont="1" applyFill="1" applyBorder="1" applyAlignment="1" applyProtection="1">
      <alignment horizontal="center" vertical="center"/>
      <protection/>
    </xf>
    <xf numFmtId="164" fontId="0" fillId="0" borderId="16" xfId="0" applyNumberFormat="1" applyFont="1" applyFill="1" applyBorder="1" applyAlignment="1" applyProtection="1">
      <alignment vertical="center"/>
      <protection/>
    </xf>
    <xf numFmtId="164" fontId="6" fillId="3" borderId="17" xfId="21" applyNumberFormat="1" applyFont="1" applyFill="1" applyBorder="1" applyAlignment="1" applyProtection="1">
      <alignment horizontal="center" vertical="center"/>
      <protection/>
    </xf>
    <xf numFmtId="164" fontId="4" fillId="3" borderId="18" xfId="21" applyNumberFormat="1" applyFont="1" applyFill="1" applyBorder="1" applyAlignment="1" applyProtection="1">
      <alignment horizontal="center" vertical="center"/>
      <protection/>
    </xf>
    <xf numFmtId="164" fontId="4" fillId="3" borderId="19" xfId="21" applyNumberFormat="1" applyFont="1" applyFill="1" applyBorder="1" applyAlignment="1" applyProtection="1">
      <alignment horizontal="center" vertical="center" wrapText="1"/>
      <protection/>
    </xf>
    <xf numFmtId="164" fontId="4" fillId="3" borderId="20" xfId="21" applyNumberFormat="1" applyFont="1" applyFill="1" applyBorder="1" applyAlignment="1" applyProtection="1">
      <alignment horizontal="center" vertical="center"/>
      <protection/>
    </xf>
    <xf numFmtId="166" fontId="4" fillId="3" borderId="19" xfId="21" applyNumberFormat="1" applyFont="1" applyFill="1" applyBorder="1" applyAlignment="1" applyProtection="1">
      <alignment horizontal="center" vertical="center" wrapText="1"/>
      <protection/>
    </xf>
    <xf numFmtId="170" fontId="4" fillId="3" borderId="19" xfId="21" applyNumberFormat="1" applyFont="1" applyFill="1" applyBorder="1" applyAlignment="1" applyProtection="1">
      <alignment horizontal="center" vertical="center"/>
      <protection/>
    </xf>
    <xf numFmtId="171" fontId="4" fillId="3" borderId="21" xfId="21" applyNumberFormat="1" applyFont="1" applyFill="1" applyBorder="1" applyAlignment="1" applyProtection="1">
      <alignment horizontal="center" vertical="center"/>
      <protection/>
    </xf>
    <xf numFmtId="164" fontId="4" fillId="3" borderId="22" xfId="21" applyNumberFormat="1" applyFont="1" applyFill="1" applyBorder="1" applyAlignment="1" applyProtection="1">
      <alignment horizontal="center" vertical="center" wrapText="1"/>
      <protection/>
    </xf>
    <xf numFmtId="172" fontId="3" fillId="0" borderId="23" xfId="21" applyNumberFormat="1" applyFont="1" applyFill="1" applyBorder="1" applyAlignment="1" applyProtection="1">
      <alignment horizontal="center" vertical="center"/>
      <protection/>
    </xf>
    <xf numFmtId="171" fontId="3" fillId="0" borderId="2" xfId="21" applyNumberFormat="1" applyFont="1" applyFill="1" applyBorder="1" applyAlignment="1" applyProtection="1">
      <alignment horizontal="right" vertical="center"/>
      <protection/>
    </xf>
    <xf numFmtId="169" fontId="3" fillId="0" borderId="2" xfId="21" applyNumberFormat="1" applyFont="1" applyFill="1" applyBorder="1" applyAlignment="1" applyProtection="1">
      <alignment horizontal="right" vertical="center"/>
      <protection/>
    </xf>
    <xf numFmtId="173" fontId="3" fillId="0" borderId="2" xfId="21" applyNumberFormat="1" applyFont="1" applyFill="1" applyBorder="1" applyAlignment="1" applyProtection="1">
      <alignment horizontal="right" vertical="center"/>
      <protection/>
    </xf>
    <xf numFmtId="174" fontId="3" fillId="0" borderId="2" xfId="21" applyNumberFormat="1" applyFont="1" applyFill="1" applyBorder="1" applyAlignment="1" applyProtection="1">
      <alignment horizontal="right" vertical="center"/>
      <protection/>
    </xf>
    <xf numFmtId="175" fontId="3" fillId="0" borderId="2" xfId="21" applyNumberFormat="1" applyFont="1" applyFill="1" applyBorder="1" applyAlignment="1" applyProtection="1">
      <alignment vertical="center"/>
      <protection/>
    </xf>
    <xf numFmtId="171" fontId="3" fillId="0" borderId="2" xfId="21" applyNumberFormat="1" applyFont="1" applyFill="1" applyBorder="1" applyAlignment="1" applyProtection="1">
      <alignment vertical="center"/>
      <protection/>
    </xf>
    <xf numFmtId="176" fontId="3" fillId="0" borderId="2" xfId="21" applyNumberFormat="1" applyFont="1" applyFill="1" applyBorder="1" applyAlignment="1" applyProtection="1">
      <alignment vertical="center"/>
      <protection/>
    </xf>
    <xf numFmtId="176" fontId="3" fillId="0" borderId="24" xfId="21" applyNumberFormat="1" applyFont="1" applyFill="1" applyBorder="1" applyAlignment="1" applyProtection="1">
      <alignment vertical="center"/>
      <protection/>
    </xf>
    <xf numFmtId="172" fontId="0" fillId="0" borderId="23" xfId="0" applyNumberFormat="1" applyFont="1" applyFill="1" applyBorder="1" applyAlignment="1" applyProtection="1">
      <alignment horizontal="center" vertical="center"/>
      <protection/>
    </xf>
    <xf numFmtId="171" fontId="0" fillId="0" borderId="2" xfId="0" applyNumberFormat="1" applyFont="1" applyFill="1" applyBorder="1" applyAlignment="1" applyProtection="1">
      <alignment vertical="center"/>
      <protection/>
    </xf>
    <xf numFmtId="164" fontId="0" fillId="0" borderId="2" xfId="0" applyNumberFormat="1" applyFont="1" applyFill="1" applyBorder="1" applyAlignment="1" applyProtection="1">
      <alignment vertical="center"/>
      <protection/>
    </xf>
    <xf numFmtId="172" fontId="3" fillId="0" borderId="25" xfId="21" applyNumberFormat="1" applyFont="1" applyFill="1" applyBorder="1" applyAlignment="1" applyProtection="1">
      <alignment horizontal="center" vertical="center"/>
      <protection/>
    </xf>
    <xf numFmtId="171" fontId="0" fillId="0" borderId="26" xfId="0" applyNumberFormat="1" applyFont="1" applyFill="1" applyBorder="1" applyAlignment="1" applyProtection="1">
      <alignment vertical="center"/>
      <protection/>
    </xf>
    <xf numFmtId="169" fontId="3" fillId="0" borderId="26" xfId="21" applyNumberFormat="1" applyFont="1" applyFill="1" applyBorder="1" applyAlignment="1" applyProtection="1">
      <alignment horizontal="right" vertical="center"/>
      <protection/>
    </xf>
    <xf numFmtId="164" fontId="0" fillId="0" borderId="26" xfId="0" applyNumberFormat="1" applyFont="1" applyFill="1" applyBorder="1" applyAlignment="1" applyProtection="1">
      <alignment vertical="center"/>
      <protection/>
    </xf>
    <xf numFmtId="173" fontId="3" fillId="0" borderId="26" xfId="21" applyNumberFormat="1" applyFont="1" applyFill="1" applyBorder="1" applyAlignment="1" applyProtection="1">
      <alignment horizontal="right" vertical="center"/>
      <protection/>
    </xf>
    <xf numFmtId="175" fontId="3" fillId="0" borderId="26" xfId="21" applyNumberFormat="1" applyFont="1" applyFill="1" applyBorder="1" applyAlignment="1" applyProtection="1">
      <alignment vertical="center"/>
      <protection/>
    </xf>
    <xf numFmtId="171" fontId="3" fillId="0" borderId="26" xfId="21" applyNumberFormat="1" applyFont="1" applyFill="1" applyBorder="1" applyAlignment="1" applyProtection="1">
      <alignment vertical="center"/>
      <protection/>
    </xf>
    <xf numFmtId="176" fontId="3" fillId="0" borderId="26" xfId="21" applyNumberFormat="1" applyFont="1" applyFill="1" applyBorder="1" applyAlignment="1" applyProtection="1">
      <alignment vertical="center"/>
      <protection/>
    </xf>
    <xf numFmtId="176" fontId="3" fillId="0" borderId="27" xfId="21" applyNumberFormat="1" applyFont="1" applyFill="1" applyBorder="1" applyAlignment="1" applyProtection="1">
      <alignment vertical="center"/>
      <protection/>
    </xf>
    <xf numFmtId="172" fontId="0" fillId="0" borderId="28" xfId="0" applyNumberFormat="1" applyFont="1" applyFill="1" applyBorder="1" applyAlignment="1" applyProtection="1">
      <alignment horizontal="center" vertical="center"/>
      <protection/>
    </xf>
    <xf numFmtId="165" fontId="2" fillId="0" borderId="29" xfId="0" applyNumberFormat="1" applyFont="1" applyFill="1" applyBorder="1" applyAlignment="1" applyProtection="1">
      <alignment vertical="center"/>
      <protection/>
    </xf>
    <xf numFmtId="171" fontId="2" fillId="0" borderId="29" xfId="0" applyNumberFormat="1" applyFont="1" applyFill="1" applyBorder="1" applyAlignment="1" applyProtection="1">
      <alignment vertical="center"/>
      <protection/>
    </xf>
    <xf numFmtId="169" fontId="2" fillId="0" borderId="29" xfId="0" applyNumberFormat="1" applyFont="1" applyFill="1" applyBorder="1" applyAlignment="1" applyProtection="1">
      <alignment vertical="center"/>
      <protection/>
    </xf>
    <xf numFmtId="174" fontId="2" fillId="0" borderId="29" xfId="0" applyNumberFormat="1" applyFont="1" applyFill="1" applyBorder="1" applyAlignment="1" applyProtection="1">
      <alignment vertical="center"/>
      <protection/>
    </xf>
    <xf numFmtId="173" fontId="2" fillId="0" borderId="29" xfId="0" applyNumberFormat="1" applyFont="1" applyFill="1" applyBorder="1" applyAlignment="1" applyProtection="1">
      <alignment vertical="center"/>
      <protection/>
    </xf>
    <xf numFmtId="175" fontId="7" fillId="0" borderId="29" xfId="0" applyNumberFormat="1" applyFont="1" applyFill="1" applyBorder="1" applyAlignment="1" applyProtection="1">
      <alignment vertical="center"/>
      <protection/>
    </xf>
    <xf numFmtId="176" fontId="2" fillId="0" borderId="30" xfId="0" applyNumberFormat="1" applyFont="1" applyFill="1" applyBorder="1" applyAlignment="1" applyProtection="1">
      <alignment vertical="center"/>
      <protection/>
    </xf>
    <xf numFmtId="164" fontId="0" fillId="0" borderId="0" xfId="0" applyNumberFormat="1" applyFont="1" applyFill="1" applyBorder="1" applyAlignment="1" applyProtection="1">
      <alignment horizontal="center" vertical="center"/>
      <protection/>
    </xf>
    <xf numFmtId="164" fontId="0" fillId="0" borderId="31" xfId="0" applyNumberFormat="1" applyFont="1" applyFill="1" applyBorder="1" applyAlignment="1" applyProtection="1">
      <alignment vertical="center"/>
      <protection/>
    </xf>
    <xf numFmtId="164" fontId="8" fillId="0" borderId="24" xfId="0" applyNumberFormat="1" applyFont="1" applyFill="1" applyBorder="1" applyAlignment="1" applyProtection="1">
      <alignment vertical="center"/>
      <protection/>
    </xf>
    <xf numFmtId="164" fontId="0" fillId="5" borderId="5" xfId="0" applyNumberFormat="1" applyFont="1" applyFill="1" applyBorder="1" applyAlignment="1" applyProtection="1">
      <alignment vertical="center"/>
      <protection/>
    </xf>
    <xf numFmtId="164" fontId="0" fillId="5" borderId="32" xfId="0" applyNumberFormat="1" applyFont="1" applyFill="1" applyBorder="1" applyAlignment="1" applyProtection="1">
      <alignment vertical="center"/>
      <protection/>
    </xf>
    <xf numFmtId="164" fontId="0" fillId="5" borderId="12" xfId="0" applyNumberFormat="1" applyFont="1" applyFill="1" applyBorder="1" applyAlignment="1" applyProtection="1">
      <alignment vertical="center"/>
      <protection/>
    </xf>
    <xf numFmtId="164" fontId="0" fillId="5" borderId="33" xfId="0" applyNumberFormat="1" applyFont="1" applyFill="1" applyBorder="1" applyAlignment="1" applyProtection="1">
      <alignment vertical="center" textRotation="255"/>
      <protection/>
    </xf>
    <xf numFmtId="177" fontId="0" fillId="0" borderId="0" xfId="0" applyNumberFormat="1" applyAlignment="1">
      <alignment vertical="center"/>
    </xf>
    <xf numFmtId="164" fontId="0" fillId="0" borderId="0" xfId="0" applyAlignment="1">
      <alignment vertical="center"/>
    </xf>
    <xf numFmtId="179" fontId="0" fillId="0" borderId="0" xfId="0" applyNumberFormat="1" applyFont="1" applyFill="1" applyBorder="1" applyAlignment="1" applyProtection="1">
      <alignment vertical="center"/>
      <protection/>
    </xf>
    <xf numFmtId="164" fontId="0" fillId="0" borderId="0" xfId="0" applyFont="1" applyAlignment="1">
      <alignment vertical="center"/>
    </xf>
    <xf numFmtId="164" fontId="0" fillId="0" borderId="34" xfId="0" applyFont="1" applyBorder="1" applyAlignment="1">
      <alignment vertical="center"/>
    </xf>
    <xf numFmtId="179" fontId="0" fillId="0" borderId="34" xfId="0" applyNumberFormat="1" applyFont="1" applyFill="1" applyBorder="1" applyAlignment="1" applyProtection="1">
      <alignment vertical="center"/>
      <protection/>
    </xf>
    <xf numFmtId="164" fontId="0" fillId="0" borderId="35" xfId="0" applyFont="1" applyBorder="1" applyAlignment="1">
      <alignment horizontal="right" vertical="center"/>
    </xf>
    <xf numFmtId="164" fontId="0" fillId="0" borderId="35" xfId="0" applyFont="1" applyBorder="1" applyAlignment="1">
      <alignment vertical="center"/>
    </xf>
    <xf numFmtId="164" fontId="0" fillId="0" borderId="36" xfId="0" applyFont="1" applyBorder="1" applyAlignment="1">
      <alignment vertical="center"/>
    </xf>
    <xf numFmtId="179" fontId="0" fillId="0" borderId="35" xfId="0" applyNumberFormat="1" applyFont="1" applyFill="1" applyBorder="1" applyAlignment="1" applyProtection="1">
      <alignment vertical="center"/>
      <protection/>
    </xf>
    <xf numFmtId="164" fontId="0" fillId="0" borderId="35" xfId="0" applyFont="1" applyBorder="1" applyAlignment="1">
      <alignment horizontal="left" vertical="center"/>
    </xf>
    <xf numFmtId="164" fontId="0" fillId="0" borderId="0" xfId="0" applyFont="1" applyAlignment="1">
      <alignment horizontal="right" vertical="center"/>
    </xf>
    <xf numFmtId="164" fontId="0" fillId="0" borderId="0" xfId="0" applyFont="1" applyAlignment="1">
      <alignment horizontal="left" vertical="center"/>
    </xf>
    <xf numFmtId="164" fontId="0" fillId="0" borderId="37" xfId="0" applyNumberFormat="1" applyFont="1" applyFill="1" applyBorder="1" applyAlignment="1" applyProtection="1">
      <alignment vertical="center"/>
      <protection/>
    </xf>
    <xf numFmtId="179" fontId="0" fillId="0" borderId="37" xfId="0" applyNumberFormat="1" applyFont="1" applyFill="1" applyBorder="1" applyAlignment="1" applyProtection="1">
      <alignment vertical="center"/>
      <protection/>
    </xf>
    <xf numFmtId="164" fontId="9" fillId="0" borderId="0" xfId="0" applyNumberFormat="1" applyFont="1" applyFill="1" applyBorder="1" applyAlignment="1" applyProtection="1">
      <alignment vertical="center"/>
      <protection/>
    </xf>
    <xf numFmtId="164" fontId="10" fillId="0" borderId="0" xfId="0" applyNumberFormat="1" applyFont="1" applyFill="1" applyBorder="1" applyAlignment="1" applyProtection="1">
      <alignment vertical="center"/>
      <protection/>
    </xf>
    <xf numFmtId="179" fontId="10" fillId="0" borderId="0" xfId="0" applyNumberFormat="1" applyFont="1" applyFill="1" applyBorder="1" applyAlignment="1" applyProtection="1">
      <alignment vertical="center"/>
      <protection/>
    </xf>
    <xf numFmtId="164" fontId="11" fillId="6" borderId="33" xfId="0" applyNumberFormat="1" applyFont="1" applyFill="1" applyBorder="1" applyAlignment="1" applyProtection="1">
      <alignment horizontal="center" vertical="center"/>
      <protection/>
    </xf>
    <xf numFmtId="164" fontId="11" fillId="6" borderId="5" xfId="0" applyNumberFormat="1" applyFont="1" applyFill="1" applyBorder="1" applyAlignment="1" applyProtection="1">
      <alignment horizontal="center" vertical="center"/>
      <protection/>
    </xf>
    <xf numFmtId="164" fontId="11" fillId="6" borderId="32" xfId="0" applyNumberFormat="1" applyFont="1" applyFill="1" applyBorder="1" applyAlignment="1" applyProtection="1">
      <alignment horizontal="center" vertical="center"/>
      <protection/>
    </xf>
    <xf numFmtId="164" fontId="11" fillId="6" borderId="8" xfId="0" applyNumberFormat="1" applyFont="1" applyFill="1" applyBorder="1" applyAlignment="1" applyProtection="1">
      <alignment horizontal="center" vertical="center"/>
      <protection/>
    </xf>
    <xf numFmtId="164" fontId="0" fillId="0" borderId="38" xfId="0" applyNumberFormat="1" applyFont="1" applyFill="1" applyBorder="1" applyAlignment="1" applyProtection="1">
      <alignment vertical="center"/>
      <protection/>
    </xf>
    <xf numFmtId="164" fontId="0" fillId="0" borderId="39" xfId="0" applyNumberFormat="1" applyFont="1" applyFill="1" applyBorder="1" applyAlignment="1" applyProtection="1">
      <alignment vertical="center"/>
      <protection/>
    </xf>
    <xf numFmtId="164" fontId="0" fillId="0" borderId="29" xfId="0" applyNumberFormat="1" applyFont="1" applyFill="1" applyBorder="1" applyAlignment="1" applyProtection="1">
      <alignment horizontal="center" vertical="center"/>
      <protection/>
    </xf>
    <xf numFmtId="164" fontId="0" fillId="0" borderId="28" xfId="0" applyNumberFormat="1" applyFont="1" applyFill="1" applyBorder="1" applyAlignment="1" applyProtection="1">
      <alignment horizontal="center" vertical="center"/>
      <protection/>
    </xf>
    <xf numFmtId="164" fontId="0" fillId="0" borderId="40" xfId="0" applyNumberFormat="1" applyFont="1" applyFill="1" applyBorder="1" applyAlignment="1" applyProtection="1">
      <alignment horizontal="center" vertical="center"/>
      <protection/>
    </xf>
    <xf numFmtId="164" fontId="0" fillId="0" borderId="41" xfId="0" applyNumberFormat="1" applyFont="1" applyFill="1" applyBorder="1" applyAlignment="1" applyProtection="1">
      <alignment vertical="center"/>
      <protection/>
    </xf>
    <xf numFmtId="164" fontId="0" fillId="0" borderId="42" xfId="0" applyNumberFormat="1" applyFont="1" applyFill="1" applyBorder="1" applyAlignment="1" applyProtection="1">
      <alignment vertical="center"/>
      <protection/>
    </xf>
    <xf numFmtId="164" fontId="0" fillId="0" borderId="2" xfId="0" applyNumberFormat="1" applyFont="1" applyFill="1" applyBorder="1" applyAlignment="1" applyProtection="1">
      <alignment horizontal="center" vertical="center"/>
      <protection/>
    </xf>
    <xf numFmtId="164" fontId="0" fillId="0" borderId="23" xfId="0" applyNumberFormat="1" applyFont="1" applyFill="1" applyBorder="1" applyAlignment="1" applyProtection="1">
      <alignment horizontal="center" vertical="center"/>
      <protection/>
    </xf>
    <xf numFmtId="164" fontId="0" fillId="0" borderId="42" xfId="0" applyNumberFormat="1" applyFont="1" applyFill="1" applyBorder="1" applyAlignment="1" applyProtection="1">
      <alignment horizontal="center" vertical="center"/>
      <protection/>
    </xf>
    <xf numFmtId="164" fontId="0" fillId="0" borderId="43" xfId="0" applyNumberFormat="1" applyFont="1" applyFill="1" applyBorder="1" applyAlignment="1" applyProtection="1">
      <alignment vertical="center"/>
      <protection/>
    </xf>
    <xf numFmtId="164" fontId="12" fillId="0" borderId="42" xfId="0" applyNumberFormat="1" applyFont="1" applyFill="1" applyBorder="1" applyAlignment="1" applyProtection="1">
      <alignment vertical="center"/>
      <protection/>
    </xf>
    <xf numFmtId="164" fontId="0" fillId="0" borderId="44" xfId="0" applyNumberFormat="1" applyFont="1" applyFill="1" applyBorder="1" applyAlignment="1" applyProtection="1">
      <alignment vertical="center"/>
      <protection/>
    </xf>
    <xf numFmtId="164" fontId="0" fillId="0" borderId="39" xfId="0" applyNumberFormat="1" applyFont="1" applyFill="1" applyBorder="1" applyAlignment="1" applyProtection="1">
      <alignment horizontal="center" vertical="center"/>
      <protection/>
    </xf>
    <xf numFmtId="179" fontId="0" fillId="0" borderId="42" xfId="0" applyNumberFormat="1" applyFont="1" applyFill="1" applyBorder="1" applyAlignment="1" applyProtection="1">
      <alignment vertical="center"/>
      <protection/>
    </xf>
    <xf numFmtId="168" fontId="0" fillId="0" borderId="42" xfId="0" applyNumberFormat="1" applyFont="1" applyFill="1" applyBorder="1" applyAlignment="1" applyProtection="1">
      <alignment vertical="center"/>
      <protection/>
    </xf>
    <xf numFmtId="164" fontId="0" fillId="0" borderId="45" xfId="0" applyNumberFormat="1" applyFont="1" applyFill="1" applyBorder="1" applyAlignment="1" applyProtection="1">
      <alignment vertical="center"/>
      <protection/>
    </xf>
    <xf numFmtId="176" fontId="0" fillId="0" borderId="42" xfId="0" applyNumberFormat="1" applyFont="1" applyFill="1" applyBorder="1" applyAlignment="1" applyProtection="1">
      <alignment vertical="center"/>
      <protection/>
    </xf>
    <xf numFmtId="168" fontId="0" fillId="0" borderId="46" xfId="0" applyNumberFormat="1" applyFont="1" applyFill="1" applyBorder="1" applyAlignment="1" applyProtection="1">
      <alignment vertical="center"/>
      <protection/>
    </xf>
    <xf numFmtId="164" fontId="0" fillId="0" borderId="6" xfId="0" applyNumberFormat="1" applyFont="1" applyFill="1" applyBorder="1" applyAlignment="1" applyProtection="1">
      <alignment horizontal="center" vertical="center"/>
      <protection/>
    </xf>
    <xf numFmtId="164" fontId="0" fillId="0" borderId="47" xfId="0" applyNumberFormat="1" applyFont="1" applyFill="1" applyBorder="1" applyAlignment="1" applyProtection="1">
      <alignment horizontal="center" vertical="center"/>
      <protection/>
    </xf>
    <xf numFmtId="164" fontId="0" fillId="0" borderId="46" xfId="0" applyNumberFormat="1" applyFont="1" applyFill="1" applyBorder="1" applyAlignment="1" applyProtection="1">
      <alignment horizontal="center" vertical="center"/>
      <protection/>
    </xf>
    <xf numFmtId="164" fontId="0" fillId="0" borderId="33" xfId="0" applyNumberFormat="1" applyFont="1" applyFill="1" applyBorder="1" applyAlignment="1" applyProtection="1">
      <alignment vertical="center"/>
      <protection/>
    </xf>
    <xf numFmtId="164" fontId="0" fillId="0" borderId="33" xfId="0" applyNumberFormat="1" applyFont="1" applyFill="1" applyBorder="1" applyAlignment="1" applyProtection="1">
      <alignment horizontal="center" vertical="center"/>
      <protection/>
    </xf>
    <xf numFmtId="164" fontId="11" fillId="6" borderId="48" xfId="0" applyNumberFormat="1" applyFont="1" applyFill="1" applyBorder="1" applyAlignment="1" applyProtection="1">
      <alignment horizontal="center" vertical="center"/>
      <protection/>
    </xf>
    <xf numFmtId="164" fontId="0" fillId="0" borderId="49" xfId="0" applyNumberFormat="1" applyFont="1" applyFill="1" applyBorder="1" applyAlignment="1" applyProtection="1">
      <alignment horizontal="center" vertical="center"/>
      <protection/>
    </xf>
    <xf numFmtId="164" fontId="0" fillId="0" borderId="50" xfId="0" applyNumberFormat="1" applyFont="1" applyFill="1" applyBorder="1" applyAlignment="1" applyProtection="1">
      <alignment horizontal="center" vertical="center"/>
      <protection/>
    </xf>
    <xf numFmtId="164" fontId="0" fillId="0" borderId="51" xfId="0" applyNumberFormat="1" applyFont="1" applyFill="1" applyBorder="1" applyAlignment="1" applyProtection="1">
      <alignment horizontal="center" vertical="center"/>
      <protection/>
    </xf>
    <xf numFmtId="164" fontId="0" fillId="0" borderId="52" xfId="0" applyNumberFormat="1" applyFont="1" applyFill="1" applyBorder="1" applyAlignment="1" applyProtection="1">
      <alignment vertical="center"/>
      <protection/>
    </xf>
    <xf numFmtId="164" fontId="0" fillId="0" borderId="53" xfId="0" applyNumberFormat="1" applyFont="1" applyFill="1" applyBorder="1" applyAlignment="1" applyProtection="1">
      <alignment horizontal="center" vertical="center"/>
      <protection/>
    </xf>
    <xf numFmtId="164" fontId="0" fillId="0" borderId="54" xfId="0" applyNumberFormat="1" applyFont="1" applyFill="1" applyBorder="1" applyAlignment="1" applyProtection="1">
      <alignment horizontal="center" vertical="center"/>
      <protection/>
    </xf>
    <xf numFmtId="164" fontId="0" fillId="0" borderId="55" xfId="0" applyNumberFormat="1" applyFont="1" applyFill="1" applyBorder="1" applyAlignment="1" applyProtection="1">
      <alignment horizontal="center" vertical="center"/>
      <protection/>
    </xf>
    <xf numFmtId="164" fontId="0" fillId="0" borderId="23" xfId="0" applyNumberFormat="1" applyFont="1" applyFill="1" applyBorder="1" applyAlignment="1" applyProtection="1">
      <alignment vertical="center"/>
      <protection/>
    </xf>
    <xf numFmtId="164" fontId="0" fillId="0" borderId="56" xfId="0" applyNumberFormat="1" applyFont="1" applyFill="1" applyBorder="1" applyAlignment="1" applyProtection="1">
      <alignment vertical="center"/>
      <protection/>
    </xf>
    <xf numFmtId="164" fontId="2" fillId="0" borderId="57" xfId="22" applyFont="1" applyBorder="1">
      <alignment vertical="center"/>
      <protection/>
    </xf>
    <xf numFmtId="164" fontId="2" fillId="0" borderId="35" xfId="22" applyBorder="1">
      <alignment vertical="center"/>
      <protection/>
    </xf>
    <xf numFmtId="164" fontId="2" fillId="0" borderId="0" xfId="22" applyBorder="1">
      <alignment vertical="center"/>
      <protection/>
    </xf>
    <xf numFmtId="164" fontId="2" fillId="0" borderId="58" xfId="22" applyFont="1" applyBorder="1">
      <alignment vertical="center"/>
      <protection/>
    </xf>
    <xf numFmtId="164" fontId="2" fillId="0" borderId="37" xfId="22" applyBorder="1">
      <alignment vertical="center"/>
      <protection/>
    </xf>
    <xf numFmtId="164" fontId="2" fillId="0" borderId="0" xfId="22">
      <alignment vertical="center"/>
      <protection/>
    </xf>
  </cellXfs>
  <cellStyles count="9">
    <cellStyle name="Normal" xfId="0"/>
    <cellStyle name="Comma" xfId="15"/>
    <cellStyle name="Comma [0]" xfId="16"/>
    <cellStyle name="Currency" xfId="17"/>
    <cellStyle name="Currency [0]" xfId="18"/>
    <cellStyle name="Percent" xfId="19"/>
    <cellStyle name="標準 2" xfId="20"/>
    <cellStyle name="標準 3" xfId="21"/>
    <cellStyle name="標準_気づき"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123825</xdr:rowOff>
    </xdr:from>
    <xdr:to>
      <xdr:col>18</xdr:col>
      <xdr:colOff>628650</xdr:colOff>
      <xdr:row>36</xdr:row>
      <xdr:rowOff>19050</xdr:rowOff>
    </xdr:to>
    <xdr:pic>
      <xdr:nvPicPr>
        <xdr:cNvPr id="1" name="図 1"/>
        <xdr:cNvPicPr preferRelativeResize="1">
          <a:picLocks noChangeAspect="1"/>
        </xdr:cNvPicPr>
      </xdr:nvPicPr>
      <xdr:blipFill>
        <a:blip r:embed="rId1"/>
        <a:stretch>
          <a:fillRect/>
        </a:stretch>
      </xdr:blipFill>
      <xdr:spPr>
        <a:xfrm>
          <a:off x="0" y="638175"/>
          <a:ext cx="12801600" cy="5553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9"/>
  <sheetViews>
    <sheetView zoomScale="70" zoomScaleNormal="70" zoomScaleSheetLayoutView="100" workbookViewId="0" topLeftCell="A1">
      <selection activeCell="B2" sqref="B2"/>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1"/>
      <c r="B1" s="2" t="s">
        <v>0</v>
      </c>
      <c r="C1" s="2"/>
      <c r="D1" s="2"/>
      <c r="E1" s="3"/>
      <c r="F1" s="4" t="s">
        <v>0</v>
      </c>
      <c r="G1" s="4"/>
      <c r="H1" s="5"/>
    </row>
    <row r="2" spans="1:9" ht="25.5" customHeight="1">
      <c r="A2" s="6" t="s">
        <v>1</v>
      </c>
      <c r="B2" s="7"/>
      <c r="C2" s="7"/>
      <c r="D2" s="7"/>
      <c r="E2" s="8" t="s">
        <v>2</v>
      </c>
      <c r="F2" s="9">
        <v>41609</v>
      </c>
      <c r="G2" s="9"/>
      <c r="H2" s="10"/>
      <c r="I2" s="10"/>
    </row>
    <row r="3" spans="1:11" ht="27" customHeight="1">
      <c r="A3" s="11" t="s">
        <v>3</v>
      </c>
      <c r="B3" s="12">
        <f>SUM(B2+D17)</f>
        <v>20000</v>
      </c>
      <c r="C3" s="12"/>
      <c r="D3" s="12"/>
      <c r="E3" s="13" t="s">
        <v>4</v>
      </c>
      <c r="F3" s="14">
        <v>0.02</v>
      </c>
      <c r="G3" s="15">
        <f>B3*F3</f>
        <v>400</v>
      </c>
      <c r="H3" s="16" t="s">
        <v>5</v>
      </c>
      <c r="I3" s="17">
        <f>(B3-B2)</f>
        <v>20000</v>
      </c>
      <c r="K3" s="18"/>
    </row>
    <row r="4" spans="1:9" s="25" customFormat="1" ht="17.25" customHeight="1">
      <c r="A4" s="19"/>
      <c r="B4" s="20"/>
      <c r="C4" s="20"/>
      <c r="D4" s="20"/>
      <c r="E4" s="21"/>
      <c r="F4" s="22" t="s">
        <v>0</v>
      </c>
      <c r="G4" s="20"/>
      <c r="H4" s="23"/>
      <c r="I4" s="24"/>
    </row>
    <row r="5" spans="1:12" ht="39" customHeight="1">
      <c r="A5" s="26"/>
      <c r="B5" s="27"/>
      <c r="C5" s="27"/>
      <c r="D5" s="28"/>
      <c r="E5" s="29"/>
      <c r="F5" s="30"/>
      <c r="G5" s="27"/>
      <c r="H5" s="31"/>
      <c r="I5" s="32"/>
      <c r="J5" s="33"/>
      <c r="K5" s="34"/>
      <c r="L5" s="34"/>
    </row>
    <row r="6" spans="1:12" ht="21" customHeight="1">
      <c r="A6" s="35" t="s">
        <v>6</v>
      </c>
      <c r="B6" s="36" t="s">
        <v>0</v>
      </c>
      <c r="C6" s="36" t="s">
        <v>0</v>
      </c>
      <c r="D6" s="37"/>
      <c r="E6" s="36" t="s">
        <v>0</v>
      </c>
      <c r="F6" s="38" t="s">
        <v>0</v>
      </c>
      <c r="G6" s="39"/>
      <c r="H6" s="10"/>
      <c r="I6" s="10"/>
      <c r="L6" s="40"/>
    </row>
    <row r="7" spans="1:12" ht="28.5" customHeight="1">
      <c r="A7" s="41" t="s">
        <v>7</v>
      </c>
      <c r="B7" s="42" t="s">
        <v>8</v>
      </c>
      <c r="C7" s="43" t="s">
        <v>9</v>
      </c>
      <c r="D7" s="44" t="s">
        <v>10</v>
      </c>
      <c r="E7" s="45" t="s">
        <v>11</v>
      </c>
      <c r="F7" s="43" t="s">
        <v>12</v>
      </c>
      <c r="G7" s="45" t="s">
        <v>13</v>
      </c>
      <c r="H7" s="44" t="s">
        <v>14</v>
      </c>
      <c r="I7" s="46" t="s">
        <v>15</v>
      </c>
      <c r="J7" s="47" t="s">
        <v>16</v>
      </c>
      <c r="K7" s="43" t="s">
        <v>17</v>
      </c>
      <c r="L7" s="48" t="s">
        <v>18</v>
      </c>
    </row>
    <row r="8" spans="1:12" ht="24.75" customHeight="1">
      <c r="A8" s="49">
        <v>42095</v>
      </c>
      <c r="B8" s="50">
        <v>20000</v>
      </c>
      <c r="C8" s="50"/>
      <c r="D8" s="51">
        <f>SUM(B8-C8)</f>
        <v>20000</v>
      </c>
      <c r="E8" s="52"/>
      <c r="F8" s="53"/>
      <c r="G8" s="52">
        <f>SUM(E8+F8)</f>
        <v>0</v>
      </c>
      <c r="H8" s="54" t="e">
        <f>E8/G8</f>
        <v>#DIV/0!</v>
      </c>
      <c r="I8" s="55" t="e">
        <f>B8/E8</f>
        <v>#DIV/0!</v>
      </c>
      <c r="J8" s="55" t="e">
        <f>C8/F8</f>
        <v>#DIV/0!</v>
      </c>
      <c r="K8" s="56" t="e">
        <f>I8/J8</f>
        <v>#DIV/0!</v>
      </c>
      <c r="L8" s="57" t="e">
        <f>B8/C8</f>
        <v>#DIV/0!</v>
      </c>
    </row>
    <row r="9" spans="1:12" ht="24.75" customHeight="1">
      <c r="A9" s="58">
        <v>42125</v>
      </c>
      <c r="B9" s="59"/>
      <c r="C9" s="59"/>
      <c r="D9" s="51">
        <f>SUM(B9-C9)</f>
        <v>0</v>
      </c>
      <c r="E9" s="60"/>
      <c r="F9" s="60"/>
      <c r="G9" s="52">
        <f>SUM(E9+F9)</f>
        <v>0</v>
      </c>
      <c r="H9" s="54" t="e">
        <f>E9/G9</f>
        <v>#DIV/0!</v>
      </c>
      <c r="I9" s="55" t="e">
        <f>B9/E9</f>
        <v>#DIV/0!</v>
      </c>
      <c r="J9" s="55" t="e">
        <f>C9/F9</f>
        <v>#DIV/0!</v>
      </c>
      <c r="K9" s="56" t="e">
        <f>I9/J9</f>
        <v>#DIV/0!</v>
      </c>
      <c r="L9" s="57" t="e">
        <f>B9/C9</f>
        <v>#DIV/0!</v>
      </c>
    </row>
    <row r="10" spans="1:12" ht="24.75" customHeight="1">
      <c r="A10" s="49">
        <v>42156</v>
      </c>
      <c r="B10" s="59"/>
      <c r="C10" s="59"/>
      <c r="D10" s="51">
        <f>SUM(B10-C10)</f>
        <v>0</v>
      </c>
      <c r="E10" s="60"/>
      <c r="F10" s="60"/>
      <c r="G10" s="52">
        <f>SUM(E10+F10)</f>
        <v>0</v>
      </c>
      <c r="H10" s="54" t="e">
        <f>E10/G10</f>
        <v>#DIV/0!</v>
      </c>
      <c r="I10" s="55" t="e">
        <f>B10/E10</f>
        <v>#DIV/0!</v>
      </c>
      <c r="J10" s="55" t="e">
        <f>C10/F10</f>
        <v>#DIV/0!</v>
      </c>
      <c r="K10" s="56" t="e">
        <f>I10/J10</f>
        <v>#DIV/0!</v>
      </c>
      <c r="L10" s="57" t="e">
        <f>B10/C10</f>
        <v>#DIV/0!</v>
      </c>
    </row>
    <row r="11" spans="1:12" ht="24.75" customHeight="1">
      <c r="A11" s="58">
        <v>42186</v>
      </c>
      <c r="B11" s="59"/>
      <c r="C11" s="59"/>
      <c r="D11" s="51">
        <f>SUM(B11-C11)</f>
        <v>0</v>
      </c>
      <c r="E11" s="60"/>
      <c r="F11" s="60"/>
      <c r="G11" s="52">
        <f>SUM(E11+F11)</f>
        <v>0</v>
      </c>
      <c r="H11" s="54" t="e">
        <f>E11/G11</f>
        <v>#DIV/0!</v>
      </c>
      <c r="I11" s="55" t="e">
        <f>B11/E11</f>
        <v>#DIV/0!</v>
      </c>
      <c r="J11" s="55" t="e">
        <f>C11/F11</f>
        <v>#DIV/0!</v>
      </c>
      <c r="K11" s="56" t="e">
        <f>I11/J11</f>
        <v>#DIV/0!</v>
      </c>
      <c r="L11" s="57" t="e">
        <f>B11/C11</f>
        <v>#DIV/0!</v>
      </c>
    </row>
    <row r="12" spans="1:12" ht="24.75" customHeight="1">
      <c r="A12" s="49">
        <v>42217</v>
      </c>
      <c r="B12" s="59"/>
      <c r="C12" s="50"/>
      <c r="D12" s="51">
        <f>SUM(B12-C12)</f>
        <v>0</v>
      </c>
      <c r="E12" s="60"/>
      <c r="F12" s="60"/>
      <c r="G12" s="52">
        <f>SUM(E12+F12)</f>
        <v>0</v>
      </c>
      <c r="H12" s="54" t="e">
        <f>E12/G12</f>
        <v>#DIV/0!</v>
      </c>
      <c r="I12" s="55" t="e">
        <f>B12/E12</f>
        <v>#DIV/0!</v>
      </c>
      <c r="J12" s="55" t="e">
        <f>C12/F12</f>
        <v>#DIV/0!</v>
      </c>
      <c r="K12" s="56" t="e">
        <f>I12/J12</f>
        <v>#DIV/0!</v>
      </c>
      <c r="L12" s="57" t="e">
        <f>B12/C12</f>
        <v>#DIV/0!</v>
      </c>
    </row>
    <row r="13" spans="1:12" ht="24.75" customHeight="1">
      <c r="A13" s="58">
        <v>42248</v>
      </c>
      <c r="B13" s="59"/>
      <c r="C13" s="59"/>
      <c r="D13" s="51">
        <f>SUM(B13-C13)</f>
        <v>0</v>
      </c>
      <c r="E13" s="60"/>
      <c r="F13" s="60"/>
      <c r="G13" s="52">
        <f>SUM(E13+F13)</f>
        <v>0</v>
      </c>
      <c r="H13" s="54" t="e">
        <f>E13/G13</f>
        <v>#DIV/0!</v>
      </c>
      <c r="I13" s="55" t="e">
        <f>B13/E13</f>
        <v>#DIV/0!</v>
      </c>
      <c r="J13" s="55" t="e">
        <f>C13/F13</f>
        <v>#DIV/0!</v>
      </c>
      <c r="K13" s="56" t="e">
        <f>I13/J13</f>
        <v>#DIV/0!</v>
      </c>
      <c r="L13" s="57" t="e">
        <f>B13/C13</f>
        <v>#DIV/0!</v>
      </c>
    </row>
    <row r="14" spans="1:12" ht="24.75" customHeight="1">
      <c r="A14" s="49">
        <v>42278</v>
      </c>
      <c r="B14" s="59"/>
      <c r="C14" s="50"/>
      <c r="D14" s="51">
        <f>SUM(B14-C14)</f>
        <v>0</v>
      </c>
      <c r="E14" s="60"/>
      <c r="F14" s="60"/>
      <c r="G14" s="52">
        <f>SUM(E14+F14)</f>
        <v>0</v>
      </c>
      <c r="H14" s="54" t="e">
        <f>E14/G14</f>
        <v>#DIV/0!</v>
      </c>
      <c r="I14" s="55" t="e">
        <f>B14/E14</f>
        <v>#DIV/0!</v>
      </c>
      <c r="J14" s="55" t="e">
        <f>C14/F14</f>
        <v>#DIV/0!</v>
      </c>
      <c r="K14" s="56" t="e">
        <f>I14/J14</f>
        <v>#DIV/0!</v>
      </c>
      <c r="L14" s="57" t="e">
        <f>B14/C14</f>
        <v>#DIV/0!</v>
      </c>
    </row>
    <row r="15" spans="1:12" ht="24.75" customHeight="1">
      <c r="A15" s="58">
        <v>42309</v>
      </c>
      <c r="B15" s="59"/>
      <c r="C15" s="50"/>
      <c r="D15" s="51">
        <f>SUM(B15-C15)</f>
        <v>0</v>
      </c>
      <c r="E15" s="60"/>
      <c r="F15" s="60"/>
      <c r="G15" s="52">
        <f>SUM(E15+F15)</f>
        <v>0</v>
      </c>
      <c r="H15" s="54" t="e">
        <f>E15/G15</f>
        <v>#DIV/0!</v>
      </c>
      <c r="I15" s="55" t="e">
        <f>B15/E15</f>
        <v>#DIV/0!</v>
      </c>
      <c r="J15" s="55" t="e">
        <f>C15/F15</f>
        <v>#DIV/0!</v>
      </c>
      <c r="K15" s="56" t="e">
        <f>I15/J15</f>
        <v>#DIV/0!</v>
      </c>
      <c r="L15" s="57" t="e">
        <f>B15/C15</f>
        <v>#DIV/0!</v>
      </c>
    </row>
    <row r="16" spans="1:12" ht="24.75" customHeight="1">
      <c r="A16" s="61">
        <v>42339</v>
      </c>
      <c r="B16" s="62"/>
      <c r="C16" s="62"/>
      <c r="D16" s="63">
        <f>SUM(B16-C16)</f>
        <v>0</v>
      </c>
      <c r="E16" s="64"/>
      <c r="F16" s="64"/>
      <c r="G16" s="65">
        <f>SUM(E16+F16)</f>
        <v>0</v>
      </c>
      <c r="H16" s="66" t="e">
        <f>E16/G16</f>
        <v>#DIV/0!</v>
      </c>
      <c r="I16" s="67" t="e">
        <f>B16/E16</f>
        <v>#DIV/0!</v>
      </c>
      <c r="J16" s="67" t="e">
        <f>C16/F16</f>
        <v>#DIV/0!</v>
      </c>
      <c r="K16" s="68" t="e">
        <f>I16/J16</f>
        <v>#DIV/0!</v>
      </c>
      <c r="L16" s="69" t="e">
        <f>B16/C16</f>
        <v>#DIV/0!</v>
      </c>
    </row>
    <row r="17" spans="1:12" ht="24.75" customHeight="1">
      <c r="A17" s="70" t="s">
        <v>19</v>
      </c>
      <c r="B17" s="71">
        <f>SUM(B8:B16)</f>
        <v>20000</v>
      </c>
      <c r="C17" s="72">
        <f>SUM(C8:C16)</f>
        <v>0</v>
      </c>
      <c r="D17" s="73">
        <f>SUM(D8:D16)</f>
        <v>20000</v>
      </c>
      <c r="E17" s="74">
        <f>SUM(E8:E16)</f>
        <v>0</v>
      </c>
      <c r="F17" s="75">
        <f>SUM(F8:F16)</f>
        <v>0</v>
      </c>
      <c r="G17" s="74">
        <f>SUM(G8:G16)</f>
        <v>0</v>
      </c>
      <c r="H17" s="76">
        <f>AVERAGE(H8:H16)</f>
        <v>0</v>
      </c>
      <c r="I17" s="72" t="e">
        <f>AVERAGE(I8:I16)</f>
        <v>#DIV/0!</v>
      </c>
      <c r="J17" s="72" t="e">
        <f>AVERAGE(J8:J16)</f>
        <v>#DIV/0!</v>
      </c>
      <c r="K17" s="77" t="e">
        <f>AVERAGE(K8:K16)</f>
        <v>#DIV/0!</v>
      </c>
      <c r="L17" s="77" t="e">
        <f>AVERAGE(L8:L16)</f>
        <v>#DIV/0!</v>
      </c>
    </row>
    <row r="18" spans="1:12" ht="13.5" customHeight="1">
      <c r="A18" s="78"/>
      <c r="J18" s="79"/>
      <c r="K18" s="80" t="s">
        <v>20</v>
      </c>
      <c r="L18" s="80" t="s">
        <v>21</v>
      </c>
    </row>
    <row r="19" ht="13.5" customHeight="1">
      <c r="A19" s="78"/>
    </row>
  </sheetData>
  <sheetProtection selectLockedCells="1" selectUnlockedCells="1"/>
  <mergeCells count="5">
    <mergeCell ref="B1:D1"/>
    <mergeCell ref="F1:G1"/>
    <mergeCell ref="B2:D2"/>
    <mergeCell ref="F2:G2"/>
    <mergeCell ref="B3:D3"/>
  </mergeCells>
  <printOptions/>
  <pageMargins left="0.6986111111111111" right="0.6986111111111111"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Q130"/>
  <sheetViews>
    <sheetView tabSelected="1" zoomScale="70" zoomScaleNormal="70" zoomScaleSheetLayoutView="100" workbookViewId="0" topLeftCell="A1">
      <pane ySplit="1" topLeftCell="A62" activePane="bottomLeft" state="frozen"/>
      <selection pane="topLeft" activeCell="A1" sqref="A1"/>
      <selection pane="bottomLeft" activeCell="C110" sqref="C110"/>
    </sheetView>
  </sheetViews>
  <sheetFormatPr defaultColWidth="10.00390625" defaultRowHeight="13.5" customHeight="1"/>
  <cols>
    <col min="1" max="1" width="9.625" style="0" customWidth="1"/>
    <col min="3" max="3" width="17.25390625" style="0" customWidth="1"/>
    <col min="4" max="4" width="1.37890625" style="0" customWidth="1"/>
    <col min="5" max="5" width="16.75390625" style="0" customWidth="1"/>
    <col min="6" max="6" width="6.875" style="0" customWidth="1"/>
    <col min="7" max="7" width="19.125" style="0" customWidth="1"/>
    <col min="8" max="8" width="13.125" style="0" customWidth="1"/>
    <col min="9" max="9" width="11.25390625" style="0" customWidth="1"/>
    <col min="10" max="10" width="20.875" style="0" customWidth="1"/>
    <col min="12" max="12" width="18.375" style="0" customWidth="1"/>
    <col min="13" max="13" width="9.00390625" style="0" customWidth="1"/>
    <col min="16" max="16" width="15.875" style="0" customWidth="1"/>
  </cols>
  <sheetData>
    <row r="1" spans="1:17" ht="13.5" customHeight="1">
      <c r="A1" s="81" t="s">
        <v>22</v>
      </c>
      <c r="B1" s="82" t="s">
        <v>23</v>
      </c>
      <c r="C1" s="82" t="s">
        <v>24</v>
      </c>
      <c r="D1" s="82"/>
      <c r="E1" s="82" t="s">
        <v>25</v>
      </c>
      <c r="F1" s="82" t="s">
        <v>26</v>
      </c>
      <c r="G1" s="82" t="s">
        <v>27</v>
      </c>
      <c r="H1" s="82" t="s">
        <v>28</v>
      </c>
      <c r="I1" s="82" t="s">
        <v>29</v>
      </c>
      <c r="J1" s="82" t="s">
        <v>30</v>
      </c>
      <c r="K1" s="82" t="s">
        <v>31</v>
      </c>
      <c r="L1" s="82" t="s">
        <v>32</v>
      </c>
      <c r="M1" s="82" t="s">
        <v>33</v>
      </c>
      <c r="N1" s="82" t="s">
        <v>34</v>
      </c>
      <c r="O1" s="83" t="s">
        <v>35</v>
      </c>
      <c r="P1" s="84" t="s">
        <v>36</v>
      </c>
      <c r="Q1">
        <v>500000</v>
      </c>
    </row>
    <row r="2" spans="1:17" ht="13.5" customHeight="1">
      <c r="A2" t="s">
        <v>37</v>
      </c>
      <c r="B2" t="s">
        <v>38</v>
      </c>
      <c r="C2" t="s">
        <v>39</v>
      </c>
      <c r="E2" t="s">
        <v>40</v>
      </c>
      <c r="F2" t="s">
        <v>41</v>
      </c>
      <c r="G2" s="85">
        <v>38384</v>
      </c>
      <c r="H2">
        <v>104.11</v>
      </c>
      <c r="I2" t="s">
        <v>41</v>
      </c>
      <c r="J2" s="85" t="s">
        <v>42</v>
      </c>
      <c r="K2">
        <v>103.3</v>
      </c>
      <c r="L2" t="s">
        <v>43</v>
      </c>
      <c r="M2" t="s">
        <v>44</v>
      </c>
      <c r="O2">
        <v>-81</v>
      </c>
      <c r="P2">
        <v>-8100</v>
      </c>
      <c r="Q2" s="86">
        <f>Q1+P2</f>
        <v>491900</v>
      </c>
    </row>
    <row r="3" spans="1:17" ht="13.5" customHeight="1">
      <c r="A3" t="s">
        <v>37</v>
      </c>
      <c r="B3" t="s">
        <v>38</v>
      </c>
      <c r="C3" t="s">
        <v>45</v>
      </c>
      <c r="E3" t="s">
        <v>40</v>
      </c>
      <c r="F3" t="s">
        <v>41</v>
      </c>
      <c r="G3" t="s">
        <v>46</v>
      </c>
      <c r="H3">
        <v>107.13</v>
      </c>
      <c r="I3" t="s">
        <v>41</v>
      </c>
      <c r="J3" t="s">
        <v>47</v>
      </c>
      <c r="K3">
        <v>103.46</v>
      </c>
      <c r="L3" t="s">
        <v>48</v>
      </c>
      <c r="M3" t="s">
        <v>49</v>
      </c>
      <c r="N3" s="87">
        <v>247</v>
      </c>
      <c r="O3" s="87"/>
      <c r="P3">
        <v>20007</v>
      </c>
      <c r="Q3" s="86">
        <f>Q2+P3</f>
        <v>511907</v>
      </c>
    </row>
    <row r="4" spans="1:17" ht="13.5" customHeight="1">
      <c r="A4" t="s">
        <v>37</v>
      </c>
      <c r="B4" t="s">
        <v>50</v>
      </c>
      <c r="C4" t="s">
        <v>51</v>
      </c>
      <c r="E4" t="s">
        <v>40</v>
      </c>
      <c r="F4" t="s">
        <v>41</v>
      </c>
      <c r="G4" t="s">
        <v>52</v>
      </c>
      <c r="H4">
        <v>106.65</v>
      </c>
      <c r="I4" t="s">
        <v>41</v>
      </c>
      <c r="J4" t="s">
        <v>47</v>
      </c>
      <c r="K4">
        <v>105.4</v>
      </c>
      <c r="L4" t="s">
        <v>53</v>
      </c>
      <c r="M4" t="s">
        <v>49</v>
      </c>
      <c r="N4" s="87">
        <v>125</v>
      </c>
      <c r="O4" s="87"/>
      <c r="P4">
        <v>15875</v>
      </c>
      <c r="Q4" s="86">
        <f>Q3+P4</f>
        <v>527782</v>
      </c>
    </row>
    <row r="5" spans="1:17" ht="13.5" customHeight="1">
      <c r="A5" t="s">
        <v>37</v>
      </c>
      <c r="B5" t="s">
        <v>38</v>
      </c>
      <c r="C5" t="s">
        <v>54</v>
      </c>
      <c r="E5" t="s">
        <v>40</v>
      </c>
      <c r="F5" t="s">
        <v>41</v>
      </c>
      <c r="G5" t="s">
        <v>55</v>
      </c>
      <c r="H5">
        <v>107.9</v>
      </c>
      <c r="I5" t="s">
        <v>41</v>
      </c>
      <c r="J5" t="s">
        <v>56</v>
      </c>
      <c r="K5">
        <v>107.7</v>
      </c>
      <c r="L5" t="s">
        <v>48</v>
      </c>
      <c r="M5" t="s">
        <v>44</v>
      </c>
      <c r="N5" s="87"/>
      <c r="O5" s="87">
        <v>-20</v>
      </c>
      <c r="P5">
        <v>-3240</v>
      </c>
      <c r="Q5" s="86">
        <f>Q4+P5</f>
        <v>524542</v>
      </c>
    </row>
    <row r="6" spans="1:17" ht="13.5" customHeight="1">
      <c r="A6" t="s">
        <v>37</v>
      </c>
      <c r="B6" t="s">
        <v>38</v>
      </c>
      <c r="C6" t="s">
        <v>57</v>
      </c>
      <c r="E6" t="s">
        <v>40</v>
      </c>
      <c r="F6" t="s">
        <v>41</v>
      </c>
      <c r="G6" t="s">
        <v>58</v>
      </c>
      <c r="H6">
        <v>109</v>
      </c>
      <c r="I6" t="s">
        <v>41</v>
      </c>
      <c r="J6" t="s">
        <v>59</v>
      </c>
      <c r="K6">
        <v>110.77</v>
      </c>
      <c r="L6" t="s">
        <v>48</v>
      </c>
      <c r="M6" t="s">
        <v>49</v>
      </c>
      <c r="N6" s="87">
        <v>177</v>
      </c>
      <c r="O6" s="87"/>
      <c r="P6">
        <v>30798</v>
      </c>
      <c r="Q6" s="86">
        <f>Q5+P6</f>
        <v>555340</v>
      </c>
    </row>
    <row r="7" spans="1:17" ht="13.5" customHeight="1">
      <c r="A7" t="s">
        <v>37</v>
      </c>
      <c r="B7" t="s">
        <v>38</v>
      </c>
      <c r="C7" t="s">
        <v>57</v>
      </c>
      <c r="E7" t="s">
        <v>40</v>
      </c>
      <c r="F7" t="s">
        <v>41</v>
      </c>
      <c r="G7" t="s">
        <v>60</v>
      </c>
      <c r="H7">
        <v>112.43</v>
      </c>
      <c r="I7" t="s">
        <v>41</v>
      </c>
      <c r="J7" t="s">
        <v>59</v>
      </c>
      <c r="K7">
        <v>111.76</v>
      </c>
      <c r="L7" t="s">
        <v>43</v>
      </c>
      <c r="M7" t="s">
        <v>44</v>
      </c>
      <c r="O7" s="87">
        <v>-67</v>
      </c>
      <c r="P7">
        <v>-11658</v>
      </c>
      <c r="Q7" s="86">
        <f>Q6+P7</f>
        <v>543682</v>
      </c>
    </row>
    <row r="8" spans="1:17" ht="13.5" customHeight="1">
      <c r="A8" t="s">
        <v>37</v>
      </c>
      <c r="B8" t="s">
        <v>50</v>
      </c>
      <c r="C8" t="s">
        <v>61</v>
      </c>
      <c r="E8" t="s">
        <v>40</v>
      </c>
      <c r="F8" t="s">
        <v>41</v>
      </c>
      <c r="G8" t="s">
        <v>62</v>
      </c>
      <c r="H8">
        <v>110.98</v>
      </c>
      <c r="I8" t="s">
        <v>41</v>
      </c>
      <c r="J8" t="s">
        <v>63</v>
      </c>
      <c r="K8">
        <v>111.95</v>
      </c>
      <c r="L8" t="s">
        <v>43</v>
      </c>
      <c r="M8" t="s">
        <v>44</v>
      </c>
      <c r="O8" s="87">
        <v>-97</v>
      </c>
      <c r="P8">
        <v>-10258</v>
      </c>
      <c r="Q8" s="86">
        <f>Q7+P8</f>
        <v>533424</v>
      </c>
    </row>
    <row r="9" spans="1:17" ht="13.5" customHeight="1">
      <c r="A9" t="s">
        <v>37</v>
      </c>
      <c r="B9" t="s">
        <v>38</v>
      </c>
      <c r="C9" t="s">
        <v>64</v>
      </c>
      <c r="E9" t="s">
        <v>40</v>
      </c>
      <c r="F9" t="s">
        <v>41</v>
      </c>
      <c r="G9" t="s">
        <v>65</v>
      </c>
      <c r="H9">
        <v>110.85</v>
      </c>
      <c r="I9" t="s">
        <v>41</v>
      </c>
      <c r="J9" t="s">
        <v>66</v>
      </c>
      <c r="K9">
        <v>120</v>
      </c>
      <c r="L9" t="s">
        <v>48</v>
      </c>
      <c r="M9" t="s">
        <v>49</v>
      </c>
      <c r="N9" s="87">
        <v>985</v>
      </c>
      <c r="O9" s="87"/>
      <c r="P9">
        <v>101455</v>
      </c>
      <c r="Q9" s="86">
        <f>Q8+P9</f>
        <v>634879</v>
      </c>
    </row>
    <row r="10" spans="1:17" ht="13.5" customHeight="1">
      <c r="A10" t="s">
        <v>37</v>
      </c>
      <c r="B10" t="s">
        <v>38</v>
      </c>
      <c r="C10" t="s">
        <v>67</v>
      </c>
      <c r="E10" t="s">
        <v>40</v>
      </c>
      <c r="F10" t="s">
        <v>41</v>
      </c>
      <c r="G10" t="s">
        <v>68</v>
      </c>
      <c r="H10">
        <v>118.4</v>
      </c>
      <c r="I10" t="s">
        <v>41</v>
      </c>
      <c r="J10" t="s">
        <v>69</v>
      </c>
      <c r="K10">
        <v>117.94</v>
      </c>
      <c r="L10" t="s">
        <v>43</v>
      </c>
      <c r="M10" t="s">
        <v>44</v>
      </c>
      <c r="N10" s="87"/>
      <c r="O10" s="87">
        <v>-46</v>
      </c>
      <c r="P10">
        <v>-12052</v>
      </c>
      <c r="Q10" s="86">
        <f>Q9+P10</f>
        <v>622827</v>
      </c>
    </row>
    <row r="11" spans="1:17" ht="13.5" customHeight="1">
      <c r="A11" t="s">
        <v>37</v>
      </c>
      <c r="B11" t="s">
        <v>38</v>
      </c>
      <c r="C11" t="s">
        <v>70</v>
      </c>
      <c r="E11" t="s">
        <v>40</v>
      </c>
      <c r="F11" t="s">
        <v>41</v>
      </c>
      <c r="G11" t="s">
        <v>71</v>
      </c>
      <c r="H11">
        <v>118.45</v>
      </c>
      <c r="I11" t="s">
        <v>41</v>
      </c>
      <c r="J11" t="s">
        <v>72</v>
      </c>
      <c r="K11">
        <v>117.69</v>
      </c>
      <c r="L11" t="s">
        <v>43</v>
      </c>
      <c r="M11" t="s">
        <v>44</v>
      </c>
      <c r="N11" s="87"/>
      <c r="O11" s="87">
        <v>-136</v>
      </c>
      <c r="P11">
        <v>-11841</v>
      </c>
      <c r="Q11" s="86">
        <f>Q10+P11</f>
        <v>610986</v>
      </c>
    </row>
    <row r="12" spans="1:17" ht="13.5" customHeight="1">
      <c r="A12" t="s">
        <v>37</v>
      </c>
      <c r="B12" t="s">
        <v>38</v>
      </c>
      <c r="C12" t="s">
        <v>73</v>
      </c>
      <c r="E12" t="s">
        <v>40</v>
      </c>
      <c r="F12" t="s">
        <v>41</v>
      </c>
      <c r="G12" s="88" t="s">
        <v>62</v>
      </c>
      <c r="H12">
        <v>118.63</v>
      </c>
      <c r="I12" t="s">
        <v>41</v>
      </c>
      <c r="J12" t="s">
        <v>74</v>
      </c>
      <c r="K12">
        <v>117.82</v>
      </c>
      <c r="L12" t="s">
        <v>43</v>
      </c>
      <c r="M12" t="s">
        <v>44</v>
      </c>
      <c r="N12" s="87"/>
      <c r="O12" s="87">
        <v>-81</v>
      </c>
      <c r="P12">
        <v>-11604</v>
      </c>
      <c r="Q12" s="86">
        <f>Q11+P12</f>
        <v>599382</v>
      </c>
    </row>
    <row r="13" spans="1:17" ht="13.5" customHeight="1">
      <c r="A13" t="s">
        <v>37</v>
      </c>
      <c r="B13" t="s">
        <v>50</v>
      </c>
      <c r="C13" t="s">
        <v>54</v>
      </c>
      <c r="E13" t="s">
        <v>40</v>
      </c>
      <c r="F13" t="s">
        <v>41</v>
      </c>
      <c r="G13" t="s">
        <v>75</v>
      </c>
      <c r="H13">
        <v>117.2</v>
      </c>
      <c r="I13" t="s">
        <v>41</v>
      </c>
      <c r="J13" t="s">
        <v>76</v>
      </c>
      <c r="K13">
        <v>111.35</v>
      </c>
      <c r="L13" t="s">
        <v>53</v>
      </c>
      <c r="M13" t="s">
        <v>49</v>
      </c>
      <c r="N13" s="87">
        <v>585</v>
      </c>
      <c r="O13" s="87"/>
      <c r="P13">
        <v>94770</v>
      </c>
      <c r="Q13" s="86">
        <f>Q12+P13</f>
        <v>694152</v>
      </c>
    </row>
    <row r="14" spans="1:17" ht="13.5" customHeight="1">
      <c r="A14" t="s">
        <v>37</v>
      </c>
      <c r="B14" t="s">
        <v>38</v>
      </c>
      <c r="C14" t="s">
        <v>77</v>
      </c>
      <c r="E14" t="s">
        <v>40</v>
      </c>
      <c r="F14" t="s">
        <v>41</v>
      </c>
      <c r="G14" t="s">
        <v>78</v>
      </c>
      <c r="H14">
        <v>115.22</v>
      </c>
      <c r="I14" t="s">
        <v>41</v>
      </c>
      <c r="J14" t="s">
        <v>79</v>
      </c>
      <c r="K14">
        <v>114.37</v>
      </c>
      <c r="L14" t="s">
        <v>43</v>
      </c>
      <c r="M14" t="s">
        <v>44</v>
      </c>
      <c r="N14" s="87"/>
      <c r="O14" s="87">
        <v>-85</v>
      </c>
      <c r="P14">
        <v>-13267</v>
      </c>
      <c r="Q14" s="86">
        <f>Q13+P14</f>
        <v>680885</v>
      </c>
    </row>
    <row r="15" spans="1:17" ht="13.5" customHeight="1">
      <c r="A15" t="s">
        <v>37</v>
      </c>
      <c r="B15" t="s">
        <v>38</v>
      </c>
      <c r="C15" t="s">
        <v>80</v>
      </c>
      <c r="E15" t="s">
        <v>40</v>
      </c>
      <c r="F15" t="s">
        <v>41</v>
      </c>
      <c r="G15" t="s">
        <v>81</v>
      </c>
      <c r="H15">
        <v>115.54</v>
      </c>
      <c r="I15" t="s">
        <v>41</v>
      </c>
      <c r="J15" t="s">
        <v>82</v>
      </c>
      <c r="K15">
        <v>115.81</v>
      </c>
      <c r="L15" t="s">
        <v>48</v>
      </c>
      <c r="M15" t="s">
        <v>49</v>
      </c>
      <c r="N15" s="87">
        <v>27</v>
      </c>
      <c r="O15" s="87"/>
      <c r="P15">
        <v>4105</v>
      </c>
      <c r="Q15" s="86">
        <f>Q14+P15</f>
        <v>684990</v>
      </c>
    </row>
    <row r="16" spans="1:17" ht="13.5" customHeight="1">
      <c r="A16" t="s">
        <v>37</v>
      </c>
      <c r="B16" t="s">
        <v>38</v>
      </c>
      <c r="C16" t="s">
        <v>83</v>
      </c>
      <c r="E16" t="s">
        <v>40</v>
      </c>
      <c r="F16" t="s">
        <v>41</v>
      </c>
      <c r="G16" t="s">
        <v>84</v>
      </c>
      <c r="H16">
        <v>116.19</v>
      </c>
      <c r="I16" t="s">
        <v>41</v>
      </c>
      <c r="J16" t="s">
        <v>85</v>
      </c>
      <c r="K16">
        <v>118.04</v>
      </c>
      <c r="L16" t="s">
        <v>48</v>
      </c>
      <c r="M16" t="s">
        <v>49</v>
      </c>
      <c r="N16" s="87">
        <v>248</v>
      </c>
      <c r="O16" s="87"/>
      <c r="P16">
        <v>32240</v>
      </c>
      <c r="Q16" s="86">
        <f>Q15+P16</f>
        <v>717230</v>
      </c>
    </row>
    <row r="17" spans="1:17" ht="13.5" customHeight="1">
      <c r="A17" t="s">
        <v>37</v>
      </c>
      <c r="B17" t="s">
        <v>38</v>
      </c>
      <c r="C17" t="s">
        <v>86</v>
      </c>
      <c r="E17" t="s">
        <v>40</v>
      </c>
      <c r="F17" t="s">
        <v>41</v>
      </c>
      <c r="G17" t="s">
        <v>87</v>
      </c>
      <c r="H17">
        <v>118.36</v>
      </c>
      <c r="I17" t="s">
        <v>41</v>
      </c>
      <c r="J17" t="s">
        <v>87</v>
      </c>
      <c r="K17">
        <v>117.74</v>
      </c>
      <c r="L17" t="s">
        <v>43</v>
      </c>
      <c r="M17" t="s">
        <v>44</v>
      </c>
      <c r="N17" s="87"/>
      <c r="O17" s="87">
        <v>-62</v>
      </c>
      <c r="P17">
        <v>-13460</v>
      </c>
      <c r="Q17" s="86">
        <f>Q16+P17</f>
        <v>703770</v>
      </c>
    </row>
    <row r="18" spans="1:17" ht="13.5" customHeight="1">
      <c r="A18" t="s">
        <v>37</v>
      </c>
      <c r="B18" t="s">
        <v>50</v>
      </c>
      <c r="C18" t="s">
        <v>80</v>
      </c>
      <c r="E18" t="s">
        <v>40</v>
      </c>
      <c r="F18" t="s">
        <v>41</v>
      </c>
      <c r="G18" t="s">
        <v>88</v>
      </c>
      <c r="H18">
        <v>114.97</v>
      </c>
      <c r="I18" t="s">
        <v>41</v>
      </c>
      <c r="J18" t="s">
        <v>88</v>
      </c>
      <c r="K18">
        <v>115.85</v>
      </c>
      <c r="L18" t="s">
        <v>43</v>
      </c>
      <c r="M18" t="s">
        <v>44</v>
      </c>
      <c r="N18" s="87"/>
      <c r="O18" s="87">
        <v>-88</v>
      </c>
      <c r="P18">
        <v>-13376</v>
      </c>
      <c r="Q18" s="86">
        <f>Q17+P18</f>
        <v>690394</v>
      </c>
    </row>
    <row r="19" spans="1:17" ht="13.5" customHeight="1">
      <c r="A19" t="s">
        <v>37</v>
      </c>
      <c r="B19" t="s">
        <v>38</v>
      </c>
      <c r="C19" t="s">
        <v>89</v>
      </c>
      <c r="E19" t="s">
        <v>40</v>
      </c>
      <c r="F19" t="s">
        <v>41</v>
      </c>
      <c r="G19" t="s">
        <v>90</v>
      </c>
      <c r="H19">
        <v>118.24</v>
      </c>
      <c r="I19" t="s">
        <v>41</v>
      </c>
      <c r="J19" t="s">
        <v>91</v>
      </c>
      <c r="K19">
        <v>117.39</v>
      </c>
      <c r="L19" t="s">
        <v>43</v>
      </c>
      <c r="M19" t="s">
        <v>44</v>
      </c>
      <c r="N19" s="87"/>
      <c r="O19" s="87">
        <v>-85</v>
      </c>
      <c r="P19">
        <v>-13175</v>
      </c>
      <c r="Q19" s="86">
        <f>Q18+P19</f>
        <v>677219</v>
      </c>
    </row>
    <row r="20" spans="1:17" ht="13.5" customHeight="1">
      <c r="A20" t="s">
        <v>37</v>
      </c>
      <c r="B20" t="s">
        <v>38</v>
      </c>
      <c r="C20" t="s">
        <v>92</v>
      </c>
      <c r="E20" t="s">
        <v>40</v>
      </c>
      <c r="F20" t="s">
        <v>41</v>
      </c>
      <c r="G20" t="s">
        <v>93</v>
      </c>
      <c r="H20">
        <v>119.75</v>
      </c>
      <c r="I20" t="s">
        <v>41</v>
      </c>
      <c r="J20" t="s">
        <v>94</v>
      </c>
      <c r="K20">
        <v>122.22</v>
      </c>
      <c r="L20" t="s">
        <v>48</v>
      </c>
      <c r="M20" t="s">
        <v>49</v>
      </c>
      <c r="N20" s="87">
        <v>247</v>
      </c>
      <c r="O20" s="87"/>
      <c r="P20">
        <v>31863</v>
      </c>
      <c r="Q20" s="86">
        <f>Q19+P20</f>
        <v>709082</v>
      </c>
    </row>
    <row r="21" spans="1:17" ht="13.5" customHeight="1">
      <c r="A21" t="s">
        <v>37</v>
      </c>
      <c r="B21" t="s">
        <v>50</v>
      </c>
      <c r="C21" t="s">
        <v>95</v>
      </c>
      <c r="E21" t="s">
        <v>40</v>
      </c>
      <c r="F21" t="s">
        <v>41</v>
      </c>
      <c r="G21" t="s">
        <v>96</v>
      </c>
      <c r="H21">
        <v>117.2</v>
      </c>
      <c r="I21" t="s">
        <v>41</v>
      </c>
      <c r="J21" t="s">
        <v>97</v>
      </c>
      <c r="K21">
        <v>111.74</v>
      </c>
      <c r="L21" t="s">
        <v>53</v>
      </c>
      <c r="M21" t="s">
        <v>49</v>
      </c>
      <c r="N21" s="87">
        <v>546</v>
      </c>
      <c r="O21" s="87"/>
      <c r="P21">
        <v>48048</v>
      </c>
      <c r="Q21" s="86">
        <f>Q20+P21</f>
        <v>757130</v>
      </c>
    </row>
    <row r="22" spans="1:17" ht="13.5" customHeight="1">
      <c r="A22" t="s">
        <v>37</v>
      </c>
      <c r="B22" t="s">
        <v>50</v>
      </c>
      <c r="C22" t="s">
        <v>98</v>
      </c>
      <c r="E22" t="s">
        <v>40</v>
      </c>
      <c r="F22" t="s">
        <v>41</v>
      </c>
      <c r="G22" t="s">
        <v>99</v>
      </c>
      <c r="H22">
        <v>108.6</v>
      </c>
      <c r="I22" t="s">
        <v>41</v>
      </c>
      <c r="J22" t="s">
        <v>100</v>
      </c>
      <c r="K22">
        <v>108.6</v>
      </c>
      <c r="L22" t="s">
        <v>53</v>
      </c>
      <c r="M22" t="s">
        <v>49</v>
      </c>
      <c r="N22" s="87">
        <v>123</v>
      </c>
      <c r="O22" s="87"/>
      <c r="P22">
        <v>14514</v>
      </c>
      <c r="Q22" s="86">
        <f>Q21+P22</f>
        <v>771644</v>
      </c>
    </row>
    <row r="23" spans="1:17" ht="13.5" customHeight="1">
      <c r="A23" t="s">
        <v>37</v>
      </c>
      <c r="B23" t="s">
        <v>38</v>
      </c>
      <c r="C23" t="s">
        <v>101</v>
      </c>
      <c r="E23" t="s">
        <v>40</v>
      </c>
      <c r="F23" t="s">
        <v>41</v>
      </c>
      <c r="G23" t="s">
        <v>102</v>
      </c>
      <c r="H23">
        <v>102</v>
      </c>
      <c r="I23" t="s">
        <v>41</v>
      </c>
      <c r="J23" t="s">
        <v>103</v>
      </c>
      <c r="K23">
        <v>103.21</v>
      </c>
      <c r="L23" t="s">
        <v>48</v>
      </c>
      <c r="M23" t="s">
        <v>49</v>
      </c>
      <c r="N23" s="87">
        <v>121</v>
      </c>
      <c r="O23" s="87"/>
      <c r="P23">
        <v>17276</v>
      </c>
      <c r="Q23" s="86">
        <f>Q22+P23</f>
        <v>788920</v>
      </c>
    </row>
    <row r="24" spans="1:17" ht="13.5" customHeight="1">
      <c r="A24" t="s">
        <v>37</v>
      </c>
      <c r="B24" t="s">
        <v>38</v>
      </c>
      <c r="C24" t="s">
        <v>104</v>
      </c>
      <c r="E24" t="s">
        <v>40</v>
      </c>
      <c r="F24" t="s">
        <v>41</v>
      </c>
      <c r="G24" t="s">
        <v>105</v>
      </c>
      <c r="H24">
        <v>105.34</v>
      </c>
      <c r="I24" t="s">
        <v>41</v>
      </c>
      <c r="J24" t="s">
        <v>106</v>
      </c>
      <c r="K24">
        <v>104.53</v>
      </c>
      <c r="L24" t="s">
        <v>43</v>
      </c>
      <c r="M24" t="s">
        <v>44</v>
      </c>
      <c r="N24" s="87"/>
      <c r="O24" s="87">
        <v>-81</v>
      </c>
      <c r="P24">
        <v>-15358</v>
      </c>
      <c r="Q24" s="86">
        <f>Q23+P24</f>
        <v>773562</v>
      </c>
    </row>
    <row r="25" spans="1:17" ht="13.5" customHeight="1">
      <c r="A25" t="s">
        <v>37</v>
      </c>
      <c r="B25" t="s">
        <v>38</v>
      </c>
      <c r="C25" t="s">
        <v>107</v>
      </c>
      <c r="E25" t="s">
        <v>40</v>
      </c>
      <c r="F25" t="s">
        <v>41</v>
      </c>
      <c r="G25" t="s">
        <v>108</v>
      </c>
      <c r="H25">
        <v>107.94</v>
      </c>
      <c r="I25" t="s">
        <v>41</v>
      </c>
      <c r="J25" t="s">
        <v>109</v>
      </c>
      <c r="K25">
        <v>108.36</v>
      </c>
      <c r="L25" t="s">
        <v>48</v>
      </c>
      <c r="M25" t="s">
        <v>49</v>
      </c>
      <c r="N25" s="87">
        <v>42</v>
      </c>
      <c r="O25" s="87"/>
      <c r="P25">
        <v>4580</v>
      </c>
      <c r="Q25" s="86">
        <f>Q24+P25</f>
        <v>778142</v>
      </c>
    </row>
    <row r="26" spans="1:17" ht="13.5" customHeight="1">
      <c r="A26" t="s">
        <v>37</v>
      </c>
      <c r="B26" t="s">
        <v>50</v>
      </c>
      <c r="C26" t="s">
        <v>110</v>
      </c>
      <c r="E26" t="s">
        <v>40</v>
      </c>
      <c r="F26" t="s">
        <v>41</v>
      </c>
      <c r="G26" t="s">
        <v>111</v>
      </c>
      <c r="H26">
        <v>107.76</v>
      </c>
      <c r="I26" t="s">
        <v>41</v>
      </c>
      <c r="J26" t="s">
        <v>112</v>
      </c>
      <c r="K26">
        <v>91.85</v>
      </c>
      <c r="L26" t="s">
        <v>53</v>
      </c>
      <c r="M26" t="s">
        <v>49</v>
      </c>
      <c r="N26" s="87">
        <v>1591</v>
      </c>
      <c r="O26" s="87"/>
      <c r="P26">
        <v>240241</v>
      </c>
      <c r="Q26" s="86">
        <f>Q25+P26</f>
        <v>1018383</v>
      </c>
    </row>
    <row r="27" spans="1:17" ht="13.5" customHeight="1">
      <c r="A27" t="s">
        <v>37</v>
      </c>
      <c r="B27" t="s">
        <v>38</v>
      </c>
      <c r="C27" t="s">
        <v>104</v>
      </c>
      <c r="E27" t="s">
        <v>40</v>
      </c>
      <c r="F27" t="s">
        <v>41</v>
      </c>
      <c r="G27" t="s">
        <v>113</v>
      </c>
      <c r="H27">
        <v>90.75</v>
      </c>
      <c r="I27" t="s">
        <v>41</v>
      </c>
      <c r="J27" t="s">
        <v>114</v>
      </c>
      <c r="K27">
        <v>96.84</v>
      </c>
      <c r="L27" t="s">
        <v>48</v>
      </c>
      <c r="M27" t="s">
        <v>49</v>
      </c>
      <c r="N27" s="87">
        <v>609</v>
      </c>
      <c r="O27" s="87"/>
      <c r="P27">
        <v>115101</v>
      </c>
      <c r="Q27" s="86">
        <f>Q26+P27</f>
        <v>1133484</v>
      </c>
    </row>
    <row r="28" spans="1:17" ht="13.5" customHeight="1">
      <c r="A28" t="s">
        <v>37</v>
      </c>
      <c r="B28" t="s">
        <v>50</v>
      </c>
      <c r="C28" t="s">
        <v>115</v>
      </c>
      <c r="E28" t="s">
        <v>40</v>
      </c>
      <c r="F28" t="s">
        <v>41</v>
      </c>
      <c r="G28" t="s">
        <v>116</v>
      </c>
      <c r="H28">
        <v>95.99</v>
      </c>
      <c r="I28" t="s">
        <v>41</v>
      </c>
      <c r="J28" t="s">
        <v>117</v>
      </c>
      <c r="K28">
        <v>93.59</v>
      </c>
      <c r="L28" t="s">
        <v>53</v>
      </c>
      <c r="M28" t="s">
        <v>49</v>
      </c>
      <c r="N28" s="87">
        <v>240</v>
      </c>
      <c r="O28" s="87"/>
      <c r="P28">
        <v>42000</v>
      </c>
      <c r="Q28" s="86">
        <f>Q27+P28</f>
        <v>1175484</v>
      </c>
    </row>
    <row r="29" spans="1:17" ht="13.5" customHeight="1">
      <c r="A29" t="s">
        <v>37</v>
      </c>
      <c r="B29" t="s">
        <v>38</v>
      </c>
      <c r="C29" t="s">
        <v>118</v>
      </c>
      <c r="E29" t="s">
        <v>40</v>
      </c>
      <c r="F29" t="s">
        <v>41</v>
      </c>
      <c r="G29" t="s">
        <v>119</v>
      </c>
      <c r="H29">
        <v>95.45</v>
      </c>
      <c r="I29" t="s">
        <v>41</v>
      </c>
      <c r="J29" t="s">
        <v>120</v>
      </c>
      <c r="K29">
        <v>94.35</v>
      </c>
      <c r="L29" t="s">
        <v>43</v>
      </c>
      <c r="M29" t="s">
        <v>44</v>
      </c>
      <c r="N29" s="87"/>
      <c r="O29" s="87">
        <v>-110</v>
      </c>
      <c r="P29">
        <v>-22990</v>
      </c>
      <c r="Q29" s="86">
        <f>Q28+P29</f>
        <v>1152494</v>
      </c>
    </row>
    <row r="30" spans="1:17" ht="13.5" customHeight="1">
      <c r="A30" t="s">
        <v>37</v>
      </c>
      <c r="B30" t="s">
        <v>50</v>
      </c>
      <c r="C30" t="s">
        <v>121</v>
      </c>
      <c r="E30" t="s">
        <v>40</v>
      </c>
      <c r="F30" t="s">
        <v>41</v>
      </c>
      <c r="G30" t="s">
        <v>122</v>
      </c>
      <c r="H30">
        <v>94.28</v>
      </c>
      <c r="I30" t="s">
        <v>41</v>
      </c>
      <c r="J30" t="s">
        <v>123</v>
      </c>
      <c r="K30">
        <v>89.34</v>
      </c>
      <c r="L30" t="s">
        <v>53</v>
      </c>
      <c r="M30" t="s">
        <v>49</v>
      </c>
      <c r="N30" s="87">
        <v>494</v>
      </c>
      <c r="O30" s="87"/>
      <c r="P30">
        <v>144742</v>
      </c>
      <c r="Q30" s="86">
        <f>Q29+P30</f>
        <v>1297236</v>
      </c>
    </row>
    <row r="31" spans="1:17" s="89" customFormat="1" ht="13.5" customHeight="1">
      <c r="A31" s="89" t="s">
        <v>37</v>
      </c>
      <c r="B31" s="89" t="s">
        <v>38</v>
      </c>
      <c r="C31" s="89" t="s">
        <v>124</v>
      </c>
      <c r="E31" s="89" t="s">
        <v>40</v>
      </c>
      <c r="F31" s="89" t="s">
        <v>41</v>
      </c>
      <c r="G31" s="89" t="s">
        <v>125</v>
      </c>
      <c r="H31" s="89">
        <v>89.31</v>
      </c>
      <c r="I31" s="89" t="s">
        <v>41</v>
      </c>
      <c r="J31" s="89" t="s">
        <v>126</v>
      </c>
      <c r="K31" s="89">
        <v>91.24</v>
      </c>
      <c r="L31" s="89" t="s">
        <v>48</v>
      </c>
      <c r="M31" s="89" t="s">
        <v>49</v>
      </c>
      <c r="N31" s="90">
        <v>193</v>
      </c>
      <c r="O31" s="90"/>
      <c r="P31" s="89">
        <v>49215</v>
      </c>
      <c r="Q31" s="89">
        <f>Q30+P31</f>
        <v>1346451</v>
      </c>
    </row>
    <row r="32" spans="1:17" s="92" customFormat="1" ht="13.5" customHeight="1">
      <c r="A32" s="89" t="s">
        <v>37</v>
      </c>
      <c r="B32" s="91" t="s">
        <v>50</v>
      </c>
      <c r="C32" s="92" t="s">
        <v>127</v>
      </c>
      <c r="E32" s="93" t="s">
        <v>40</v>
      </c>
      <c r="F32" s="89" t="s">
        <v>41</v>
      </c>
      <c r="G32" s="92" t="s">
        <v>128</v>
      </c>
      <c r="H32" s="92">
        <v>90.83</v>
      </c>
      <c r="I32" s="89" t="s">
        <v>41</v>
      </c>
      <c r="J32" s="92" t="s">
        <v>129</v>
      </c>
      <c r="K32" s="92">
        <v>92.03</v>
      </c>
      <c r="L32" s="92" t="s">
        <v>43</v>
      </c>
      <c r="M32" s="91" t="s">
        <v>44</v>
      </c>
      <c r="N32" s="94"/>
      <c r="O32" s="94">
        <v>-120</v>
      </c>
      <c r="P32" s="92">
        <v>-26929</v>
      </c>
      <c r="Q32" s="92">
        <f>Q31+P32</f>
        <v>1319522</v>
      </c>
    </row>
    <row r="33" spans="1:17" ht="13.5" customHeight="1">
      <c r="A33" s="89" t="s">
        <v>37</v>
      </c>
      <c r="B33" s="91" t="s">
        <v>50</v>
      </c>
      <c r="C33" t="s">
        <v>45</v>
      </c>
      <c r="E33" s="89" t="s">
        <v>40</v>
      </c>
      <c r="F33" s="89" t="s">
        <v>41</v>
      </c>
      <c r="G33" t="s">
        <v>130</v>
      </c>
      <c r="H33">
        <v>89.99</v>
      </c>
      <c r="I33" s="89" t="s">
        <v>41</v>
      </c>
      <c r="J33" t="s">
        <v>131</v>
      </c>
      <c r="K33">
        <v>84.36</v>
      </c>
      <c r="L33" t="s">
        <v>53</v>
      </c>
      <c r="M33" t="s">
        <v>49</v>
      </c>
      <c r="N33" s="87">
        <v>563</v>
      </c>
      <c r="O33" s="87"/>
      <c r="P33">
        <v>45603</v>
      </c>
      <c r="Q33" s="86">
        <f>Q32+P33</f>
        <v>1365125</v>
      </c>
    </row>
    <row r="34" spans="1:17" ht="13.5" customHeight="1">
      <c r="A34" s="89" t="s">
        <v>37</v>
      </c>
      <c r="B34" s="91" t="s">
        <v>50</v>
      </c>
      <c r="C34" t="s">
        <v>132</v>
      </c>
      <c r="E34" s="89" t="s">
        <v>40</v>
      </c>
      <c r="F34" s="89" t="s">
        <v>41</v>
      </c>
      <c r="G34" t="s">
        <v>133</v>
      </c>
      <c r="H34">
        <v>84.11</v>
      </c>
      <c r="I34" s="89" t="s">
        <v>41</v>
      </c>
      <c r="J34" t="s">
        <v>134</v>
      </c>
      <c r="K34">
        <v>81.98</v>
      </c>
      <c r="L34" t="s">
        <v>53</v>
      </c>
      <c r="M34" t="s">
        <v>49</v>
      </c>
      <c r="N34" s="87">
        <v>340</v>
      </c>
      <c r="O34" s="87"/>
      <c r="P34">
        <v>72760</v>
      </c>
      <c r="Q34" s="86">
        <f>Q33+P34</f>
        <v>1437885</v>
      </c>
    </row>
    <row r="35" spans="1:17" ht="13.5" customHeight="1">
      <c r="A35" s="89" t="s">
        <v>37</v>
      </c>
      <c r="B35" s="95" t="s">
        <v>38</v>
      </c>
      <c r="C35" t="s">
        <v>135</v>
      </c>
      <c r="E35" s="89" t="s">
        <v>40</v>
      </c>
      <c r="F35" s="89" t="s">
        <v>41</v>
      </c>
      <c r="G35" t="s">
        <v>136</v>
      </c>
      <c r="H35">
        <v>81.96</v>
      </c>
      <c r="I35" s="89" t="s">
        <v>41</v>
      </c>
      <c r="J35" t="s">
        <v>137</v>
      </c>
      <c r="K35">
        <v>82.78</v>
      </c>
      <c r="L35" t="s">
        <v>48</v>
      </c>
      <c r="M35" t="s">
        <v>49</v>
      </c>
      <c r="N35" s="87">
        <v>82</v>
      </c>
      <c r="O35" s="87"/>
      <c r="P35">
        <v>16318</v>
      </c>
      <c r="Q35" s="86">
        <f>Q34+P35</f>
        <v>1454203</v>
      </c>
    </row>
    <row r="36" spans="1:17" ht="13.5" customHeight="1">
      <c r="A36" s="89" t="s">
        <v>37</v>
      </c>
      <c r="B36" t="s">
        <v>38</v>
      </c>
      <c r="C36" t="s">
        <v>138</v>
      </c>
      <c r="E36" s="89" t="s">
        <v>40</v>
      </c>
      <c r="F36" s="89" t="s">
        <v>41</v>
      </c>
      <c r="G36" t="s">
        <v>139</v>
      </c>
      <c r="H36">
        <v>83.44</v>
      </c>
      <c r="I36" s="89" t="s">
        <v>41</v>
      </c>
      <c r="J36" t="s">
        <v>139</v>
      </c>
      <c r="K36">
        <v>83.44</v>
      </c>
      <c r="L36" t="s">
        <v>43</v>
      </c>
      <c r="M36" s="96" t="s">
        <v>44</v>
      </c>
      <c r="N36" s="87"/>
      <c r="O36" s="87">
        <v>-57</v>
      </c>
      <c r="P36">
        <v>-29070</v>
      </c>
      <c r="Q36" s="86">
        <f>Q35+P36</f>
        <v>1425133</v>
      </c>
    </row>
    <row r="37" spans="1:17" ht="13.5" customHeight="1">
      <c r="A37" s="89" t="s">
        <v>37</v>
      </c>
      <c r="B37" t="s">
        <v>38</v>
      </c>
      <c r="C37" t="s">
        <v>140</v>
      </c>
      <c r="E37" s="89" t="s">
        <v>40</v>
      </c>
      <c r="F37" s="89" t="s">
        <v>41</v>
      </c>
      <c r="G37" t="s">
        <v>141</v>
      </c>
      <c r="H37">
        <v>83.379</v>
      </c>
      <c r="I37" s="89" t="s">
        <v>41</v>
      </c>
      <c r="J37" t="s">
        <v>141</v>
      </c>
      <c r="K37">
        <v>82.87</v>
      </c>
      <c r="L37" t="s">
        <v>43</v>
      </c>
      <c r="M37" s="96" t="s">
        <v>44</v>
      </c>
      <c r="N37" s="87"/>
      <c r="O37" s="87">
        <v>-50.9</v>
      </c>
      <c r="P37">
        <v>-28453</v>
      </c>
      <c r="Q37" s="86">
        <f>Q36+P37</f>
        <v>1396680</v>
      </c>
    </row>
    <row r="38" spans="1:17" ht="13.5" customHeight="1">
      <c r="A38" s="89" t="s">
        <v>37</v>
      </c>
      <c r="B38" s="96" t="s">
        <v>50</v>
      </c>
      <c r="C38" t="s">
        <v>142</v>
      </c>
      <c r="E38" s="89" t="s">
        <v>40</v>
      </c>
      <c r="F38" s="89" t="s">
        <v>41</v>
      </c>
      <c r="G38" t="s">
        <v>143</v>
      </c>
      <c r="H38">
        <v>81.967</v>
      </c>
      <c r="I38" s="89" t="s">
        <v>41</v>
      </c>
      <c r="J38" t="s">
        <v>144</v>
      </c>
      <c r="K38">
        <v>82.141</v>
      </c>
      <c r="L38" t="s">
        <v>53</v>
      </c>
      <c r="M38" s="96" t="s">
        <v>44</v>
      </c>
      <c r="N38" s="87"/>
      <c r="O38" s="87">
        <v>-17.4</v>
      </c>
      <c r="P38">
        <v>-7760</v>
      </c>
      <c r="Q38" s="86">
        <f>Q37+P38</f>
        <v>1388920</v>
      </c>
    </row>
    <row r="39" spans="1:17" ht="13.5" customHeight="1">
      <c r="A39" s="89" t="s">
        <v>37</v>
      </c>
      <c r="B39" s="96" t="s">
        <v>50</v>
      </c>
      <c r="C39" t="s">
        <v>145</v>
      </c>
      <c r="E39" s="89" t="s">
        <v>40</v>
      </c>
      <c r="F39" s="89" t="s">
        <v>41</v>
      </c>
      <c r="G39" t="s">
        <v>146</v>
      </c>
      <c r="H39">
        <v>80.836</v>
      </c>
      <c r="I39" s="89" t="s">
        <v>41</v>
      </c>
      <c r="J39" t="s">
        <v>147</v>
      </c>
      <c r="K39">
        <v>81.271</v>
      </c>
      <c r="L39" t="s">
        <v>43</v>
      </c>
      <c r="M39" s="96" t="s">
        <v>44</v>
      </c>
      <c r="N39" s="87"/>
      <c r="O39" s="87">
        <v>-43.6</v>
      </c>
      <c r="P39">
        <v>-27816</v>
      </c>
      <c r="Q39" s="86">
        <f>Q38+P39</f>
        <v>1361104</v>
      </c>
    </row>
    <row r="40" spans="1:17" ht="13.5" customHeight="1">
      <c r="A40" s="89" t="s">
        <v>37</v>
      </c>
      <c r="B40" s="96" t="s">
        <v>50</v>
      </c>
      <c r="E40" s="89" t="s">
        <v>40</v>
      </c>
      <c r="F40" s="89" t="s">
        <v>41</v>
      </c>
      <c r="G40" t="s">
        <v>148</v>
      </c>
      <c r="H40">
        <v>81.25</v>
      </c>
      <c r="I40" s="89" t="s">
        <v>41</v>
      </c>
      <c r="J40" t="s">
        <v>149</v>
      </c>
      <c r="K40">
        <v>81.17</v>
      </c>
      <c r="L40" t="s">
        <v>53</v>
      </c>
      <c r="M40" t="s">
        <v>49</v>
      </c>
      <c r="N40" s="87">
        <v>8</v>
      </c>
      <c r="O40" s="87"/>
      <c r="P40">
        <v>1432</v>
      </c>
      <c r="Q40" s="86">
        <f>Q39+P40</f>
        <v>1362536</v>
      </c>
    </row>
    <row r="41" spans="1:17" ht="13.5" customHeight="1">
      <c r="A41" s="89" t="s">
        <v>37</v>
      </c>
      <c r="B41" t="s">
        <v>38</v>
      </c>
      <c r="C41" t="s">
        <v>150</v>
      </c>
      <c r="E41" s="89" t="s">
        <v>40</v>
      </c>
      <c r="F41" s="89" t="s">
        <v>41</v>
      </c>
      <c r="G41" t="s">
        <v>151</v>
      </c>
      <c r="H41">
        <v>81.7</v>
      </c>
      <c r="I41" s="89" t="s">
        <v>41</v>
      </c>
      <c r="J41" t="s">
        <v>152</v>
      </c>
      <c r="K41">
        <v>81.31</v>
      </c>
      <c r="L41" t="s">
        <v>48</v>
      </c>
      <c r="M41" s="96" t="s">
        <v>44</v>
      </c>
      <c r="N41" s="87"/>
      <c r="O41" s="87">
        <v>-39</v>
      </c>
      <c r="P41">
        <v>-13611</v>
      </c>
      <c r="Q41" s="86">
        <f>Q40+P41</f>
        <v>1348925</v>
      </c>
    </row>
    <row r="42" spans="1:17" ht="13.5" customHeight="1">
      <c r="A42" s="89" t="s">
        <v>37</v>
      </c>
      <c r="B42" s="96" t="s">
        <v>50</v>
      </c>
      <c r="C42" t="s">
        <v>153</v>
      </c>
      <c r="E42" s="89" t="s">
        <v>40</v>
      </c>
      <c r="F42" s="89" t="s">
        <v>41</v>
      </c>
      <c r="G42" t="s">
        <v>154</v>
      </c>
      <c r="H42">
        <v>80.105</v>
      </c>
      <c r="I42" s="89" t="s">
        <v>41</v>
      </c>
      <c r="J42" t="s">
        <v>155</v>
      </c>
      <c r="K42">
        <v>80.677</v>
      </c>
      <c r="L42" t="s">
        <v>43</v>
      </c>
      <c r="M42" s="96" t="s">
        <v>44</v>
      </c>
      <c r="N42" s="87"/>
      <c r="O42" s="87">
        <v>-57.2</v>
      </c>
      <c r="P42">
        <v>-26941</v>
      </c>
      <c r="Q42" s="86">
        <f>Q41+P42</f>
        <v>1321984</v>
      </c>
    </row>
    <row r="43" spans="1:17" ht="13.5" customHeight="1">
      <c r="A43" s="89" t="s">
        <v>37</v>
      </c>
      <c r="B43" t="s">
        <v>38</v>
      </c>
      <c r="C43" t="s">
        <v>156</v>
      </c>
      <c r="E43" s="89" t="s">
        <v>40</v>
      </c>
      <c r="F43" s="89" t="s">
        <v>41</v>
      </c>
      <c r="G43" t="s">
        <v>157</v>
      </c>
      <c r="H43">
        <v>80.596</v>
      </c>
      <c r="I43" s="89" t="s">
        <v>41</v>
      </c>
      <c r="J43" t="s">
        <v>158</v>
      </c>
      <c r="K43">
        <v>80.255</v>
      </c>
      <c r="L43" t="s">
        <v>48</v>
      </c>
      <c r="M43" s="96" t="s">
        <v>44</v>
      </c>
      <c r="N43" s="87"/>
      <c r="O43" s="87">
        <v>-34.1</v>
      </c>
      <c r="P43">
        <v>-19164</v>
      </c>
      <c r="Q43" s="86">
        <f>Q42+P43</f>
        <v>1302820</v>
      </c>
    </row>
    <row r="44" spans="1:17" ht="13.5" customHeight="1">
      <c r="A44" s="89" t="s">
        <v>37</v>
      </c>
      <c r="B44" s="96" t="s">
        <v>50</v>
      </c>
      <c r="C44" t="s">
        <v>159</v>
      </c>
      <c r="E44" s="89" t="s">
        <v>40</v>
      </c>
      <c r="F44" s="89" t="s">
        <v>41</v>
      </c>
      <c r="G44" t="s">
        <v>160</v>
      </c>
      <c r="H44">
        <v>80.098</v>
      </c>
      <c r="I44" s="89" t="s">
        <v>41</v>
      </c>
      <c r="J44" t="s">
        <v>161</v>
      </c>
      <c r="K44">
        <v>77.784</v>
      </c>
      <c r="L44" t="s">
        <v>53</v>
      </c>
      <c r="M44" t="s">
        <v>49</v>
      </c>
      <c r="N44" s="87">
        <v>231</v>
      </c>
      <c r="O44" s="87"/>
      <c r="P44">
        <v>83391</v>
      </c>
      <c r="Q44" s="86">
        <f>Q43+P44</f>
        <v>1386211</v>
      </c>
    </row>
    <row r="45" spans="1:17" ht="10.5" customHeight="1">
      <c r="A45" s="89" t="s">
        <v>37</v>
      </c>
      <c r="B45" s="96" t="s">
        <v>50</v>
      </c>
      <c r="C45" t="s">
        <v>162</v>
      </c>
      <c r="E45" s="89" t="s">
        <v>40</v>
      </c>
      <c r="F45" s="89" t="s">
        <v>41</v>
      </c>
      <c r="G45" t="s">
        <v>163</v>
      </c>
      <c r="H45">
        <v>76.553</v>
      </c>
      <c r="I45" s="89" t="s">
        <v>41</v>
      </c>
      <c r="J45" t="s">
        <v>164</v>
      </c>
      <c r="K45">
        <v>76.97</v>
      </c>
      <c r="L45" t="s">
        <v>48</v>
      </c>
      <c r="M45" s="96" t="s">
        <v>44</v>
      </c>
      <c r="N45" s="87"/>
      <c r="O45" s="87">
        <v>-41.3</v>
      </c>
      <c r="P45">
        <v>-15322</v>
      </c>
      <c r="Q45" s="86">
        <f>Q44+P45</f>
        <v>1370889</v>
      </c>
    </row>
    <row r="46" spans="1:17" ht="13.5" customHeight="1">
      <c r="A46" s="89" t="s">
        <v>37</v>
      </c>
      <c r="B46" s="96" t="s">
        <v>50</v>
      </c>
      <c r="C46" t="s">
        <v>165</v>
      </c>
      <c r="E46" s="89" t="s">
        <v>40</v>
      </c>
      <c r="F46" s="89" t="s">
        <v>41</v>
      </c>
      <c r="G46" t="s">
        <v>166</v>
      </c>
      <c r="H46">
        <v>77.475</v>
      </c>
      <c r="I46" s="89" t="s">
        <v>41</v>
      </c>
      <c r="J46" t="s">
        <v>167</v>
      </c>
      <c r="K46">
        <v>77.025</v>
      </c>
      <c r="L46" t="s">
        <v>53</v>
      </c>
      <c r="M46" s="96" t="s">
        <v>44</v>
      </c>
      <c r="N46" s="87"/>
      <c r="O46" s="87">
        <v>-12.5</v>
      </c>
      <c r="P46">
        <v>-5950</v>
      </c>
      <c r="Q46" s="86">
        <f>Q45+P46</f>
        <v>1364939</v>
      </c>
    </row>
    <row r="47" spans="1:17" ht="13.5" customHeight="1">
      <c r="A47" s="89" t="s">
        <v>37</v>
      </c>
      <c r="B47" t="s">
        <v>38</v>
      </c>
      <c r="C47" t="s">
        <v>168</v>
      </c>
      <c r="E47" s="89" t="s">
        <v>40</v>
      </c>
      <c r="F47" s="89" t="s">
        <v>41</v>
      </c>
      <c r="G47" t="s">
        <v>169</v>
      </c>
      <c r="H47">
        <v>77.957</v>
      </c>
      <c r="I47" s="89" t="s">
        <v>41</v>
      </c>
      <c r="J47" t="s">
        <v>170</v>
      </c>
      <c r="K47">
        <v>77.679</v>
      </c>
      <c r="L47" t="s">
        <v>48</v>
      </c>
      <c r="M47" s="96" t="s">
        <v>44</v>
      </c>
      <c r="N47" s="87"/>
      <c r="O47" s="87">
        <v>-27.8</v>
      </c>
      <c r="P47">
        <v>-21739</v>
      </c>
      <c r="Q47" s="86">
        <f>Q46+P47</f>
        <v>1343200</v>
      </c>
    </row>
    <row r="48" spans="1:17" ht="13.5" customHeight="1">
      <c r="A48" s="89" t="s">
        <v>37</v>
      </c>
      <c r="B48" s="96" t="s">
        <v>50</v>
      </c>
      <c r="C48" t="s">
        <v>171</v>
      </c>
      <c r="E48" s="89" t="s">
        <v>40</v>
      </c>
      <c r="F48" s="89" t="s">
        <v>41</v>
      </c>
      <c r="G48" t="s">
        <v>172</v>
      </c>
      <c r="H48">
        <v>76.8</v>
      </c>
      <c r="I48" s="89" t="s">
        <v>41</v>
      </c>
      <c r="J48" t="s">
        <v>173</v>
      </c>
      <c r="K48">
        <v>77.033</v>
      </c>
      <c r="L48" t="s">
        <v>53</v>
      </c>
      <c r="M48" s="96" t="s">
        <v>44</v>
      </c>
      <c r="N48" s="87"/>
      <c r="O48" s="87">
        <v>-23.3</v>
      </c>
      <c r="P48">
        <v>-11859</v>
      </c>
      <c r="Q48" s="86">
        <f>Q47+P48</f>
        <v>1331341</v>
      </c>
    </row>
    <row r="49" spans="1:17" ht="13.5" customHeight="1">
      <c r="A49" s="89" t="s">
        <v>37</v>
      </c>
      <c r="B49" t="s">
        <v>38</v>
      </c>
      <c r="C49" t="s">
        <v>174</v>
      </c>
      <c r="E49" s="89" t="s">
        <v>40</v>
      </c>
      <c r="F49" s="89" t="s">
        <v>41</v>
      </c>
      <c r="G49" t="s">
        <v>175</v>
      </c>
      <c r="H49">
        <v>81.213</v>
      </c>
      <c r="I49" s="89" t="s">
        <v>41</v>
      </c>
      <c r="J49" t="s">
        <v>176</v>
      </c>
      <c r="K49">
        <v>83.011</v>
      </c>
      <c r="L49" t="s">
        <v>48</v>
      </c>
      <c r="M49" t="s">
        <v>49</v>
      </c>
      <c r="N49" s="87">
        <v>179.8</v>
      </c>
      <c r="O49" s="87"/>
      <c r="P49">
        <v>74976</v>
      </c>
      <c r="Q49" s="86">
        <f>Q48+P49</f>
        <v>1406317</v>
      </c>
    </row>
    <row r="50" spans="1:17" ht="13.5" customHeight="1">
      <c r="A50" s="89" t="s">
        <v>37</v>
      </c>
      <c r="B50" s="96" t="s">
        <v>50</v>
      </c>
      <c r="C50" t="s">
        <v>177</v>
      </c>
      <c r="E50" s="89" t="s">
        <v>40</v>
      </c>
      <c r="F50" s="89" t="s">
        <v>41</v>
      </c>
      <c r="G50" t="s">
        <v>178</v>
      </c>
      <c r="H50">
        <v>79.329</v>
      </c>
      <c r="I50" s="89" t="s">
        <v>41</v>
      </c>
      <c r="J50" t="s">
        <v>179</v>
      </c>
      <c r="K50">
        <v>79.63</v>
      </c>
      <c r="L50" t="s">
        <v>43</v>
      </c>
      <c r="M50" s="96" t="s">
        <v>44</v>
      </c>
      <c r="N50" s="87"/>
      <c r="O50" s="87">
        <v>-30.1</v>
      </c>
      <c r="P50">
        <v>-28113</v>
      </c>
      <c r="Q50" s="86">
        <f>Q49+P50</f>
        <v>1378204</v>
      </c>
    </row>
    <row r="51" spans="1:17" ht="13.5" customHeight="1">
      <c r="A51" s="89" t="s">
        <v>37</v>
      </c>
      <c r="B51" t="s">
        <v>38</v>
      </c>
      <c r="C51" t="s">
        <v>180</v>
      </c>
      <c r="E51" s="89" t="s">
        <v>40</v>
      </c>
      <c r="F51" s="89" t="s">
        <v>41</v>
      </c>
      <c r="G51" t="s">
        <v>181</v>
      </c>
      <c r="H51">
        <v>79.68</v>
      </c>
      <c r="I51" s="89" t="s">
        <v>41</v>
      </c>
      <c r="J51" t="s">
        <v>182</v>
      </c>
      <c r="K51">
        <v>79.16</v>
      </c>
      <c r="L51" t="s">
        <v>43</v>
      </c>
      <c r="M51" s="96" t="s">
        <v>44</v>
      </c>
      <c r="N51" s="87"/>
      <c r="O51" s="87">
        <v>-52</v>
      </c>
      <c r="P51">
        <v>-27560</v>
      </c>
      <c r="Q51" s="86">
        <f>Q50+P51</f>
        <v>1350644</v>
      </c>
    </row>
    <row r="52" spans="1:17" ht="13.5" customHeight="1">
      <c r="A52" s="89" t="s">
        <v>37</v>
      </c>
      <c r="B52" t="s">
        <v>38</v>
      </c>
      <c r="C52" t="s">
        <v>183</v>
      </c>
      <c r="E52" s="89" t="s">
        <v>40</v>
      </c>
      <c r="F52" s="89" t="s">
        <v>41</v>
      </c>
      <c r="G52" t="s">
        <v>184</v>
      </c>
      <c r="H52">
        <v>79.784</v>
      </c>
      <c r="I52" s="89" t="s">
        <v>41</v>
      </c>
      <c r="J52" t="s">
        <v>185</v>
      </c>
      <c r="K52">
        <v>79.23</v>
      </c>
      <c r="L52" t="s">
        <v>43</v>
      </c>
      <c r="M52" s="96" t="s">
        <v>44</v>
      </c>
      <c r="N52" s="87"/>
      <c r="O52" s="87">
        <v>-55.4</v>
      </c>
      <c r="P52">
        <v>-26979</v>
      </c>
      <c r="Q52" s="86">
        <f>Q51+P52</f>
        <v>1323665</v>
      </c>
    </row>
    <row r="53" spans="1:17" ht="13.5" customHeight="1">
      <c r="A53" s="89" t="s">
        <v>37</v>
      </c>
      <c r="B53" t="s">
        <v>38</v>
      </c>
      <c r="C53" t="s">
        <v>186</v>
      </c>
      <c r="E53" s="89" t="s">
        <v>40</v>
      </c>
      <c r="F53" s="89" t="s">
        <v>41</v>
      </c>
      <c r="G53" t="s">
        <v>187</v>
      </c>
      <c r="H53">
        <v>82.2</v>
      </c>
      <c r="I53" s="89" t="s">
        <v>41</v>
      </c>
      <c r="J53" t="s">
        <v>188</v>
      </c>
      <c r="K53">
        <v>92.161</v>
      </c>
      <c r="L53" t="s">
        <v>48</v>
      </c>
      <c r="M53" t="s">
        <v>49</v>
      </c>
      <c r="N53" s="87">
        <v>1041</v>
      </c>
      <c r="O53" s="87"/>
      <c r="P53">
        <v>534033</v>
      </c>
      <c r="Q53" s="86">
        <f>Q52+P53</f>
        <v>1857698</v>
      </c>
    </row>
    <row r="54" spans="1:17" ht="13.5" customHeight="1">
      <c r="A54" s="89" t="s">
        <v>37</v>
      </c>
      <c r="B54" t="s">
        <v>38</v>
      </c>
      <c r="C54" t="s">
        <v>189</v>
      </c>
      <c r="E54" s="89" t="s">
        <v>40</v>
      </c>
      <c r="F54" s="89" t="s">
        <v>41</v>
      </c>
      <c r="G54" t="s">
        <v>190</v>
      </c>
      <c r="H54">
        <v>93.528</v>
      </c>
      <c r="I54" s="89" t="s">
        <v>41</v>
      </c>
      <c r="J54" t="s">
        <v>191</v>
      </c>
      <c r="K54">
        <v>95.44</v>
      </c>
      <c r="L54" t="s">
        <v>48</v>
      </c>
      <c r="M54" t="s">
        <v>49</v>
      </c>
      <c r="N54" s="87">
        <v>191.2</v>
      </c>
      <c r="O54" s="87"/>
      <c r="P54">
        <v>112999</v>
      </c>
      <c r="Q54" s="86">
        <f>Q53+P54</f>
        <v>1970697</v>
      </c>
    </row>
    <row r="55" spans="1:17" ht="13.5" customHeight="1">
      <c r="A55" s="89" t="s">
        <v>37</v>
      </c>
      <c r="B55" t="s">
        <v>38</v>
      </c>
      <c r="C55" t="s">
        <v>192</v>
      </c>
      <c r="E55" s="89" t="s">
        <v>40</v>
      </c>
      <c r="F55" s="89" t="s">
        <v>41</v>
      </c>
      <c r="G55" t="s">
        <v>193</v>
      </c>
      <c r="H55">
        <v>99.518</v>
      </c>
      <c r="I55" s="89" t="s">
        <v>41</v>
      </c>
      <c r="J55" t="s">
        <v>194</v>
      </c>
      <c r="K55">
        <v>98.471</v>
      </c>
      <c r="L55" t="s">
        <v>43</v>
      </c>
      <c r="M55" s="96" t="s">
        <v>44</v>
      </c>
      <c r="N55" s="87"/>
      <c r="O55" s="87">
        <v>-104.7</v>
      </c>
      <c r="P55">
        <v>-39367</v>
      </c>
      <c r="Q55" s="86">
        <f>Q54+P55</f>
        <v>1931330</v>
      </c>
    </row>
    <row r="56" spans="1:17" ht="13.5" customHeight="1">
      <c r="A56" s="89" t="s">
        <v>37</v>
      </c>
      <c r="B56" s="96" t="s">
        <v>50</v>
      </c>
      <c r="C56" t="s">
        <v>195</v>
      </c>
      <c r="E56" s="89" t="s">
        <v>40</v>
      </c>
      <c r="F56" s="89" t="s">
        <v>41</v>
      </c>
      <c r="G56" t="s">
        <v>196</v>
      </c>
      <c r="H56">
        <v>97.337</v>
      </c>
      <c r="I56" s="89" t="s">
        <v>41</v>
      </c>
      <c r="J56" t="s">
        <v>197</v>
      </c>
      <c r="K56">
        <v>98.186</v>
      </c>
      <c r="L56" t="s">
        <v>43</v>
      </c>
      <c r="M56" s="96" t="s">
        <v>44</v>
      </c>
      <c r="N56" s="87"/>
      <c r="O56" s="87">
        <v>-84.9</v>
      </c>
      <c r="P56">
        <v>-38544</v>
      </c>
      <c r="Q56" s="86">
        <f>Q55+P56</f>
        <v>1892786</v>
      </c>
    </row>
    <row r="57" spans="1:17" ht="13.5" customHeight="1">
      <c r="A57" s="89" t="s">
        <v>37</v>
      </c>
      <c r="B57" s="97" t="s">
        <v>38</v>
      </c>
      <c r="C57" t="s">
        <v>198</v>
      </c>
      <c r="E57" s="89" t="s">
        <v>40</v>
      </c>
      <c r="F57" s="89" t="s">
        <v>41</v>
      </c>
      <c r="G57" t="s">
        <v>199</v>
      </c>
      <c r="H57">
        <v>98.055</v>
      </c>
      <c r="I57" s="89" t="s">
        <v>41</v>
      </c>
      <c r="J57" t="s">
        <v>200</v>
      </c>
      <c r="K57">
        <v>99.253</v>
      </c>
      <c r="L57" t="s">
        <v>48</v>
      </c>
      <c r="M57" t="s">
        <v>49</v>
      </c>
      <c r="N57" s="87">
        <v>119.8</v>
      </c>
      <c r="O57" s="87"/>
      <c r="P57">
        <v>43008</v>
      </c>
      <c r="Q57" s="86">
        <f>Q56+P57</f>
        <v>1935794</v>
      </c>
    </row>
    <row r="58" spans="1:17" ht="13.5" customHeight="1">
      <c r="A58" s="89" t="s">
        <v>37</v>
      </c>
      <c r="B58" t="s">
        <v>38</v>
      </c>
      <c r="C58" t="s">
        <v>201</v>
      </c>
      <c r="E58" s="89" t="s">
        <v>40</v>
      </c>
      <c r="F58" s="89" t="s">
        <v>41</v>
      </c>
      <c r="G58" t="s">
        <v>202</v>
      </c>
      <c r="H58">
        <v>98.47</v>
      </c>
      <c r="I58" s="89" t="s">
        <v>41</v>
      </c>
      <c r="J58" t="s">
        <v>203</v>
      </c>
      <c r="K58">
        <v>99.328</v>
      </c>
      <c r="L58" t="s">
        <v>48</v>
      </c>
      <c r="M58" t="s">
        <v>49</v>
      </c>
      <c r="N58" s="87">
        <v>85.8</v>
      </c>
      <c r="O58" s="87"/>
      <c r="P58">
        <v>52166</v>
      </c>
      <c r="Q58" s="86">
        <f>Q57+P58</f>
        <v>1987960</v>
      </c>
    </row>
    <row r="59" spans="1:17" ht="13.5" customHeight="1">
      <c r="A59" s="89" t="s">
        <v>37</v>
      </c>
      <c r="B59" s="96" t="s">
        <v>50</v>
      </c>
      <c r="C59" t="s">
        <v>204</v>
      </c>
      <c r="E59" s="89" t="s">
        <v>40</v>
      </c>
      <c r="F59" s="89" t="s">
        <v>41</v>
      </c>
      <c r="G59" t="s">
        <v>205</v>
      </c>
      <c r="H59">
        <v>98.467</v>
      </c>
      <c r="I59" s="89" t="s">
        <v>41</v>
      </c>
      <c r="J59" t="s">
        <v>206</v>
      </c>
      <c r="K59">
        <v>97.473</v>
      </c>
      <c r="L59" t="s">
        <v>53</v>
      </c>
      <c r="M59" t="s">
        <v>49</v>
      </c>
      <c r="N59" s="87">
        <v>99.4</v>
      </c>
      <c r="O59" s="87"/>
      <c r="P59">
        <v>58546</v>
      </c>
      <c r="Q59" s="86">
        <f>Q58+P59</f>
        <v>2046506</v>
      </c>
    </row>
    <row r="60" spans="1:17" ht="13.5" customHeight="1">
      <c r="A60" s="89" t="s">
        <v>37</v>
      </c>
      <c r="B60" t="s">
        <v>38</v>
      </c>
      <c r="C60" t="s">
        <v>207</v>
      </c>
      <c r="E60" s="89" t="s">
        <v>40</v>
      </c>
      <c r="F60" s="89" t="s">
        <v>41</v>
      </c>
      <c r="G60" t="s">
        <v>208</v>
      </c>
      <c r="H60">
        <v>102.83</v>
      </c>
      <c r="I60" s="89" t="s">
        <v>41</v>
      </c>
      <c r="J60" t="s">
        <v>209</v>
      </c>
      <c r="K60">
        <v>101.809</v>
      </c>
      <c r="L60" t="s">
        <v>43</v>
      </c>
      <c r="M60" s="96" t="s">
        <v>44</v>
      </c>
      <c r="N60" s="87"/>
      <c r="O60" s="87">
        <v>-102.2</v>
      </c>
      <c r="P60">
        <v>-42413</v>
      </c>
      <c r="Q60" s="86">
        <f>Q59+P60</f>
        <v>2004093</v>
      </c>
    </row>
    <row r="61" spans="1:17" ht="13.5" customHeight="1">
      <c r="A61" s="89" t="s">
        <v>37</v>
      </c>
      <c r="B61" t="s">
        <v>38</v>
      </c>
      <c r="C61" t="s">
        <v>210</v>
      </c>
      <c r="E61" s="89" t="s">
        <v>40</v>
      </c>
      <c r="F61" s="89" t="s">
        <v>41</v>
      </c>
      <c r="G61" t="s">
        <v>211</v>
      </c>
      <c r="H61">
        <v>102.131</v>
      </c>
      <c r="I61" s="89" t="s">
        <v>41</v>
      </c>
      <c r="J61" t="s">
        <v>212</v>
      </c>
      <c r="K61">
        <v>102.106</v>
      </c>
      <c r="L61" t="s">
        <v>48</v>
      </c>
      <c r="M61" s="96" t="s">
        <v>44</v>
      </c>
      <c r="N61" s="87"/>
      <c r="O61" s="87">
        <v>-2.5</v>
      </c>
      <c r="P61">
        <v>-2615</v>
      </c>
      <c r="Q61" s="86">
        <f>Q60+P61</f>
        <v>2001478</v>
      </c>
    </row>
    <row r="62" spans="1:17" ht="13.5" customHeight="1">
      <c r="A62" s="89" t="s">
        <v>37</v>
      </c>
      <c r="B62" t="s">
        <v>38</v>
      </c>
      <c r="C62" t="s">
        <v>213</v>
      </c>
      <c r="E62" s="89" t="s">
        <v>40</v>
      </c>
      <c r="F62" s="89" t="s">
        <v>41</v>
      </c>
      <c r="G62" t="s">
        <v>214</v>
      </c>
      <c r="H62">
        <v>102.644</v>
      </c>
      <c r="I62" s="89" t="s">
        <v>41</v>
      </c>
      <c r="J62" t="s">
        <v>215</v>
      </c>
      <c r="K62">
        <v>102.29</v>
      </c>
      <c r="L62" t="s">
        <v>43</v>
      </c>
      <c r="M62" s="96" t="s">
        <v>44</v>
      </c>
      <c r="N62" s="87"/>
      <c r="O62" s="87">
        <v>-34.5</v>
      </c>
      <c r="P62">
        <v>-43263</v>
      </c>
      <c r="Q62" s="86">
        <f>Q61+P62</f>
        <v>1958215</v>
      </c>
    </row>
    <row r="63" spans="1:17" ht="13.5" customHeight="1">
      <c r="A63" s="89" t="s">
        <v>37</v>
      </c>
      <c r="B63" t="s">
        <v>38</v>
      </c>
      <c r="C63" t="s">
        <v>216</v>
      </c>
      <c r="E63" s="89" t="s">
        <v>40</v>
      </c>
      <c r="F63" s="89" t="s">
        <v>41</v>
      </c>
      <c r="G63" t="s">
        <v>217</v>
      </c>
      <c r="H63">
        <v>102.432</v>
      </c>
      <c r="I63" s="89" t="s">
        <v>41</v>
      </c>
      <c r="J63" t="s">
        <v>218</v>
      </c>
      <c r="K63">
        <v>108.243</v>
      </c>
      <c r="L63" t="s">
        <v>48</v>
      </c>
      <c r="M63" t="s">
        <v>49</v>
      </c>
      <c r="N63" s="87">
        <v>581.1</v>
      </c>
      <c r="O63" s="87"/>
      <c r="P63">
        <v>815724</v>
      </c>
      <c r="Q63" s="86">
        <f>Q62+P63</f>
        <v>2773939</v>
      </c>
    </row>
    <row r="64" spans="1:17" ht="13.5" customHeight="1">
      <c r="A64" s="89">
        <v>81</v>
      </c>
      <c r="B64" s="96" t="s">
        <v>50</v>
      </c>
      <c r="C64" t="s">
        <v>219</v>
      </c>
      <c r="E64" s="89" t="s">
        <v>40</v>
      </c>
      <c r="F64" s="89" t="s">
        <v>41</v>
      </c>
      <c r="G64" t="s">
        <v>220</v>
      </c>
      <c r="H64">
        <v>107.743</v>
      </c>
      <c r="I64" s="89" t="s">
        <v>41</v>
      </c>
      <c r="J64" t="s">
        <v>221</v>
      </c>
      <c r="K64">
        <v>107.3</v>
      </c>
      <c r="L64" t="s">
        <v>53</v>
      </c>
      <c r="M64" t="s">
        <v>49</v>
      </c>
      <c r="N64" s="87">
        <v>44.3</v>
      </c>
      <c r="O64" s="87"/>
      <c r="P64">
        <v>81246</v>
      </c>
      <c r="Q64" s="86">
        <f>Q63+P64</f>
        <v>2855185</v>
      </c>
    </row>
    <row r="65" spans="1:17" ht="13.5" customHeight="1">
      <c r="A65" s="89" t="s">
        <v>37</v>
      </c>
      <c r="B65" t="s">
        <v>38</v>
      </c>
      <c r="C65" t="s">
        <v>222</v>
      </c>
      <c r="E65" s="89" t="s">
        <v>40</v>
      </c>
      <c r="F65" s="89" t="s">
        <v>41</v>
      </c>
      <c r="G65" t="s">
        <v>223</v>
      </c>
      <c r="H65">
        <v>108.298</v>
      </c>
      <c r="I65" s="89" t="s">
        <v>41</v>
      </c>
      <c r="J65" t="s">
        <v>223</v>
      </c>
      <c r="K65">
        <v>107.774</v>
      </c>
      <c r="L65" t="s">
        <v>43</v>
      </c>
      <c r="M65" s="96" t="s">
        <v>44</v>
      </c>
      <c r="N65" s="87"/>
      <c r="O65" s="87">
        <v>-52.4</v>
      </c>
      <c r="P65">
        <v>-60469</v>
      </c>
      <c r="Q65" s="86">
        <f>Q64+P65</f>
        <v>2794716</v>
      </c>
    </row>
    <row r="66" spans="1:17" ht="13.5" customHeight="1">
      <c r="A66" s="89" t="s">
        <v>37</v>
      </c>
      <c r="B66" t="s">
        <v>38</v>
      </c>
      <c r="C66" t="s">
        <v>224</v>
      </c>
      <c r="E66" s="89" t="s">
        <v>40</v>
      </c>
      <c r="F66" s="89" t="s">
        <v>41</v>
      </c>
      <c r="G66" t="s">
        <v>225</v>
      </c>
      <c r="H66">
        <v>119.126</v>
      </c>
      <c r="I66" s="89" t="s">
        <v>41</v>
      </c>
      <c r="J66" t="s">
        <v>226</v>
      </c>
      <c r="K66">
        <v>119.329</v>
      </c>
      <c r="L66" t="s">
        <v>48</v>
      </c>
      <c r="M66" t="s">
        <v>49</v>
      </c>
      <c r="N66" s="87">
        <v>20.3</v>
      </c>
      <c r="O66" s="87"/>
      <c r="P66">
        <v>9413</v>
      </c>
      <c r="Q66" s="86">
        <f>Q65+P66</f>
        <v>2804129</v>
      </c>
    </row>
    <row r="67" spans="1:17" ht="13.5" customHeight="1">
      <c r="A67" s="89" t="s">
        <v>37</v>
      </c>
      <c r="B67" s="96" t="s">
        <v>50</v>
      </c>
      <c r="C67" t="s">
        <v>227</v>
      </c>
      <c r="E67" s="89" t="s">
        <v>40</v>
      </c>
      <c r="F67" s="89" t="s">
        <v>41</v>
      </c>
      <c r="G67" t="s">
        <v>228</v>
      </c>
      <c r="H67">
        <v>118.089</v>
      </c>
      <c r="I67" s="89" t="s">
        <v>41</v>
      </c>
      <c r="J67" t="s">
        <v>229</v>
      </c>
      <c r="K67">
        <v>117.929</v>
      </c>
      <c r="L67" t="s">
        <v>53</v>
      </c>
      <c r="M67" t="s">
        <v>49</v>
      </c>
      <c r="N67" s="87">
        <v>16</v>
      </c>
      <c r="O67" s="87"/>
      <c r="P67">
        <v>7568</v>
      </c>
      <c r="Q67" s="86">
        <f>Q66+P67</f>
        <v>2811697</v>
      </c>
    </row>
    <row r="68" spans="1:17" ht="13.5" customHeight="1">
      <c r="A68" s="89" t="s">
        <v>37</v>
      </c>
      <c r="B68" t="s">
        <v>38</v>
      </c>
      <c r="C68" t="s">
        <v>230</v>
      </c>
      <c r="E68" s="89" t="s">
        <v>40</v>
      </c>
      <c r="F68" s="89" t="s">
        <v>41</v>
      </c>
      <c r="G68" t="s">
        <v>231</v>
      </c>
      <c r="H68">
        <v>120.347</v>
      </c>
      <c r="I68" s="89" t="s">
        <v>41</v>
      </c>
      <c r="J68" t="s">
        <v>232</v>
      </c>
      <c r="K68">
        <v>119634</v>
      </c>
      <c r="L68" t="s">
        <v>43</v>
      </c>
      <c r="M68" s="96" t="s">
        <v>44</v>
      </c>
      <c r="N68" s="87"/>
      <c r="O68" s="87">
        <v>-71.3</v>
      </c>
      <c r="P68">
        <v>-56184</v>
      </c>
      <c r="Q68" s="86">
        <f>Q67+P68</f>
        <v>2755513</v>
      </c>
    </row>
    <row r="69" spans="1:17" ht="13.5" customHeight="1">
      <c r="A69" s="89" t="s">
        <v>37</v>
      </c>
      <c r="B69" s="96" t="s">
        <v>50</v>
      </c>
      <c r="C69" t="s">
        <v>233</v>
      </c>
      <c r="E69" s="89" t="s">
        <v>40</v>
      </c>
      <c r="F69" s="89" t="s">
        <v>41</v>
      </c>
      <c r="G69" t="s">
        <v>234</v>
      </c>
      <c r="H69">
        <v>122.945</v>
      </c>
      <c r="I69" s="89" t="s">
        <v>41</v>
      </c>
      <c r="J69" t="s">
        <v>235</v>
      </c>
      <c r="K69">
        <v>122.871</v>
      </c>
      <c r="L69" t="s">
        <v>53</v>
      </c>
      <c r="M69" t="s">
        <v>49</v>
      </c>
      <c r="N69" s="87">
        <v>7.4</v>
      </c>
      <c r="O69" s="87"/>
      <c r="P69">
        <v>5365</v>
      </c>
      <c r="Q69" s="86">
        <f>Q68+P69</f>
        <v>2760878</v>
      </c>
    </row>
    <row r="70" spans="1:17" ht="13.5" customHeight="1">
      <c r="A70" s="89" t="s">
        <v>37</v>
      </c>
      <c r="B70" t="s">
        <v>38</v>
      </c>
      <c r="C70" t="s">
        <v>236</v>
      </c>
      <c r="E70" s="89" t="s">
        <v>40</v>
      </c>
      <c r="F70" s="89" t="s">
        <v>41</v>
      </c>
      <c r="G70" t="s">
        <v>237</v>
      </c>
      <c r="H70">
        <v>124.139</v>
      </c>
      <c r="I70" s="89" t="s">
        <v>41</v>
      </c>
      <c r="J70" t="s">
        <v>238</v>
      </c>
      <c r="K70">
        <v>123.561</v>
      </c>
      <c r="L70" t="s">
        <v>43</v>
      </c>
      <c r="M70" s="96" t="s">
        <v>44</v>
      </c>
      <c r="N70" s="87"/>
      <c r="O70" s="87">
        <v>-57.8</v>
      </c>
      <c r="P70">
        <v>-55199</v>
      </c>
      <c r="Q70" s="86">
        <f>Q69+P70</f>
        <v>2705679</v>
      </c>
    </row>
    <row r="71" spans="1:17" ht="13.5" customHeight="1">
      <c r="A71" s="89" t="s">
        <v>37</v>
      </c>
      <c r="B71" t="s">
        <v>38</v>
      </c>
      <c r="C71" t="s">
        <v>239</v>
      </c>
      <c r="E71" s="89" t="s">
        <v>40</v>
      </c>
      <c r="F71" s="89" t="s">
        <v>41</v>
      </c>
      <c r="G71" t="s">
        <v>240</v>
      </c>
      <c r="H71">
        <v>124.363</v>
      </c>
      <c r="I71" s="89" t="s">
        <v>41</v>
      </c>
      <c r="J71" t="s">
        <v>241</v>
      </c>
      <c r="K71">
        <v>124.096</v>
      </c>
      <c r="L71" t="s">
        <v>242</v>
      </c>
      <c r="M71" s="96" t="s">
        <v>44</v>
      </c>
      <c r="N71" s="87"/>
      <c r="O71" s="87">
        <v>-26.7</v>
      </c>
      <c r="P71">
        <v>-16954</v>
      </c>
      <c r="Q71" s="86">
        <f>Q70+P71</f>
        <v>2688725</v>
      </c>
    </row>
    <row r="72" spans="1:17" ht="13.5" customHeight="1">
      <c r="A72" s="89" t="s">
        <v>37</v>
      </c>
      <c r="B72" s="96" t="s">
        <v>50</v>
      </c>
      <c r="C72" t="s">
        <v>243</v>
      </c>
      <c r="E72" s="89" t="s">
        <v>40</v>
      </c>
      <c r="F72" s="89" t="s">
        <v>41</v>
      </c>
      <c r="G72" t="s">
        <v>244</v>
      </c>
      <c r="H72">
        <v>123.323</v>
      </c>
      <c r="I72" s="89" t="s">
        <v>41</v>
      </c>
      <c r="J72" t="s">
        <v>245</v>
      </c>
      <c r="K72">
        <v>120.687</v>
      </c>
      <c r="L72" t="s">
        <v>53</v>
      </c>
      <c r="M72" t="s">
        <v>49</v>
      </c>
      <c r="N72" s="87">
        <v>263.6</v>
      </c>
      <c r="O72" s="87"/>
      <c r="P72">
        <v>174503</v>
      </c>
      <c r="Q72" s="86">
        <f>Q71+P72</f>
        <v>2863228</v>
      </c>
    </row>
    <row r="73" spans="14:17" ht="13.5" customHeight="1">
      <c r="N73" s="87"/>
      <c r="O73" s="87"/>
      <c r="Q73" s="86">
        <f>Q72+P73</f>
        <v>2863228</v>
      </c>
    </row>
    <row r="74" spans="14:17" ht="13.5" customHeight="1">
      <c r="N74" s="87"/>
      <c r="O74" s="87"/>
      <c r="Q74" s="86">
        <f>Q73+P74</f>
        <v>2863228</v>
      </c>
    </row>
    <row r="75" spans="14:17" ht="13.5" customHeight="1">
      <c r="N75" s="87"/>
      <c r="O75" s="87"/>
      <c r="Q75" s="86">
        <f>Q74+P75</f>
        <v>2863228</v>
      </c>
    </row>
    <row r="76" spans="14:17" ht="13.5" customHeight="1">
      <c r="N76" s="87"/>
      <c r="O76" s="87"/>
      <c r="Q76" s="86">
        <f>Q75+P76</f>
        <v>2863228</v>
      </c>
    </row>
    <row r="77" spans="14:17" ht="13.5" customHeight="1">
      <c r="N77" s="87"/>
      <c r="O77" s="87"/>
      <c r="Q77" s="86">
        <f>Q76+P77</f>
        <v>2863228</v>
      </c>
    </row>
    <row r="78" spans="14:17" ht="13.5" customHeight="1">
      <c r="N78" s="87"/>
      <c r="O78" s="87"/>
      <c r="Q78" s="86" t="e">
        <f>#REF!+P78</f>
        <v>#REF!</v>
      </c>
    </row>
    <row r="79" spans="14:17" ht="13.5" customHeight="1">
      <c r="N79" s="87"/>
      <c r="O79" s="87"/>
      <c r="Q79" s="86" t="e">
        <f>Q78+P79</f>
        <v>#REF!</v>
      </c>
    </row>
    <row r="80" spans="14:17" ht="13.5" customHeight="1">
      <c r="N80" s="87"/>
      <c r="O80" s="87"/>
      <c r="Q80" s="86" t="e">
        <f>#REF!+P80</f>
        <v>#REF!</v>
      </c>
    </row>
    <row r="81" spans="14:17" ht="13.5" customHeight="1" hidden="1">
      <c r="N81" s="87"/>
      <c r="O81" s="87"/>
      <c r="Q81" s="86" t="e">
        <f>Q80+P81</f>
        <v>#REF!</v>
      </c>
    </row>
    <row r="82" spans="14:17" ht="13.5" customHeight="1" hidden="1">
      <c r="N82" s="87"/>
      <c r="O82" s="87"/>
      <c r="Q82" s="86" t="e">
        <f>Q81+P82</f>
        <v>#REF!</v>
      </c>
    </row>
    <row r="83" spans="14:17" ht="13.5" customHeight="1" hidden="1">
      <c r="N83" s="87"/>
      <c r="O83" s="87"/>
      <c r="Q83" s="86" t="e">
        <f>Q82+P83</f>
        <v>#REF!</v>
      </c>
    </row>
    <row r="84" spans="14:17" ht="13.5" customHeight="1" hidden="1">
      <c r="N84" s="87"/>
      <c r="O84" s="87"/>
      <c r="Q84" s="86" t="e">
        <f>Q83+P84</f>
        <v>#REF!</v>
      </c>
    </row>
    <row r="85" spans="14:17" ht="13.5" customHeight="1" hidden="1">
      <c r="N85" s="87"/>
      <c r="O85" s="87"/>
      <c r="Q85" s="86" t="e">
        <f>Q84+P85</f>
        <v>#REF!</v>
      </c>
    </row>
    <row r="86" spans="14:17" ht="13.5" customHeight="1" hidden="1">
      <c r="N86" s="87"/>
      <c r="O86" s="87"/>
      <c r="Q86" s="86" t="e">
        <f>Q85+P86</f>
        <v>#REF!</v>
      </c>
    </row>
    <row r="87" spans="14:17" ht="13.5" customHeight="1" hidden="1">
      <c r="N87" s="87"/>
      <c r="O87" s="87"/>
      <c r="Q87" s="86" t="e">
        <f>Q86+P87</f>
        <v>#REF!</v>
      </c>
    </row>
    <row r="88" spans="14:17" ht="13.5" customHeight="1" hidden="1">
      <c r="N88" s="87"/>
      <c r="O88" s="87"/>
      <c r="Q88" s="86" t="e">
        <f>Q87+P88</f>
        <v>#REF!</v>
      </c>
    </row>
    <row r="89" spans="14:17" ht="13.5" customHeight="1" hidden="1">
      <c r="N89" s="87"/>
      <c r="O89" s="87"/>
      <c r="Q89" s="86" t="e">
        <f>Q88+P89</f>
        <v>#REF!</v>
      </c>
    </row>
    <row r="90" spans="14:17" ht="13.5" customHeight="1" hidden="1">
      <c r="N90" s="87"/>
      <c r="O90" s="87"/>
      <c r="Q90" s="86" t="e">
        <f>Q89+P90</f>
        <v>#REF!</v>
      </c>
    </row>
    <row r="91" spans="3:17" ht="13.5" customHeight="1" hidden="1">
      <c r="C91" s="98"/>
      <c r="D91" s="98"/>
      <c r="E91" s="99"/>
      <c r="F91" s="99"/>
      <c r="G91" s="98"/>
      <c r="H91" s="98"/>
      <c r="I91" s="99"/>
      <c r="J91" s="98"/>
      <c r="K91" s="98"/>
      <c r="L91" s="98"/>
      <c r="M91" s="99"/>
      <c r="N91" s="99"/>
      <c r="O91" s="99"/>
      <c r="P91" s="98"/>
      <c r="Q91" s="86" t="e">
        <f>Q90+P91</f>
        <v>#REF!</v>
      </c>
    </row>
    <row r="92" spans="13:15" ht="13.5" customHeight="1" hidden="1">
      <c r="M92" s="100"/>
      <c r="N92" s="87"/>
      <c r="O92" s="87"/>
    </row>
    <row r="93" spans="14:15" ht="13.5" customHeight="1" hidden="1">
      <c r="N93" s="87"/>
      <c r="O93" s="87"/>
    </row>
    <row r="94" spans="14:15" ht="13.5" customHeight="1">
      <c r="N94" s="87"/>
      <c r="O94" s="87"/>
    </row>
    <row r="96" spans="13:15" ht="13.5" customHeight="1">
      <c r="M96" s="101"/>
      <c r="N96" s="102"/>
      <c r="O96" s="102"/>
    </row>
    <row r="99" spans="3:10" ht="13.5" customHeight="1">
      <c r="C99" s="103" t="s">
        <v>246</v>
      </c>
      <c r="D99" s="103"/>
      <c r="E99" s="103"/>
      <c r="G99" s="104" t="s">
        <v>247</v>
      </c>
      <c r="H99" s="104"/>
      <c r="I99" s="105" t="s">
        <v>248</v>
      </c>
      <c r="J99" s="106" t="s">
        <v>249</v>
      </c>
    </row>
    <row r="100" spans="3:10" ht="13.5" customHeight="1">
      <c r="C100" s="107" t="s">
        <v>250</v>
      </c>
      <c r="D100" s="107"/>
      <c r="E100" s="108" t="s">
        <v>251</v>
      </c>
      <c r="G100" s="107"/>
      <c r="H100" s="109"/>
      <c r="I100" s="110"/>
      <c r="J100" s="111"/>
    </row>
    <row r="101" spans="3:10" ht="13.5" customHeight="1">
      <c r="C101" s="112" t="s">
        <v>252</v>
      </c>
      <c r="D101" s="112"/>
      <c r="E101" s="113">
        <v>44</v>
      </c>
      <c r="G101" s="112"/>
      <c r="H101" s="114"/>
      <c r="I101" s="115"/>
      <c r="J101" s="116"/>
    </row>
    <row r="102" spans="3:10" ht="13.5" customHeight="1">
      <c r="C102" s="112" t="s">
        <v>253</v>
      </c>
      <c r="D102" s="112"/>
      <c r="E102" s="113">
        <v>27</v>
      </c>
      <c r="G102" s="112"/>
      <c r="H102" s="114"/>
      <c r="I102" s="115"/>
      <c r="J102" s="116"/>
    </row>
    <row r="103" spans="3:10" ht="13.5" customHeight="1">
      <c r="C103" s="112" t="s">
        <v>254</v>
      </c>
      <c r="D103" s="112"/>
      <c r="E103" s="113">
        <v>71</v>
      </c>
      <c r="G103" s="112"/>
      <c r="H103" s="114"/>
      <c r="I103" s="115"/>
      <c r="J103" s="116"/>
    </row>
    <row r="104" spans="3:10" ht="13.5" customHeight="1">
      <c r="C104" s="112" t="s">
        <v>255</v>
      </c>
      <c r="D104" s="112"/>
      <c r="E104" s="113">
        <v>34</v>
      </c>
      <c r="F104">
        <v>0</v>
      </c>
      <c r="G104" s="112"/>
      <c r="H104" s="114"/>
      <c r="I104" s="115"/>
      <c r="J104" s="116"/>
    </row>
    <row r="105" spans="3:10" ht="13.5" customHeight="1">
      <c r="C105" s="112" t="s">
        <v>256</v>
      </c>
      <c r="D105" s="112"/>
      <c r="E105" s="113">
        <v>37</v>
      </c>
      <c r="G105" s="112"/>
      <c r="H105" s="114"/>
      <c r="I105" s="115"/>
      <c r="J105" s="116"/>
    </row>
    <row r="106" spans="3:10" ht="13.5" customHeight="1">
      <c r="C106" s="112" t="s">
        <v>257</v>
      </c>
      <c r="D106" s="112"/>
      <c r="E106" s="113">
        <v>0</v>
      </c>
      <c r="G106" s="112"/>
      <c r="H106" s="114"/>
      <c r="I106" s="115"/>
      <c r="J106" s="116"/>
    </row>
    <row r="107" spans="3:10" ht="13.5" customHeight="1">
      <c r="C107" s="117" t="s">
        <v>258</v>
      </c>
      <c r="D107" s="112"/>
      <c r="E107" s="118">
        <v>0</v>
      </c>
      <c r="G107" s="112"/>
      <c r="H107" s="114"/>
      <c r="I107" s="115"/>
      <c r="J107" s="116"/>
    </row>
    <row r="108" spans="3:10" ht="13.5" customHeight="1">
      <c r="C108" s="112" t="s">
        <v>259</v>
      </c>
      <c r="D108" s="112"/>
      <c r="E108" s="113">
        <v>3688121</v>
      </c>
      <c r="G108" s="112"/>
      <c r="H108" s="114"/>
      <c r="I108" s="115"/>
      <c r="J108" s="116"/>
    </row>
    <row r="109" spans="3:10" ht="13.5" customHeight="1">
      <c r="C109" s="112" t="s">
        <v>260</v>
      </c>
      <c r="D109" s="117"/>
      <c r="E109" s="119">
        <v>-824893</v>
      </c>
      <c r="G109" s="112"/>
      <c r="H109" s="114"/>
      <c r="I109" s="115"/>
      <c r="J109" s="116"/>
    </row>
    <row r="110" spans="3:10" ht="13.5" customHeight="1">
      <c r="C110" s="112" t="s">
        <v>261</v>
      </c>
      <c r="D110" s="112"/>
      <c r="E110" s="113">
        <v>2863228</v>
      </c>
      <c r="G110" s="112"/>
      <c r="H110" s="114"/>
      <c r="I110" s="115"/>
      <c r="J110" s="116"/>
    </row>
    <row r="111" spans="3:10" ht="13.5" customHeight="1">
      <c r="C111" s="112" t="s">
        <v>15</v>
      </c>
      <c r="D111" s="112"/>
      <c r="E111" s="118">
        <v>108474</v>
      </c>
      <c r="G111" s="112"/>
      <c r="H111" s="114"/>
      <c r="I111" s="115"/>
      <c r="J111" s="116"/>
    </row>
    <row r="112" spans="3:10" ht="13.5" customHeight="1">
      <c r="C112" s="112" t="s">
        <v>16</v>
      </c>
      <c r="D112" s="112"/>
      <c r="E112" s="113">
        <v>22294</v>
      </c>
      <c r="G112" s="107"/>
      <c r="H112" s="109"/>
      <c r="I112" s="110"/>
      <c r="J112" s="120"/>
    </row>
    <row r="113" spans="3:10" ht="13.5" customHeight="1">
      <c r="C113" s="112" t="s">
        <v>262</v>
      </c>
      <c r="D113" s="112"/>
      <c r="E113" s="121">
        <v>3</v>
      </c>
      <c r="G113" s="112"/>
      <c r="H113" s="114"/>
      <c r="I113" s="115"/>
      <c r="J113" s="116"/>
    </row>
    <row r="114" spans="3:10" ht="13.5" customHeight="1">
      <c r="C114" s="112" t="s">
        <v>263</v>
      </c>
      <c r="D114" s="112"/>
      <c r="E114" s="113">
        <v>4</v>
      </c>
      <c r="G114" s="112"/>
      <c r="H114" s="114"/>
      <c r="I114" s="115"/>
      <c r="J114" s="116"/>
    </row>
    <row r="115" spans="3:10" ht="13.5" customHeight="1">
      <c r="C115" s="112" t="s">
        <v>264</v>
      </c>
      <c r="D115" s="112"/>
      <c r="E115" s="122" t="s">
        <v>265</v>
      </c>
      <c r="G115" s="112"/>
      <c r="H115" s="114"/>
      <c r="I115" s="115"/>
      <c r="J115" s="116"/>
    </row>
    <row r="116" spans="3:10" ht="13.5" customHeight="1">
      <c r="C116" s="123" t="s">
        <v>14</v>
      </c>
      <c r="D116" s="112"/>
      <c r="E116" s="124">
        <v>0.48</v>
      </c>
      <c r="G116" s="112"/>
      <c r="H116" s="114"/>
      <c r="I116" s="115"/>
      <c r="J116" s="116"/>
    </row>
    <row r="117" spans="4:10" ht="13.5" customHeight="1">
      <c r="D117" s="112"/>
      <c r="E117" s="125"/>
      <c r="G117" s="112"/>
      <c r="H117" s="114"/>
      <c r="I117" s="115"/>
      <c r="J117" s="116"/>
    </row>
    <row r="118" spans="4:10" ht="13.5" customHeight="1">
      <c r="D118" s="123"/>
      <c r="G118" s="112"/>
      <c r="H118" s="114"/>
      <c r="I118" s="115"/>
      <c r="J118" s="116"/>
    </row>
    <row r="119" spans="7:10" ht="13.5" customHeight="1">
      <c r="G119" s="112"/>
      <c r="H119" s="114"/>
      <c r="I119" s="115"/>
      <c r="J119" s="116"/>
    </row>
    <row r="120" spans="7:10" ht="13.5" customHeight="1">
      <c r="G120" s="123"/>
      <c r="H120" s="126"/>
      <c r="I120" s="127"/>
      <c r="J120" s="128"/>
    </row>
    <row r="121" spans="7:10" ht="13.5" customHeight="1">
      <c r="G121" s="129" t="s">
        <v>266</v>
      </c>
      <c r="H121" s="130">
        <f>SUM(H100:H120)</f>
        <v>0</v>
      </c>
      <c r="I121" s="130">
        <f>SUM(I100:I120)</f>
        <v>0</v>
      </c>
      <c r="J121" s="130">
        <f>SUM(J100:J120)</f>
        <v>0</v>
      </c>
    </row>
    <row r="124" spans="7:11" ht="13.5" customHeight="1">
      <c r="G124" s="104" t="s">
        <v>267</v>
      </c>
      <c r="H124" s="104"/>
      <c r="I124" s="105" t="s">
        <v>248</v>
      </c>
      <c r="J124" s="131" t="s">
        <v>249</v>
      </c>
      <c r="K124" s="103" t="s">
        <v>268</v>
      </c>
    </row>
    <row r="125" spans="7:11" ht="13.5" customHeight="1">
      <c r="G125" s="107" t="s">
        <v>269</v>
      </c>
      <c r="H125" s="109">
        <v>0</v>
      </c>
      <c r="I125" s="110">
        <v>0</v>
      </c>
      <c r="J125" s="132">
        <v>0</v>
      </c>
      <c r="K125" s="133">
        <v>0</v>
      </c>
    </row>
    <row r="126" spans="7:11" ht="13.5" customHeight="1">
      <c r="G126" s="112" t="s">
        <v>270</v>
      </c>
      <c r="H126" s="114">
        <v>0</v>
      </c>
      <c r="I126" s="114">
        <v>0</v>
      </c>
      <c r="J126" s="115">
        <v>0</v>
      </c>
      <c r="K126" s="134">
        <v>0</v>
      </c>
    </row>
    <row r="127" spans="7:11" ht="13.5" customHeight="1">
      <c r="G127" s="112" t="s">
        <v>271</v>
      </c>
      <c r="H127" s="114">
        <v>0</v>
      </c>
      <c r="I127" s="114">
        <v>0</v>
      </c>
      <c r="J127" s="115">
        <v>0</v>
      </c>
      <c r="K127" s="134">
        <v>0</v>
      </c>
    </row>
    <row r="128" spans="7:11" ht="13.5" customHeight="1">
      <c r="G128" s="112" t="s">
        <v>272</v>
      </c>
      <c r="H128" s="114">
        <v>0</v>
      </c>
      <c r="I128" s="114">
        <v>0</v>
      </c>
      <c r="J128" s="115">
        <v>0</v>
      </c>
      <c r="K128" s="134">
        <v>0</v>
      </c>
    </row>
    <row r="129" spans="7:11" ht="13.5" customHeight="1">
      <c r="G129" s="135" t="s">
        <v>273</v>
      </c>
      <c r="H129" s="136">
        <v>0</v>
      </c>
      <c r="I129" s="136">
        <v>0</v>
      </c>
      <c r="J129" s="137">
        <v>0</v>
      </c>
      <c r="K129" s="138">
        <v>0</v>
      </c>
    </row>
    <row r="130" spans="7:11" ht="13.5" customHeight="1">
      <c r="G130" s="60" t="s">
        <v>266</v>
      </c>
      <c r="H130" s="60"/>
      <c r="I130" s="60"/>
      <c r="J130" s="139"/>
      <c r="K130" s="140">
        <f>SUM(K125:K129)</f>
        <v>0</v>
      </c>
    </row>
  </sheetData>
  <sheetProtection selectLockedCells="1" selectUnlockedCells="1"/>
  <mergeCells count="3">
    <mergeCell ref="C99:E99"/>
    <mergeCell ref="G99:H99"/>
    <mergeCell ref="G124:H124"/>
  </mergeCells>
  <printOptions/>
  <pageMargins left="0.6986111111111111" right="0.6986111111111111"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SheetLayoutView="100" workbookViewId="0" topLeftCell="A4">
      <selection activeCell="X21" sqref="X21"/>
    </sheetView>
  </sheetViews>
  <sheetFormatPr defaultColWidth="9.00390625" defaultRowHeight="13.5"/>
  <cols>
    <col min="1" max="16384" width="8.875" style="0" customWidth="1"/>
  </cols>
  <sheetData/>
  <sheetProtection selectLockedCells="1" selectUnlockedCells="1"/>
  <printOptions/>
  <pageMargins left="0.75" right="0.75" top="1" bottom="1"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I16"/>
  <sheetViews>
    <sheetView zoomScale="70" zoomScaleNormal="70" zoomScaleSheetLayoutView="100" workbookViewId="0" topLeftCell="A1">
      <selection activeCell="B16" sqref="B16"/>
    </sheetView>
  </sheetViews>
  <sheetFormatPr defaultColWidth="9.00390625" defaultRowHeight="13.5"/>
  <cols>
    <col min="1" max="16384" width="8.875" style="0" customWidth="1"/>
  </cols>
  <sheetData>
    <row r="1" spans="1:9" ht="12.75">
      <c r="A1" s="141" t="s">
        <v>274</v>
      </c>
      <c r="B1" s="142"/>
      <c r="C1" s="142"/>
      <c r="D1" s="142"/>
      <c r="E1" s="142"/>
      <c r="F1" s="142"/>
      <c r="G1" s="142"/>
      <c r="H1" s="142"/>
      <c r="I1" s="143"/>
    </row>
    <row r="2" spans="1:9" ht="12.75">
      <c r="A2" s="144" t="s">
        <v>275</v>
      </c>
      <c r="B2" s="145"/>
      <c r="C2" s="145"/>
      <c r="D2" s="145"/>
      <c r="E2" s="145"/>
      <c r="F2" s="145"/>
      <c r="G2" s="145"/>
      <c r="H2" s="145"/>
      <c r="I2" s="143"/>
    </row>
    <row r="3" spans="1:4" ht="12.75">
      <c r="A3" s="146"/>
      <c r="D3" s="146"/>
    </row>
    <row r="4" spans="1:2" ht="12.75">
      <c r="A4" s="146"/>
      <c r="B4" t="s">
        <v>276</v>
      </c>
    </row>
    <row r="5" ht="12.75">
      <c r="B5" t="s">
        <v>277</v>
      </c>
    </row>
    <row r="7" spans="1:2" ht="12.75">
      <c r="A7" t="s">
        <v>278</v>
      </c>
      <c r="B7" t="s">
        <v>279</v>
      </c>
    </row>
    <row r="8" ht="12.75">
      <c r="B8" t="s">
        <v>280</v>
      </c>
    </row>
    <row r="9" ht="12.75">
      <c r="B9" t="s">
        <v>281</v>
      </c>
    </row>
    <row r="11" ht="12.75">
      <c r="B11" t="s">
        <v>282</v>
      </c>
    </row>
    <row r="12" ht="12.75">
      <c r="B12" t="s">
        <v>283</v>
      </c>
    </row>
    <row r="14" ht="12.75">
      <c r="B14" t="s">
        <v>284</v>
      </c>
    </row>
    <row r="16" ht="12.75">
      <c r="B16" t="s">
        <v>285</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4:E14"/>
  <sheetViews>
    <sheetView zoomScale="70" zoomScaleNormal="70" zoomScaleSheetLayoutView="100" workbookViewId="0" topLeftCell="A1">
      <selection activeCell="D4" sqref="D4"/>
    </sheetView>
  </sheetViews>
  <sheetFormatPr defaultColWidth="9.00390625" defaultRowHeight="13.5"/>
  <cols>
    <col min="1" max="16384" width="8.875" style="0" customWidth="1"/>
  </cols>
  <sheetData>
    <row r="4" spans="2:5" ht="12.75">
      <c r="B4" t="s">
        <v>286</v>
      </c>
      <c r="C4" t="s">
        <v>287</v>
      </c>
      <c r="D4" t="s">
        <v>288</v>
      </c>
      <c r="E4" t="s">
        <v>289</v>
      </c>
    </row>
    <row r="5" spans="3:5" ht="12.75">
      <c r="C5" t="s">
        <v>290</v>
      </c>
      <c r="D5" t="s">
        <v>288</v>
      </c>
      <c r="E5" t="s">
        <v>289</v>
      </c>
    </row>
    <row r="9" spans="2:5" ht="12.75">
      <c r="B9" t="s">
        <v>291</v>
      </c>
      <c r="D9" t="s">
        <v>287</v>
      </c>
      <c r="E9" t="s">
        <v>292</v>
      </c>
    </row>
    <row r="10" spans="4:5" ht="12.75">
      <c r="D10" t="s">
        <v>293</v>
      </c>
      <c r="E10" t="s">
        <v>292</v>
      </c>
    </row>
    <row r="13" spans="2:5" ht="12.75">
      <c r="B13" t="s">
        <v>294</v>
      </c>
      <c r="E13" t="s">
        <v>287</v>
      </c>
    </row>
    <row r="14" ht="12.75">
      <c r="E14" t="s">
        <v>295</v>
      </c>
    </row>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50333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Haraguchi Mayumi</cp:lastModifiedBy>
  <cp:lastPrinted>1899-12-30T00:00:00Z</cp:lastPrinted>
  <dcterms:created xsi:type="dcterms:W3CDTF">2013-10-09T23:04:08Z</dcterms:created>
  <dcterms:modified xsi:type="dcterms:W3CDTF">2015-10-03T12:15:57Z</dcterms:modified>
  <cp:category/>
  <cp:version/>
  <cp:contentType/>
  <cp:contentStatus/>
  <cp:revision>16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