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36" activeTab="4"/>
  </bookViews>
  <sheets>
    <sheet name="ルール＆合計" sheetId="1" r:id="rId1"/>
    <sheet name="ドル円４H仕掛け１検証" sheetId="2" r:id="rId2"/>
    <sheet name="気づき_１" sheetId="3" r:id="rId3"/>
    <sheet name="画像_１" sheetId="4" r:id="rId4"/>
    <sheet name="ドル円１H仕掛け１検証" sheetId="5" r:id="rId5"/>
    <sheet name="検証終了通貨_2" sheetId="6" r:id="rId6"/>
    <sheet name="画像" sheetId="7" r:id="rId7"/>
    <sheet name="気づき" sheetId="8" r:id="rId8"/>
    <sheet name="検証終了通貨" sheetId="9" r:id="rId9"/>
  </sheets>
  <definedNames/>
  <calcPr fullCalcOnLoad="1"/>
</workbook>
</file>

<file path=xl/sharedStrings.xml><?xml version="1.0" encoding="utf-8"?>
<sst xmlns="http://schemas.openxmlformats.org/spreadsheetml/2006/main" count="1781" uniqueCount="312">
  <si>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</si>
  <si>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</si>
  <si>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</si>
  <si>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</si>
  <si>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</si>
  <si>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</si>
  <si>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</si>
  <si>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</si>
  <si>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</si>
  <si>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</si>
  <si>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</si>
  <si>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</si>
  <si>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</si>
  <si>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</si>
  <si>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</si>
  <si>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</si>
  <si>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</si>
  <si>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</si>
  <si>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</si>
  <si>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</si>
  <si>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</si>
  <si>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</si>
  <si>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</si>
  <si>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</si>
  <si>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</si>
  <si>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ストップ幅</t>
  </si>
  <si>
    <t>エントリー手法</t>
  </si>
  <si>
    <t>時間足</t>
  </si>
  <si>
    <t>エントリー日時</t>
  </si>
  <si>
    <t>エントリー価格</t>
  </si>
  <si>
    <t>決済時間足</t>
  </si>
  <si>
    <t>決済日時</t>
  </si>
  <si>
    <t>決済価格</t>
  </si>
  <si>
    <t>決済手法</t>
  </si>
  <si>
    <t>結果</t>
  </si>
  <si>
    <t>利益pips</t>
  </si>
  <si>
    <t>損失pips</t>
  </si>
  <si>
    <t>利益金額</t>
  </si>
  <si>
    <t>損失金額</t>
  </si>
  <si>
    <t>USD/JPY</t>
  </si>
  <si>
    <t>S</t>
  </si>
  <si>
    <t>PB</t>
  </si>
  <si>
    <t>4h</t>
  </si>
  <si>
    <t>ストップ切り下げ</t>
  </si>
  <si>
    <t>勝ち</t>
  </si>
  <si>
    <t>ストップ</t>
  </si>
  <si>
    <t>負け</t>
  </si>
  <si>
    <t>L</t>
  </si>
  <si>
    <t>ストップ切り上げ</t>
  </si>
  <si>
    <t>ストップ切り上げストップ切り下げ</t>
  </si>
  <si>
    <t>2010.10/11</t>
  </si>
  <si>
    <t>2010.10/19</t>
  </si>
  <si>
    <t>ストップ切りあげ</t>
  </si>
  <si>
    <t>ストップ切りさげ</t>
  </si>
  <si>
    <t>４．５５万通貨</t>
  </si>
  <si>
    <t>かち</t>
  </si>
  <si>
    <t>2011.7,18</t>
  </si>
  <si>
    <t>18,21万通貨</t>
  </si>
  <si>
    <t>トレード詳細データ</t>
  </si>
  <si>
    <t>通貨ペア別エントリー回数</t>
  </si>
  <si>
    <t>Buy</t>
  </si>
  <si>
    <t>Sell</t>
  </si>
  <si>
    <t>トレード期間</t>
  </si>
  <si>
    <t>2010年１月から２０１２年７月まで</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</si>
  <si>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</si>
  <si>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</si>
  <si>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</si>
  <si>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</si>
  <si>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</si>
  <si>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</si>
  <si>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</si>
  <si>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</si>
  <si>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</si>
  <si>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</si>
  <si>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</si>
  <si>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</si>
  <si>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</si>
  <si>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358pips</t>
  </si>
  <si>
    <t>合計</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</si>
  <si>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</si>
  <si>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</si>
  <si>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</si>
  <si>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</si>
  <si>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</si>
  <si>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</si>
  <si>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</si>
  <si>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</si>
  <si>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</si>
  <si>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</si>
  <si>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損小利大のすごさを感じました。終わりのほうは。３０万通貨４０万通貨となり、リアルでやったことがないので、どうだろうと思いましたが、</t>
  </si>
  <si>
    <t>完全なリスク管理で行っていけば、できるんだという確信を持ちました。</t>
  </si>
  <si>
    <t>介入があった時期なので、ちょっと特殊な期間だったかもしれません。</t>
  </si>
  <si>
    <t>一度利が大きく乗って、損切りになるのは、つらいですね。こういう時、建値決済があるといいと思いました。</t>
  </si>
  <si>
    <t>数量(万通貨）</t>
  </si>
  <si>
    <t>資産</t>
  </si>
  <si>
    <t>１H</t>
  </si>
  <si>
    <t>2014.9.1.20</t>
  </si>
  <si>
    <t>1H</t>
  </si>
  <si>
    <t>2014.9.3.8</t>
  </si>
  <si>
    <t>*</t>
  </si>
  <si>
    <t>2014.9.3.17</t>
  </si>
  <si>
    <t>2014.9.4.9</t>
  </si>
  <si>
    <t>-</t>
  </si>
  <si>
    <t>2014.9.4.17</t>
  </si>
  <si>
    <t>2014.9.5.11</t>
  </si>
  <si>
    <t>2014.9.8.11</t>
  </si>
  <si>
    <t>2014.9.9.22</t>
  </si>
  <si>
    <t>2014.9.10.10</t>
  </si>
  <si>
    <t>2014.9.11.10</t>
  </si>
  <si>
    <t>2014.9.12.12</t>
  </si>
  <si>
    <t>2014.9.15.16</t>
  </si>
  <si>
    <t>2014.9.15.15</t>
  </si>
  <si>
    <t>2014.9.16.7.</t>
  </si>
  <si>
    <t>2014.9.16.13</t>
  </si>
  <si>
    <t>2014.9.16.14</t>
  </si>
  <si>
    <t>2014.9.17.1</t>
  </si>
  <si>
    <t>2014.9.19.15</t>
  </si>
  <si>
    <t>2014.9.19.19</t>
  </si>
  <si>
    <t>2014.9.22.1</t>
  </si>
  <si>
    <t>2014.9.22.16</t>
  </si>
  <si>
    <t>2014.9.22.17</t>
  </si>
  <si>
    <t>2014.9.22.21</t>
  </si>
  <si>
    <t>2014.9.23.4</t>
  </si>
  <si>
    <t>2014.9.25.13</t>
  </si>
  <si>
    <t>2014.9.25.15</t>
  </si>
  <si>
    <t>2014.9.26.11</t>
  </si>
  <si>
    <t>2014.9.29.14</t>
  </si>
  <si>
    <t>2014.10.1.4</t>
  </si>
  <si>
    <t>2014.10.1.11</t>
  </si>
  <si>
    <t>2014.10.3.11</t>
  </si>
  <si>
    <t>2014.10.6.3</t>
  </si>
  <si>
    <t>2014.10.6.17</t>
  </si>
  <si>
    <t>2014.10.7.4</t>
  </si>
  <si>
    <t>2014.10.8.3.</t>
  </si>
  <si>
    <t>2014.10.8.8</t>
  </si>
  <si>
    <t>2014.10.8.9</t>
  </si>
  <si>
    <t>2014.10.8.23</t>
  </si>
  <si>
    <t>2014.10.9.18</t>
  </si>
  <si>
    <t>2014.10.10.20</t>
  </si>
  <si>
    <t>2014.10.13.9</t>
  </si>
  <si>
    <t>2014.10.14.17</t>
  </si>
  <si>
    <t>2014.10.14.18</t>
  </si>
  <si>
    <t>2014.10.15.9</t>
  </si>
  <si>
    <t>2014.10.15.11</t>
  </si>
  <si>
    <t>2014.10.15.23</t>
  </si>
  <si>
    <t>2014.10.16.5</t>
  </si>
  <si>
    <t>2014.10.17.22</t>
  </si>
  <si>
    <t>2014.10.20.10.</t>
  </si>
  <si>
    <t>2014.10.23.11</t>
  </si>
  <si>
    <t>2014.10.24.3</t>
  </si>
  <si>
    <t>2014.10.24.8</t>
  </si>
  <si>
    <t>2014.10.24.23</t>
  </si>
  <si>
    <t>2014.10.27.3</t>
  </si>
  <si>
    <t>2014.10.27.15</t>
  </si>
  <si>
    <t>2014.10.28.00</t>
  </si>
  <si>
    <t>2014.10.28.22</t>
  </si>
  <si>
    <t>2014.10.29.9</t>
  </si>
  <si>
    <t>2014.10.29.20</t>
  </si>
  <si>
    <t>2014.10.31.5</t>
  </si>
  <si>
    <t>2014.11.4.1</t>
  </si>
  <si>
    <t>2014.11.5.6</t>
  </si>
  <si>
    <t>2014.11.6.6</t>
  </si>
  <si>
    <t>2014.11.7.6</t>
  </si>
  <si>
    <t>2014.11.7.9</t>
  </si>
  <si>
    <t>2014.11.10.4</t>
  </si>
  <si>
    <t>2014.11.10.15</t>
  </si>
  <si>
    <t>2014.11.11.2</t>
  </si>
  <si>
    <t>2014.11.12.15</t>
  </si>
  <si>
    <t>2014.11.12.18</t>
  </si>
  <si>
    <t>2014.11.13.5</t>
  </si>
  <si>
    <t>2014.11.13.11</t>
  </si>
  <si>
    <t>2014.11.13.23</t>
  </si>
  <si>
    <t>2014.11.14.19</t>
  </si>
  <si>
    <t>2014.11.17.16</t>
  </si>
  <si>
    <t>2014.11.18.12</t>
  </si>
  <si>
    <t>2014.11.17.17</t>
  </si>
  <si>
    <t>2014.11.20.12</t>
  </si>
  <si>
    <t>2014.11.17.18</t>
  </si>
  <si>
    <t>2014.11.24.7</t>
  </si>
  <si>
    <t>2014.11.17.19</t>
  </si>
  <si>
    <t>2014.11.24.21</t>
  </si>
  <si>
    <t>2014.11.17.20</t>
  </si>
  <si>
    <t>2014.11.26.10</t>
  </si>
  <si>
    <t>2014.11.17.21</t>
  </si>
  <si>
    <t>2014.11.26.20</t>
  </si>
  <si>
    <t>2014.11.17.22</t>
  </si>
  <si>
    <t>2014.12.4.15</t>
  </si>
  <si>
    <t>2014.11.17.23</t>
  </si>
  <si>
    <t>2014.12.11.17</t>
  </si>
  <si>
    <t>2014.11.17.24</t>
  </si>
  <si>
    <t>2014.12.16.17</t>
  </si>
  <si>
    <t>2014.11.17.25</t>
  </si>
  <si>
    <t>2014.12.17.16</t>
  </si>
  <si>
    <t>2014.12.18.14</t>
  </si>
  <si>
    <t>2014.12.24.2</t>
  </si>
  <si>
    <t>2015.1.5.9</t>
  </si>
  <si>
    <t>2015.1.7.15</t>
  </si>
  <si>
    <t>2015.1.7.14</t>
  </si>
  <si>
    <t>2014.1.7.20</t>
  </si>
  <si>
    <t>2015.1.8.14</t>
  </si>
  <si>
    <t>2015.1.12.5</t>
  </si>
  <si>
    <t>2014.1.12.10</t>
  </si>
  <si>
    <t>2015.1.13.2</t>
  </si>
  <si>
    <t>2015.1.13.7</t>
  </si>
  <si>
    <t>2015.1.14.4</t>
  </si>
  <si>
    <t>2015.1.14.21</t>
  </si>
  <si>
    <t>2015.1.15.17</t>
  </si>
  <si>
    <t>2014.1.16.8</t>
  </si>
  <si>
    <t>2015.1.16.16</t>
  </si>
  <si>
    <t>2015.1.21.4</t>
  </si>
  <si>
    <t>2015.1.21.13</t>
  </si>
  <si>
    <t>2015.1.21.18</t>
  </si>
  <si>
    <t>2015.1.22.4</t>
  </si>
  <si>
    <t>2015.1.22.9</t>
  </si>
  <si>
    <t>2015.1.22.19</t>
  </si>
  <si>
    <t>2015.1.23.8</t>
  </si>
  <si>
    <t>2015.1.27.1</t>
  </si>
  <si>
    <t>2015.1.27.3</t>
  </si>
  <si>
    <t>2015.1.27.12</t>
  </si>
  <si>
    <t>2015.1.28.3</t>
  </si>
  <si>
    <t>2015.1.30.7</t>
  </si>
  <si>
    <t>2015.2.2.4</t>
  </si>
  <si>
    <t>2015.2.3.6</t>
  </si>
  <si>
    <t>2015.2.3.11</t>
  </si>
  <si>
    <t>2015.2.4.0</t>
  </si>
  <si>
    <t>2015.2.4.9</t>
  </si>
  <si>
    <t>2015.2.4.22</t>
  </si>
  <si>
    <t>2015.2.4.23</t>
  </si>
  <si>
    <t>2015.2.11.3</t>
  </si>
  <si>
    <t>2015.2.12.1</t>
  </si>
  <si>
    <t>2015.2.12.9</t>
  </si>
  <si>
    <t>2015.2.12.10</t>
  </si>
  <si>
    <t>2015.2.13.14</t>
  </si>
  <si>
    <t>2015.2.13.17</t>
  </si>
  <si>
    <t>2015.2.16.1</t>
  </si>
  <si>
    <t>2015.2.17.5</t>
  </si>
  <si>
    <t>2015.2.17.9</t>
  </si>
  <si>
    <t>2015.2.18.21</t>
  </si>
  <si>
    <t>2015.2.20.9</t>
  </si>
  <si>
    <t>2015.2.20.17</t>
  </si>
  <si>
    <t>2015.3.5.6</t>
  </si>
  <si>
    <t>2015.3.10.13</t>
  </si>
  <si>
    <t>2015.3.11.10</t>
  </si>
  <si>
    <t>2015.3.12.22</t>
  </si>
  <si>
    <t>2015.3.12.23</t>
  </si>
  <si>
    <t>2015.3.13.3</t>
  </si>
  <si>
    <t>2015.3.13.15</t>
  </si>
  <si>
    <t>2015.3.13.23</t>
  </si>
  <si>
    <t>2015.3.16.2</t>
  </si>
  <si>
    <t>2015.3.19.14</t>
  </si>
  <si>
    <t>2015.3.20.2</t>
  </si>
  <si>
    <t>2015.3.23.3</t>
  </si>
  <si>
    <t>2015.3.23.11</t>
  </si>
  <si>
    <t>2015.3.23.19</t>
  </si>
  <si>
    <t>2015.3.23.21</t>
  </si>
  <si>
    <t>2015.3.24.22</t>
  </si>
  <si>
    <t>2015.3.25.4</t>
  </si>
  <si>
    <t>2015.3.25.13</t>
  </si>
  <si>
    <t>2015.3.26.13</t>
  </si>
  <si>
    <t>2015.3.31.18</t>
  </si>
  <si>
    <t>2015.3.31.22</t>
  </si>
  <si>
    <t>2015.4.2.5</t>
  </si>
  <si>
    <t>2015.4.2.11</t>
  </si>
  <si>
    <t>2015.4.6.2</t>
  </si>
  <si>
    <t>2015.4.6.3</t>
  </si>
  <si>
    <t>2015.4.6.18</t>
  </si>
  <si>
    <t>2015.4.8.12</t>
  </si>
  <si>
    <t>2015.4.8.17</t>
  </si>
  <si>
    <t>2015.4.10.22</t>
  </si>
  <si>
    <t>2015.4.10.23</t>
  </si>
  <si>
    <t>2015.4.14.1</t>
  </si>
  <si>
    <t>2015.4.14.14</t>
  </si>
  <si>
    <t>2015.4.16.00</t>
  </si>
  <si>
    <t>2015.4.16.5</t>
  </si>
  <si>
    <t>2015.4.17.8</t>
  </si>
  <si>
    <t>2015.4.17.9</t>
  </si>
  <si>
    <t>2015.4.22.2</t>
  </si>
  <si>
    <t>2015.4.22.9</t>
  </si>
  <si>
    <t>2015.4.24.9</t>
  </si>
  <si>
    <t>2015.4.27.7</t>
  </si>
  <si>
    <t>2015.4.28.10</t>
  </si>
  <si>
    <t>2015.4.28.15</t>
  </si>
  <si>
    <t>2015.4.28.23</t>
  </si>
  <si>
    <t>2015.4.29.9</t>
  </si>
  <si>
    <t>2015.4.30.12</t>
  </si>
  <si>
    <t>2015.5.5.17</t>
  </si>
  <si>
    <t>2015.5.8.19</t>
  </si>
  <si>
    <t>2015.5.11.6</t>
  </si>
  <si>
    <t>2015.5.11.5</t>
  </si>
  <si>
    <t>2015.5.12.9</t>
  </si>
  <si>
    <t>２０１４．９．１から２０１５．５．１１</t>
  </si>
  <si>
    <t>PB:</t>
  </si>
  <si>
    <t>USDJPY</t>
  </si>
  <si>
    <t>日足◎</t>
  </si>
  <si>
    <t>240分足◎</t>
  </si>
  <si>
    <t>１時間足*</t>
  </si>
  <si>
    <t>USDCHF</t>
  </si>
  <si>
    <t>日足</t>
  </si>
  <si>
    <t>240分足</t>
  </si>
  <si>
    <t>フィボナッチトレード</t>
  </si>
  <si>
    <t>60分</t>
  </si>
  <si>
    <t>EURUSD</t>
  </si>
  <si>
    <t>ヘッドアンドショルダー</t>
  </si>
  <si>
    <t>GBPUSD</t>
  </si>
  <si>
    <t>資金５０万より、ストップ２％、資金が１３００万こえで１%に変更。</t>
  </si>
  <si>
    <t>１．</t>
  </si>
  <si>
    <t>最初にストップ幅小さく大きく取れ、資金がぐっと増えびっくり。</t>
  </si>
  <si>
    <t>それからも、この数字間違えではないかと思うほど、増えていました。検証しているときは、損切りが続いていやだなと思っていました。</t>
  </si>
  <si>
    <t>１００万通貨越えはせずにいました。資金１０００万越えの人はこういうトレードをしているのだと検証の中でしたが</t>
  </si>
  <si>
    <t>少しエクセル記入の時感じさせていただきました。</t>
  </si>
  <si>
    <t>大きくトレンドが発生した後は小さいレンジになり損切が続くため、メンタルは少ししんどいです。</t>
  </si>
  <si>
    <t>60分◎</t>
  </si>
</sst>
</file>

<file path=xl/styles.xml><?xml version="1.0" encoding="utf-8"?>
<styleSheet xmlns="http://schemas.openxmlformats.org/spreadsheetml/2006/main">
  <numFmts count="18">
    <numFmt numFmtId="164" formatCode="GENERAL"/>
    <numFmt numFmtId="165" formatCode="\¥#,##0;&quot;¥-&quot;#,##0"/>
    <numFmt numFmtId="166" formatCode="0.0_);[RED]\(0.0\)"/>
    <numFmt numFmtId="167" formatCode="YYYY/M/D;@"/>
    <numFmt numFmtId="168" formatCode="0%"/>
    <numFmt numFmtId="169" formatCode="\¥#,##0;[RED]&quot;¥-&quot;#,##0"/>
    <numFmt numFmtId="170" formatCode="M/D;@"/>
    <numFmt numFmtId="171" formatCode="\¥#,##0_);[RED]&quot;(¥&quot;#,##0\)"/>
    <numFmt numFmtId="172" formatCode="YYYY\年M\月"/>
    <numFmt numFmtId="173" formatCode="0_);[RED]\(0\)"/>
    <numFmt numFmtId="174" formatCode="#,##0_ ;[RED]\-#,##0\ "/>
    <numFmt numFmtId="175" formatCode="0.0%"/>
    <numFmt numFmtId="176" formatCode="0.00_ "/>
    <numFmt numFmtId="177" formatCode="#,##0.00\ [$万通貨];[RED]\-#,##0.00\ [$万通貨]"/>
    <numFmt numFmtId="178" formatCode="YYYY/M/D"/>
    <numFmt numFmtId="179" formatCode="0.00_ ;[RED]\-0.00\ "/>
    <numFmt numFmtId="180" formatCode="M\月D\日"/>
    <numFmt numFmtId="181" formatCode="GENERAL"/>
  </numFmts>
  <fonts count="11">
    <font>
      <sz val="11"/>
      <color indexed="8"/>
      <name val="ＭＳ Ｐゴシック"/>
      <family val="3"/>
    </font>
    <font>
      <sz val="10"/>
      <name val="Arial"/>
      <family val="0"/>
    </font>
    <font>
      <sz val="11"/>
      <name val="ＭＳ Ｐゴシック"/>
      <family val="3"/>
    </font>
    <font>
      <sz val="12"/>
      <color indexed="8"/>
      <name val="ＭＳ Ｐゴシック"/>
      <family val="3"/>
    </font>
    <font>
      <b/>
      <sz val="12"/>
      <color indexed="8"/>
      <name val="ＭＳ Ｐゴシック"/>
      <family val="3"/>
    </font>
    <font>
      <sz val="12"/>
      <name val="ＭＳ Ｐゴシック"/>
      <family val="3"/>
    </font>
    <font>
      <b/>
      <sz val="12"/>
      <name val="ＭＳ Ｐゴシック"/>
      <family val="3"/>
    </font>
    <font>
      <sz val="12"/>
      <name val="MS PGothic"/>
      <family val="3"/>
    </font>
    <font>
      <sz val="9"/>
      <name val="ＭＳ Ｐゴシック"/>
      <family val="3"/>
    </font>
    <font>
      <sz val="11"/>
      <color indexed="9"/>
      <name val="ＭＳ Ｐゴシック"/>
      <family val="3"/>
    </font>
    <font>
      <sz val="11"/>
      <color indexed="10"/>
      <name val="ＭＳ Ｐゴシック"/>
      <family val="3"/>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62"/>
        <bgColor indexed="64"/>
      </patternFill>
    </fill>
  </fills>
  <borders count="57">
    <border>
      <left/>
      <right/>
      <top/>
      <bottom/>
      <diagonal/>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63"/>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hair">
        <color indexed="8"/>
      </left>
      <right style="hair">
        <color indexed="9"/>
      </right>
      <top style="medium">
        <color indexed="8"/>
      </top>
      <bottom>
        <color indexed="63"/>
      </bottom>
    </border>
    <border>
      <left style="hair">
        <color indexed="8"/>
      </left>
      <right>
        <color indexed="63"/>
      </right>
      <top style="medium">
        <color indexed="8"/>
      </top>
      <bottom>
        <color indexed="63"/>
      </bottom>
    </border>
    <border>
      <left style="hair">
        <color indexed="8"/>
      </left>
      <right style="medium">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60"/>
      </bottom>
    </border>
    <border>
      <left style="thin">
        <color indexed="8"/>
      </left>
      <right style="thin">
        <color indexed="8"/>
      </right>
      <top style="thin">
        <color indexed="8"/>
      </top>
      <bottom style="double">
        <color indexed="60"/>
      </bottom>
    </border>
    <border>
      <left>
        <color indexed="63"/>
      </left>
      <right style="thin">
        <color indexed="8"/>
      </right>
      <top style="thin">
        <color indexed="8"/>
      </top>
      <bottom style="double">
        <color indexed="60"/>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60"/>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60"/>
      </left>
      <right style="medium">
        <color indexed="60"/>
      </right>
      <top style="medium">
        <color indexed="60"/>
      </top>
      <bottom style="medium">
        <color indexed="60"/>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xf numFmtId="164" fontId="0" fillId="0" borderId="0">
      <alignment vertical="center"/>
      <protection/>
    </xf>
    <xf numFmtId="164" fontId="2" fillId="0" borderId="0">
      <alignment vertical="center"/>
      <protection/>
    </xf>
  </cellStyleXfs>
  <cellXfs count="140">
    <xf numFmtId="164" fontId="0" fillId="0" borderId="0" xfId="0" applyAlignment="1">
      <alignment vertical="center"/>
    </xf>
    <xf numFmtId="164" fontId="0" fillId="0" borderId="1" xfId="0" applyNumberFormat="1" applyFont="1" applyFill="1" applyBorder="1" applyAlignment="1" applyProtection="1">
      <alignment vertical="center"/>
      <protection/>
    </xf>
    <xf numFmtId="165" fontId="3" fillId="2" borderId="2" xfId="21" applyNumberFormat="1" applyFont="1" applyFill="1" applyBorder="1" applyAlignment="1" applyProtection="1">
      <alignment horizontal="center"/>
      <protection/>
    </xf>
    <xf numFmtId="164" fontId="0" fillId="0" borderId="3" xfId="0" applyNumberFormat="1" applyFont="1" applyFill="1" applyBorder="1" applyAlignment="1" applyProtection="1">
      <alignment vertical="center"/>
      <protection/>
    </xf>
    <xf numFmtId="165" fontId="3" fillId="2" borderId="3" xfId="21" applyNumberFormat="1" applyFont="1" applyFill="1" applyBorder="1" applyAlignment="1" applyProtection="1">
      <alignment horizontal="center"/>
      <protection/>
    </xf>
    <xf numFmtId="164" fontId="0" fillId="0" borderId="4" xfId="0" applyNumberFormat="1" applyFont="1" applyFill="1" applyBorder="1" applyAlignment="1" applyProtection="1">
      <alignment vertical="center"/>
      <protection/>
    </xf>
    <xf numFmtId="164" fontId="4" fillId="3" borderId="5" xfId="21" applyNumberFormat="1" applyFont="1" applyFill="1" applyBorder="1" applyAlignment="1" applyProtection="1">
      <alignment vertical="center"/>
      <protection/>
    </xf>
    <xf numFmtId="165" fontId="5" fillId="0" borderId="6" xfId="21" applyNumberFormat="1" applyFont="1" applyFill="1" applyBorder="1" applyAlignment="1" applyProtection="1">
      <alignment horizontal="center" vertical="center"/>
      <protection/>
    </xf>
    <xf numFmtId="166" fontId="4" fillId="3" borderId="7" xfId="21" applyNumberFormat="1" applyFont="1" applyFill="1" applyBorder="1" applyAlignment="1" applyProtection="1">
      <alignment vertical="center"/>
      <protection/>
    </xf>
    <xf numFmtId="167" fontId="4" fillId="0" borderId="8" xfId="21" applyNumberFormat="1" applyFont="1" applyFill="1" applyBorder="1" applyAlignment="1" applyProtection="1">
      <alignment horizontal="center" vertical="center"/>
      <protection/>
    </xf>
    <xf numFmtId="164" fontId="4" fillId="0" borderId="0" xfId="21" applyNumberFormat="1" applyFont="1" applyFill="1" applyBorder="1" applyAlignment="1" applyProtection="1">
      <alignment vertical="center"/>
      <protection/>
    </xf>
    <xf numFmtId="164" fontId="4" fillId="3" borderId="9" xfId="21" applyNumberFormat="1" applyFont="1" applyFill="1" applyBorder="1" applyAlignment="1" applyProtection="1">
      <alignment vertical="center"/>
      <protection/>
    </xf>
    <xf numFmtId="165" fontId="4" fillId="0" borderId="10" xfId="21" applyNumberFormat="1" applyFont="1" applyFill="1" applyBorder="1" applyAlignment="1" applyProtection="1">
      <alignment horizontal="center" vertical="center"/>
      <protection/>
    </xf>
    <xf numFmtId="166" fontId="4" fillId="3" borderId="5" xfId="21" applyNumberFormat="1" applyFont="1" applyFill="1" applyBorder="1" applyAlignment="1" applyProtection="1">
      <alignment vertical="center"/>
      <protection/>
    </xf>
    <xf numFmtId="168" fontId="4" fillId="0" borderId="11" xfId="21" applyNumberFormat="1" applyFont="1" applyFill="1" applyBorder="1" applyAlignment="1" applyProtection="1">
      <alignment horizontal="center" vertical="center"/>
      <protection/>
    </xf>
    <xf numFmtId="165" fontId="4" fillId="0" borderId="8" xfId="21" applyNumberFormat="1" applyFont="1" applyFill="1" applyBorder="1" applyAlignment="1" applyProtection="1">
      <alignment horizontal="center" vertical="center"/>
      <protection/>
    </xf>
    <xf numFmtId="169" fontId="4" fillId="3" borderId="5" xfId="21" applyNumberFormat="1" applyFont="1" applyFill="1" applyBorder="1" applyAlignment="1" applyProtection="1">
      <alignment vertical="center"/>
      <protection/>
    </xf>
    <xf numFmtId="169" fontId="4" fillId="0" borderId="12" xfId="21"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vertical="center"/>
      <protection/>
    </xf>
    <xf numFmtId="164" fontId="4" fillId="4" borderId="0" xfId="21" applyNumberFormat="1" applyFont="1" applyFill="1" applyBorder="1" applyAlignment="1" applyProtection="1">
      <alignment vertical="center"/>
      <protection/>
    </xf>
    <xf numFmtId="165" fontId="4" fillId="4" borderId="0" xfId="21" applyNumberFormat="1" applyFont="1" applyFill="1" applyBorder="1" applyAlignment="1" applyProtection="1">
      <alignment horizontal="center" vertical="center"/>
      <protection/>
    </xf>
    <xf numFmtId="166" fontId="4" fillId="4" borderId="0" xfId="21" applyNumberFormat="1" applyFont="1" applyFill="1" applyBorder="1" applyAlignment="1" applyProtection="1">
      <alignment vertical="center"/>
      <protection/>
    </xf>
    <xf numFmtId="165" fontId="3" fillId="2" borderId="13" xfId="21" applyNumberFormat="1" applyFont="1" applyFill="1" applyBorder="1" applyAlignment="1" applyProtection="1">
      <alignment horizontal="center"/>
      <protection/>
    </xf>
    <xf numFmtId="169" fontId="4" fillId="4" borderId="0" xfId="21" applyNumberFormat="1" applyFont="1" applyFill="1" applyBorder="1" applyAlignment="1" applyProtection="1">
      <alignment vertical="center"/>
      <protection/>
    </xf>
    <xf numFmtId="169" fontId="4" fillId="4" borderId="0" xfId="21" applyNumberFormat="1" applyFont="1" applyFill="1" applyBorder="1" applyAlignment="1" applyProtection="1">
      <alignment horizontal="center" vertical="center"/>
      <protection/>
    </xf>
    <xf numFmtId="164" fontId="0" fillId="4" borderId="0" xfId="0" applyNumberFormat="1" applyFont="1" applyFill="1" applyBorder="1" applyAlignment="1" applyProtection="1">
      <alignment vertical="center"/>
      <protection/>
    </xf>
    <xf numFmtId="164" fontId="4" fillId="4" borderId="14" xfId="21" applyNumberFormat="1" applyFont="1" applyFill="1" applyBorder="1" applyAlignment="1" applyProtection="1">
      <alignment vertical="center"/>
      <protection/>
    </xf>
    <xf numFmtId="165" fontId="4" fillId="4" borderId="14" xfId="21" applyNumberFormat="1" applyFont="1" applyFill="1" applyBorder="1" applyAlignment="1" applyProtection="1">
      <alignment horizontal="center" vertical="center"/>
      <protection/>
    </xf>
    <xf numFmtId="165" fontId="6" fillId="4" borderId="14" xfId="21" applyNumberFormat="1" applyFont="1" applyFill="1" applyBorder="1" applyAlignment="1" applyProtection="1">
      <alignment horizontal="center" vertical="center"/>
      <protection/>
    </xf>
    <xf numFmtId="166" fontId="4" fillId="4" borderId="14" xfId="21" applyNumberFormat="1" applyFont="1" applyFill="1" applyBorder="1" applyAlignment="1" applyProtection="1">
      <alignment vertical="center"/>
      <protection/>
    </xf>
    <xf numFmtId="168" fontId="4" fillId="4" borderId="15" xfId="21" applyNumberFormat="1" applyFont="1" applyFill="1" applyBorder="1" applyAlignment="1" applyProtection="1">
      <alignment horizontal="center" vertical="center"/>
      <protection/>
    </xf>
    <xf numFmtId="169" fontId="4" fillId="4" borderId="14" xfId="21" applyNumberFormat="1" applyFont="1" applyFill="1" applyBorder="1" applyAlignment="1" applyProtection="1">
      <alignment vertical="center"/>
      <protection/>
    </xf>
    <xf numFmtId="169" fontId="4" fillId="4" borderId="14" xfId="21" applyNumberFormat="1" applyFont="1" applyFill="1" applyBorder="1" applyAlignment="1" applyProtection="1">
      <alignment horizontal="center" vertical="center"/>
      <protection/>
    </xf>
    <xf numFmtId="164" fontId="0" fillId="4" borderId="14" xfId="0" applyNumberFormat="1" applyFont="1" applyFill="1" applyBorder="1" applyAlignment="1" applyProtection="1">
      <alignment vertical="center"/>
      <protection/>
    </xf>
    <xf numFmtId="164" fontId="0" fillId="0" borderId="14" xfId="0" applyNumberFormat="1" applyFont="1" applyFill="1" applyBorder="1" applyAlignment="1" applyProtection="1">
      <alignment vertical="center"/>
      <protection/>
    </xf>
    <xf numFmtId="164" fontId="4" fillId="0" borderId="16" xfId="21" applyNumberFormat="1" applyFont="1" applyFill="1" applyBorder="1" applyAlignment="1" applyProtection="1">
      <alignment/>
      <protection/>
    </xf>
    <xf numFmtId="165" fontId="3" fillId="2" borderId="16" xfId="21" applyNumberFormat="1" applyFont="1" applyFill="1" applyBorder="1" applyAlignment="1" applyProtection="1">
      <alignment horizontal="center"/>
      <protection/>
    </xf>
    <xf numFmtId="165" fontId="4" fillId="0" borderId="16" xfId="21" applyNumberFormat="1" applyFont="1" applyFill="1" applyBorder="1" applyAlignment="1" applyProtection="1">
      <alignment horizontal="center" vertical="center"/>
      <protection/>
    </xf>
    <xf numFmtId="165" fontId="3" fillId="2" borderId="6" xfId="21" applyNumberFormat="1" applyFont="1" applyFill="1" applyBorder="1" applyAlignment="1" applyProtection="1">
      <alignment horizontal="center"/>
      <protection/>
    </xf>
    <xf numFmtId="165" fontId="4" fillId="0" borderId="0" xfId="21" applyNumberFormat="1" applyFont="1" applyFill="1" applyBorder="1" applyAlignment="1" applyProtection="1">
      <alignment horizontal="center" vertical="center"/>
      <protection/>
    </xf>
    <xf numFmtId="164" fontId="0" fillId="0" borderId="16" xfId="0" applyNumberFormat="1" applyFont="1" applyFill="1" applyBorder="1" applyAlignment="1" applyProtection="1">
      <alignment vertical="center"/>
      <protection/>
    </xf>
    <xf numFmtId="164" fontId="6" fillId="3" borderId="17" xfId="21" applyNumberFormat="1" applyFont="1" applyFill="1" applyBorder="1" applyAlignment="1" applyProtection="1">
      <alignment horizontal="center" vertical="center"/>
      <protection/>
    </xf>
    <xf numFmtId="164" fontId="4" fillId="3" borderId="18" xfId="21" applyNumberFormat="1" applyFont="1" applyFill="1" applyBorder="1" applyAlignment="1" applyProtection="1">
      <alignment horizontal="center" vertical="center"/>
      <protection/>
    </xf>
    <xf numFmtId="164" fontId="4" fillId="3" borderId="19" xfId="21" applyNumberFormat="1" applyFont="1" applyFill="1" applyBorder="1" applyAlignment="1" applyProtection="1">
      <alignment horizontal="center" vertical="center" wrapText="1"/>
      <protection/>
    </xf>
    <xf numFmtId="164" fontId="4" fillId="3" borderId="20" xfId="21" applyNumberFormat="1" applyFont="1" applyFill="1" applyBorder="1" applyAlignment="1" applyProtection="1">
      <alignment horizontal="center" vertical="center"/>
      <protection/>
    </xf>
    <xf numFmtId="166" fontId="4" fillId="3" borderId="19" xfId="21" applyNumberFormat="1" applyFont="1" applyFill="1" applyBorder="1" applyAlignment="1" applyProtection="1">
      <alignment horizontal="center" vertical="center" wrapText="1"/>
      <protection/>
    </xf>
    <xf numFmtId="170" fontId="4" fillId="3" borderId="19" xfId="21" applyNumberFormat="1" applyFont="1" applyFill="1" applyBorder="1" applyAlignment="1" applyProtection="1">
      <alignment horizontal="center" vertical="center"/>
      <protection/>
    </xf>
    <xf numFmtId="171" fontId="4" fillId="3" borderId="21" xfId="21" applyNumberFormat="1" applyFont="1" applyFill="1" applyBorder="1" applyAlignment="1" applyProtection="1">
      <alignment horizontal="center" vertical="center"/>
      <protection/>
    </xf>
    <xf numFmtId="164" fontId="4" fillId="3" borderId="22" xfId="21" applyNumberFormat="1" applyFont="1" applyFill="1" applyBorder="1" applyAlignment="1" applyProtection="1">
      <alignment horizontal="center" vertical="center" wrapText="1"/>
      <protection/>
    </xf>
    <xf numFmtId="172" fontId="3" fillId="0" borderId="23" xfId="21" applyNumberFormat="1" applyFont="1" applyFill="1" applyBorder="1" applyAlignment="1" applyProtection="1">
      <alignment horizontal="center" vertical="center"/>
      <protection/>
    </xf>
    <xf numFmtId="171" fontId="3" fillId="0" borderId="2" xfId="21" applyNumberFormat="1" applyFont="1" applyFill="1" applyBorder="1" applyAlignment="1" applyProtection="1">
      <alignment horizontal="right" vertical="center"/>
      <protection/>
    </xf>
    <xf numFmtId="169" fontId="3" fillId="0" borderId="2" xfId="21" applyNumberFormat="1" applyFont="1" applyFill="1" applyBorder="1" applyAlignment="1" applyProtection="1">
      <alignment horizontal="right" vertical="center"/>
      <protection/>
    </xf>
    <xf numFmtId="173" fontId="3" fillId="0" borderId="2" xfId="21" applyNumberFormat="1" applyFont="1" applyFill="1" applyBorder="1" applyAlignment="1" applyProtection="1">
      <alignment horizontal="right" vertical="center"/>
      <protection/>
    </xf>
    <xf numFmtId="174" fontId="3" fillId="0" borderId="2" xfId="21" applyNumberFormat="1" applyFont="1" applyFill="1" applyBorder="1" applyAlignment="1" applyProtection="1">
      <alignment horizontal="right" vertical="center"/>
      <protection/>
    </xf>
    <xf numFmtId="175" fontId="3" fillId="0" borderId="2" xfId="21" applyNumberFormat="1" applyFont="1" applyFill="1" applyBorder="1" applyAlignment="1" applyProtection="1">
      <alignment vertical="center"/>
      <protection/>
    </xf>
    <xf numFmtId="171" fontId="3" fillId="0" borderId="2" xfId="21" applyNumberFormat="1" applyFont="1" applyFill="1" applyBorder="1" applyAlignment="1" applyProtection="1">
      <alignment vertical="center"/>
      <protection/>
    </xf>
    <xf numFmtId="176" fontId="3" fillId="0" borderId="2" xfId="21" applyNumberFormat="1" applyFont="1" applyFill="1" applyBorder="1" applyAlignment="1" applyProtection="1">
      <alignment vertical="center"/>
      <protection/>
    </xf>
    <xf numFmtId="176" fontId="3" fillId="0" borderId="24" xfId="21" applyNumberFormat="1" applyFont="1" applyFill="1" applyBorder="1" applyAlignment="1" applyProtection="1">
      <alignment vertical="center"/>
      <protection/>
    </xf>
    <xf numFmtId="172" fontId="0" fillId="0" borderId="23" xfId="0" applyNumberFormat="1" applyFont="1" applyFill="1" applyBorder="1" applyAlignment="1" applyProtection="1">
      <alignment horizontal="center" vertical="center"/>
      <protection/>
    </xf>
    <xf numFmtId="171" fontId="0" fillId="0" borderId="2" xfId="0" applyNumberFormat="1" applyFont="1" applyFill="1" applyBorder="1" applyAlignment="1" applyProtection="1">
      <alignment vertical="center"/>
      <protection/>
    </xf>
    <xf numFmtId="164" fontId="0" fillId="0" borderId="2" xfId="0" applyNumberFormat="1" applyFont="1" applyFill="1" applyBorder="1" applyAlignment="1" applyProtection="1">
      <alignment vertical="center"/>
      <protection/>
    </xf>
    <xf numFmtId="172" fontId="3" fillId="0" borderId="25" xfId="21" applyNumberFormat="1" applyFont="1" applyFill="1" applyBorder="1" applyAlignment="1" applyProtection="1">
      <alignment horizontal="center" vertical="center"/>
      <protection/>
    </xf>
    <xf numFmtId="171" fontId="0" fillId="0" borderId="26" xfId="0" applyNumberFormat="1" applyFont="1" applyFill="1" applyBorder="1" applyAlignment="1" applyProtection="1">
      <alignment vertical="center"/>
      <protection/>
    </xf>
    <xf numFmtId="169" fontId="3" fillId="0" borderId="26" xfId="21" applyNumberFormat="1" applyFont="1" applyFill="1" applyBorder="1" applyAlignment="1" applyProtection="1">
      <alignment horizontal="right" vertical="center"/>
      <protection/>
    </xf>
    <xf numFmtId="164" fontId="0" fillId="0" borderId="26" xfId="0" applyNumberFormat="1" applyFont="1" applyFill="1" applyBorder="1" applyAlignment="1" applyProtection="1">
      <alignment vertical="center"/>
      <protection/>
    </xf>
    <xf numFmtId="173" fontId="3" fillId="0" borderId="26" xfId="21" applyNumberFormat="1" applyFont="1" applyFill="1" applyBorder="1" applyAlignment="1" applyProtection="1">
      <alignment horizontal="right" vertical="center"/>
      <protection/>
    </xf>
    <xf numFmtId="175" fontId="3" fillId="0" borderId="26" xfId="21" applyNumberFormat="1" applyFont="1" applyFill="1" applyBorder="1" applyAlignment="1" applyProtection="1">
      <alignment vertical="center"/>
      <protection/>
    </xf>
    <xf numFmtId="171" fontId="3" fillId="0" borderId="26" xfId="21" applyNumberFormat="1" applyFont="1" applyFill="1" applyBorder="1" applyAlignment="1" applyProtection="1">
      <alignment vertical="center"/>
      <protection/>
    </xf>
    <xf numFmtId="176" fontId="3" fillId="0" borderId="26" xfId="21" applyNumberFormat="1" applyFont="1" applyFill="1" applyBorder="1" applyAlignment="1" applyProtection="1">
      <alignment vertical="center"/>
      <protection/>
    </xf>
    <xf numFmtId="176" fontId="3" fillId="0" borderId="27" xfId="21" applyNumberFormat="1" applyFont="1" applyFill="1" applyBorder="1" applyAlignment="1" applyProtection="1">
      <alignment vertical="center"/>
      <protection/>
    </xf>
    <xf numFmtId="172" fontId="0" fillId="0" borderId="28" xfId="0" applyNumberFormat="1" applyFont="1" applyFill="1" applyBorder="1" applyAlignment="1" applyProtection="1">
      <alignment horizontal="center" vertical="center"/>
      <protection/>
    </xf>
    <xf numFmtId="165" fontId="2" fillId="0" borderId="29" xfId="0" applyNumberFormat="1" applyFont="1" applyFill="1" applyBorder="1" applyAlignment="1" applyProtection="1">
      <alignment vertical="center"/>
      <protection/>
    </xf>
    <xf numFmtId="171" fontId="2" fillId="0" borderId="29" xfId="0" applyNumberFormat="1" applyFont="1" applyFill="1" applyBorder="1" applyAlignment="1" applyProtection="1">
      <alignment vertical="center"/>
      <protection/>
    </xf>
    <xf numFmtId="169" fontId="2" fillId="0" borderId="29" xfId="0" applyNumberFormat="1" applyFont="1" applyFill="1" applyBorder="1" applyAlignment="1" applyProtection="1">
      <alignment vertical="center"/>
      <protection/>
    </xf>
    <xf numFmtId="174" fontId="2" fillId="0" borderId="29" xfId="0" applyNumberFormat="1" applyFont="1" applyFill="1" applyBorder="1" applyAlignment="1" applyProtection="1">
      <alignment vertical="center"/>
      <protection/>
    </xf>
    <xf numFmtId="173" fontId="2" fillId="0" borderId="29" xfId="0" applyNumberFormat="1" applyFont="1" applyFill="1" applyBorder="1" applyAlignment="1" applyProtection="1">
      <alignment vertical="center"/>
      <protection/>
    </xf>
    <xf numFmtId="175" fontId="7" fillId="0" borderId="29" xfId="0" applyNumberFormat="1" applyFont="1" applyFill="1" applyBorder="1" applyAlignment="1" applyProtection="1">
      <alignment vertical="center"/>
      <protection/>
    </xf>
    <xf numFmtId="176" fontId="2" fillId="0" borderId="30" xfId="0" applyNumberFormat="1" applyFont="1" applyFill="1" applyBorder="1" applyAlignment="1" applyProtection="1">
      <alignment vertical="center"/>
      <protection/>
    </xf>
    <xf numFmtId="164" fontId="0" fillId="0" borderId="0" xfId="0" applyNumberFormat="1" applyFont="1" applyFill="1" applyBorder="1" applyAlignment="1" applyProtection="1">
      <alignment horizontal="center" vertical="center"/>
      <protection/>
    </xf>
    <xf numFmtId="164" fontId="0" fillId="0" borderId="31" xfId="0" applyNumberFormat="1" applyFont="1" applyFill="1" applyBorder="1" applyAlignment="1" applyProtection="1">
      <alignment vertical="center"/>
      <protection/>
    </xf>
    <xf numFmtId="164" fontId="8" fillId="0" borderId="24" xfId="0" applyNumberFormat="1" applyFont="1" applyFill="1" applyBorder="1" applyAlignment="1" applyProtection="1">
      <alignment vertical="center"/>
      <protection/>
    </xf>
    <xf numFmtId="164" fontId="0" fillId="0" borderId="0" xfId="0" applyAlignment="1">
      <alignment horizontal="right" vertical="center"/>
    </xf>
    <xf numFmtId="164" fontId="0" fillId="5" borderId="5" xfId="0" applyNumberFormat="1" applyFont="1" applyFill="1" applyBorder="1" applyAlignment="1" applyProtection="1">
      <alignment vertical="center"/>
      <protection/>
    </xf>
    <xf numFmtId="164" fontId="0" fillId="5" borderId="32" xfId="0" applyNumberFormat="1" applyFont="1" applyFill="1" applyBorder="1" applyAlignment="1" applyProtection="1">
      <alignment vertical="center"/>
      <protection/>
    </xf>
    <xf numFmtId="164" fontId="0" fillId="5" borderId="12" xfId="0" applyNumberFormat="1" applyFont="1" applyFill="1" applyBorder="1" applyAlignment="1" applyProtection="1">
      <alignment vertical="center"/>
      <protection/>
    </xf>
    <xf numFmtId="164" fontId="0" fillId="5" borderId="33" xfId="0" applyNumberFormat="1" applyFont="1" applyFill="1" applyBorder="1" applyAlignment="1" applyProtection="1">
      <alignment horizontal="left" vertical="center"/>
      <protection/>
    </xf>
    <xf numFmtId="164" fontId="0" fillId="0" borderId="0" xfId="0" applyFont="1" applyAlignment="1">
      <alignment horizontal="left" vertical="center"/>
    </xf>
    <xf numFmtId="164" fontId="0" fillId="0" borderId="0" xfId="0" applyNumberFormat="1" applyAlignment="1">
      <alignment vertical="center"/>
    </xf>
    <xf numFmtId="164" fontId="0" fillId="0" borderId="0" xfId="0" applyFont="1" applyAlignment="1">
      <alignment horizontal="center" vertical="center"/>
    </xf>
    <xf numFmtId="177" fontId="0" fillId="0" borderId="0" xfId="0" applyNumberFormat="1" applyAlignment="1">
      <alignment vertical="center"/>
    </xf>
    <xf numFmtId="178" fontId="0" fillId="0" borderId="0" xfId="0" applyNumberFormat="1" applyAlignment="1">
      <alignment horizontal="center" vertical="center"/>
    </xf>
    <xf numFmtId="178" fontId="0" fillId="0" borderId="0" xfId="0" applyNumberFormat="1" applyAlignment="1">
      <alignment vertical="center"/>
    </xf>
    <xf numFmtId="179" fontId="0" fillId="0" borderId="0" xfId="0" applyNumberFormat="1" applyFont="1" applyFill="1" applyBorder="1" applyAlignment="1" applyProtection="1">
      <alignment vertical="center"/>
      <protection/>
    </xf>
    <xf numFmtId="164" fontId="0" fillId="0" borderId="0" xfId="0" applyFont="1" applyAlignment="1">
      <alignment horizontal="right" vertical="center"/>
    </xf>
    <xf numFmtId="164" fontId="9" fillId="6" borderId="33" xfId="0" applyNumberFormat="1" applyFont="1" applyFill="1" applyBorder="1" applyAlignment="1" applyProtection="1">
      <alignment horizontal="center" vertical="center"/>
      <protection/>
    </xf>
    <xf numFmtId="164" fontId="9" fillId="6" borderId="5" xfId="0" applyNumberFormat="1" applyFont="1" applyFill="1" applyBorder="1" applyAlignment="1" applyProtection="1">
      <alignment horizontal="center" vertical="center"/>
      <protection/>
    </xf>
    <xf numFmtId="164" fontId="9" fillId="6" borderId="32" xfId="0" applyNumberFormat="1" applyFont="1" applyFill="1" applyBorder="1" applyAlignment="1" applyProtection="1">
      <alignment horizontal="center" vertical="center"/>
      <protection/>
    </xf>
    <xf numFmtId="164" fontId="9" fillId="6" borderId="8" xfId="0" applyNumberFormat="1" applyFont="1" applyFill="1" applyBorder="1" applyAlignment="1" applyProtection="1">
      <alignment horizontal="center" vertical="center"/>
      <protection/>
    </xf>
    <xf numFmtId="164" fontId="0" fillId="0" borderId="34" xfId="0" applyNumberFormat="1" applyFont="1" applyFill="1" applyBorder="1" applyAlignment="1" applyProtection="1">
      <alignment vertical="center"/>
      <protection/>
    </xf>
    <xf numFmtId="164" fontId="0" fillId="0" borderId="35" xfId="0" applyNumberFormat="1" applyFont="1" applyFill="1" applyBorder="1" applyAlignment="1" applyProtection="1">
      <alignment vertical="center"/>
      <protection/>
    </xf>
    <xf numFmtId="164" fontId="0" fillId="0" borderId="29" xfId="0" applyNumberFormat="1" applyFont="1" applyFill="1" applyBorder="1" applyAlignment="1" applyProtection="1">
      <alignment horizontal="center" vertical="center"/>
      <protection/>
    </xf>
    <xf numFmtId="164" fontId="0" fillId="0" borderId="28" xfId="0" applyNumberFormat="1" applyFont="1" applyFill="1" applyBorder="1" applyAlignment="1" applyProtection="1">
      <alignment horizontal="center" vertical="center"/>
      <protection/>
    </xf>
    <xf numFmtId="164" fontId="0" fillId="0" borderId="36" xfId="0" applyNumberFormat="1" applyFont="1" applyFill="1" applyBorder="1" applyAlignment="1" applyProtection="1">
      <alignment horizontal="center" vertical="center"/>
      <protection/>
    </xf>
    <xf numFmtId="164" fontId="0" fillId="0" borderId="37" xfId="0" applyNumberFormat="1" applyFont="1" applyFill="1" applyBorder="1" applyAlignment="1" applyProtection="1">
      <alignment vertical="center"/>
      <protection/>
    </xf>
    <xf numFmtId="164" fontId="0" fillId="0" borderId="38" xfId="0" applyNumberFormat="1" applyFont="1" applyFill="1" applyBorder="1" applyAlignment="1" applyProtection="1">
      <alignment vertical="center"/>
      <protection/>
    </xf>
    <xf numFmtId="164" fontId="0" fillId="0" borderId="2"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center" vertical="center"/>
      <protection/>
    </xf>
    <xf numFmtId="164" fontId="0" fillId="0" borderId="38" xfId="0" applyNumberFormat="1" applyFont="1" applyFill="1" applyBorder="1" applyAlignment="1" applyProtection="1">
      <alignment horizontal="center" vertical="center"/>
      <protection/>
    </xf>
    <xf numFmtId="164" fontId="0" fillId="0" borderId="39" xfId="0" applyNumberFormat="1" applyFont="1" applyFill="1" applyBorder="1" applyAlignment="1" applyProtection="1">
      <alignment vertical="center"/>
      <protection/>
    </xf>
    <xf numFmtId="164" fontId="10" fillId="0" borderId="38" xfId="0" applyNumberFormat="1" applyFont="1" applyFill="1" applyBorder="1" applyAlignment="1" applyProtection="1">
      <alignment vertical="center"/>
      <protection/>
    </xf>
    <xf numFmtId="164" fontId="0" fillId="0" borderId="40" xfId="0" applyNumberFormat="1" applyFont="1" applyFill="1" applyBorder="1" applyAlignment="1" applyProtection="1">
      <alignment vertical="center"/>
      <protection/>
    </xf>
    <xf numFmtId="164" fontId="0" fillId="0" borderId="35" xfId="0" applyNumberFormat="1" applyFont="1" applyFill="1" applyBorder="1" applyAlignment="1" applyProtection="1">
      <alignment horizontal="center" vertical="center"/>
      <protection/>
    </xf>
    <xf numFmtId="179" fontId="0" fillId="0" borderId="38" xfId="0" applyNumberFormat="1" applyFont="1" applyFill="1" applyBorder="1" applyAlignment="1" applyProtection="1">
      <alignment vertical="center"/>
      <protection/>
    </xf>
    <xf numFmtId="164" fontId="0" fillId="0" borderId="41" xfId="0" applyNumberFormat="1" applyFont="1" applyFill="1" applyBorder="1" applyAlignment="1" applyProtection="1">
      <alignment vertical="center"/>
      <protection/>
    </xf>
    <xf numFmtId="176" fontId="0" fillId="0" borderId="38" xfId="0" applyNumberFormat="1" applyFont="1" applyFill="1" applyBorder="1" applyAlignment="1" applyProtection="1">
      <alignment vertical="center"/>
      <protection/>
    </xf>
    <xf numFmtId="168" fontId="0" fillId="0" borderId="42" xfId="0" applyNumberFormat="1" applyFont="1" applyFill="1" applyBorder="1" applyAlignment="1" applyProtection="1">
      <alignment vertical="center"/>
      <protection/>
    </xf>
    <xf numFmtId="164" fontId="0" fillId="0" borderId="6" xfId="0" applyNumberFormat="1" applyFont="1" applyFill="1" applyBorder="1" applyAlignment="1" applyProtection="1">
      <alignment horizontal="center" vertical="center"/>
      <protection/>
    </xf>
    <xf numFmtId="164" fontId="0" fillId="0" borderId="43" xfId="0" applyNumberFormat="1" applyFont="1" applyFill="1" applyBorder="1" applyAlignment="1" applyProtection="1">
      <alignment horizontal="center" vertical="center"/>
      <protection/>
    </xf>
    <xf numFmtId="164" fontId="0" fillId="0" borderId="42" xfId="0" applyNumberFormat="1" applyFont="1" applyFill="1" applyBorder="1" applyAlignment="1" applyProtection="1">
      <alignment horizontal="center" vertical="center"/>
      <protection/>
    </xf>
    <xf numFmtId="164" fontId="0" fillId="0" borderId="33" xfId="0" applyNumberFormat="1" applyFont="1" applyFill="1" applyBorder="1" applyAlignment="1" applyProtection="1">
      <alignment vertical="center"/>
      <protection/>
    </xf>
    <xf numFmtId="164" fontId="0" fillId="0" borderId="33" xfId="0" applyNumberFormat="1" applyFont="1" applyFill="1" applyBorder="1" applyAlignment="1" applyProtection="1">
      <alignment horizontal="center" vertical="center"/>
      <protection/>
    </xf>
    <xf numFmtId="164" fontId="9" fillId="6" borderId="44" xfId="0" applyNumberFormat="1" applyFont="1" applyFill="1" applyBorder="1" applyAlignment="1" applyProtection="1">
      <alignment horizontal="center" vertical="center"/>
      <protection/>
    </xf>
    <xf numFmtId="164" fontId="0" fillId="0" borderId="45" xfId="0" applyNumberFormat="1" applyFont="1" applyFill="1" applyBorder="1" applyAlignment="1" applyProtection="1">
      <alignment horizontal="center" vertical="center"/>
      <protection/>
    </xf>
    <xf numFmtId="164" fontId="0" fillId="0" borderId="46" xfId="0" applyNumberFormat="1" applyFont="1" applyFill="1" applyBorder="1" applyAlignment="1" applyProtection="1">
      <alignment horizontal="center" vertical="center"/>
      <protection/>
    </xf>
    <xf numFmtId="164" fontId="0" fillId="0" borderId="47" xfId="0" applyNumberFormat="1" applyFont="1" applyFill="1" applyBorder="1" applyAlignment="1" applyProtection="1">
      <alignment horizontal="center" vertical="center"/>
      <protection/>
    </xf>
    <xf numFmtId="164" fontId="0" fillId="0" borderId="48" xfId="0" applyNumberFormat="1" applyFont="1" applyFill="1" applyBorder="1" applyAlignment="1" applyProtection="1">
      <alignment vertical="center"/>
      <protection/>
    </xf>
    <xf numFmtId="164" fontId="0" fillId="0" borderId="49" xfId="0" applyNumberFormat="1" applyFont="1" applyFill="1" applyBorder="1" applyAlignment="1" applyProtection="1">
      <alignment horizontal="center" vertical="center"/>
      <protection/>
    </xf>
    <xf numFmtId="164" fontId="0" fillId="0" borderId="50" xfId="0" applyNumberFormat="1" applyFont="1" applyFill="1" applyBorder="1" applyAlignment="1" applyProtection="1">
      <alignment horizontal="center" vertical="center"/>
      <protection/>
    </xf>
    <xf numFmtId="164" fontId="0" fillId="0" borderId="51"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vertical="center"/>
      <protection/>
    </xf>
    <xf numFmtId="164" fontId="0" fillId="0" borderId="52" xfId="0" applyNumberFormat="1" applyFont="1" applyFill="1" applyBorder="1" applyAlignment="1" applyProtection="1">
      <alignment vertical="center"/>
      <protection/>
    </xf>
    <xf numFmtId="164" fontId="2" fillId="0" borderId="53" xfId="22" applyFont="1" applyBorder="1">
      <alignment vertical="center"/>
      <protection/>
    </xf>
    <xf numFmtId="164" fontId="2" fillId="0" borderId="54" xfId="22" applyBorder="1">
      <alignment vertical="center"/>
      <protection/>
    </xf>
    <xf numFmtId="164" fontId="2" fillId="0" borderId="0" xfId="22" applyBorder="1">
      <alignment vertical="center"/>
      <protection/>
    </xf>
    <xf numFmtId="164" fontId="2" fillId="0" borderId="55" xfId="22" applyFont="1" applyBorder="1">
      <alignment vertical="center"/>
      <protection/>
    </xf>
    <xf numFmtId="164" fontId="2" fillId="0" borderId="56" xfId="22" applyBorder="1">
      <alignment vertical="center"/>
      <protection/>
    </xf>
    <xf numFmtId="164" fontId="2" fillId="0" borderId="0" xfId="22">
      <alignment vertical="center"/>
      <protection/>
    </xf>
    <xf numFmtId="180" fontId="0" fillId="0" borderId="0" xfId="0" applyNumberFormat="1" applyFont="1" applyAlignment="1">
      <alignment horizontal="center" vertical="center"/>
    </xf>
    <xf numFmtId="180" fontId="0" fillId="0" borderId="0" xfId="0" applyNumberFormat="1" applyFont="1" applyAlignment="1">
      <alignment vertical="center"/>
    </xf>
    <xf numFmtId="164" fontId="0" fillId="0" borderId="0" xfId="0" applyAlignment="1">
      <alignment vertical="center"/>
    </xf>
  </cellXfs>
  <cellStyles count="9">
    <cellStyle name="Normal" xfId="0"/>
    <cellStyle name="Comma" xfId="15"/>
    <cellStyle name="Comma [0]" xfId="16"/>
    <cellStyle name="Currency" xfId="17"/>
    <cellStyle name="Currency [0]" xfId="18"/>
    <cellStyle name="Percent" xfId="19"/>
    <cellStyle name="標準 2" xfId="20"/>
    <cellStyle name="標準 3" xfId="21"/>
    <cellStyle name="標準_気づき"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0</xdr:row>
      <xdr:rowOff>38100</xdr:rowOff>
    </xdr:from>
    <xdr:to>
      <xdr:col>41</xdr:col>
      <xdr:colOff>314325</xdr:colOff>
      <xdr:row>32</xdr:row>
      <xdr:rowOff>133350</xdr:rowOff>
    </xdr:to>
    <xdr:pic>
      <xdr:nvPicPr>
        <xdr:cNvPr id="1" name="図 1"/>
        <xdr:cNvPicPr preferRelativeResize="1">
          <a:picLocks noChangeAspect="1"/>
        </xdr:cNvPicPr>
      </xdr:nvPicPr>
      <xdr:blipFill>
        <a:blip r:embed="rId1"/>
        <a:stretch>
          <a:fillRect/>
        </a:stretch>
      </xdr:blipFill>
      <xdr:spPr>
        <a:xfrm>
          <a:off x="17602200" y="38100"/>
          <a:ext cx="10439400" cy="5581650"/>
        </a:xfrm>
        <a:prstGeom prst="rect">
          <a:avLst/>
        </a:prstGeom>
        <a:blipFill>
          <a:blip r:embed=""/>
          <a:srcRect/>
          <a:stretch>
            <a:fillRect/>
          </a:stretch>
        </a:blipFill>
        <a:ln w="9525" cmpd="sng">
          <a:noFill/>
        </a:ln>
      </xdr:spPr>
    </xdr:pic>
    <xdr:clientData/>
  </xdr:twoCellAnchor>
  <xdr:twoCellAnchor>
    <xdr:from>
      <xdr:col>0</xdr:col>
      <xdr:colOff>57150</xdr:colOff>
      <xdr:row>0</xdr:row>
      <xdr:rowOff>19050</xdr:rowOff>
    </xdr:from>
    <xdr:to>
      <xdr:col>10</xdr:col>
      <xdr:colOff>76200</xdr:colOff>
      <xdr:row>22</xdr:row>
      <xdr:rowOff>76200</xdr:rowOff>
    </xdr:to>
    <xdr:pic>
      <xdr:nvPicPr>
        <xdr:cNvPr id="2" name="図 2"/>
        <xdr:cNvPicPr preferRelativeResize="1">
          <a:picLocks noChangeAspect="1"/>
        </xdr:cNvPicPr>
      </xdr:nvPicPr>
      <xdr:blipFill>
        <a:blip r:embed="rId1"/>
        <a:stretch>
          <a:fillRect/>
        </a:stretch>
      </xdr:blipFill>
      <xdr:spPr>
        <a:xfrm>
          <a:off x="57150" y="19050"/>
          <a:ext cx="6781800" cy="3829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11</xdr:col>
      <xdr:colOff>533400</xdr:colOff>
      <xdr:row>20</xdr:row>
      <xdr:rowOff>161925</xdr:rowOff>
    </xdr:to>
    <xdr:pic>
      <xdr:nvPicPr>
        <xdr:cNvPr id="1" name="図 3"/>
        <xdr:cNvPicPr preferRelativeResize="1">
          <a:picLocks noChangeAspect="1"/>
        </xdr:cNvPicPr>
      </xdr:nvPicPr>
      <xdr:blipFill>
        <a:blip r:embed="rId1"/>
        <a:stretch>
          <a:fillRect/>
        </a:stretch>
      </xdr:blipFill>
      <xdr:spPr>
        <a:xfrm>
          <a:off x="209550" y="0"/>
          <a:ext cx="7762875" cy="3590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9"/>
  <sheetViews>
    <sheetView zoomScaleSheetLayoutView="100" workbookViewId="0" topLeftCell="A1">
      <selection activeCell="B2" sqref="B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
      <c r="B1" s="2" t="s">
        <v>0</v>
      </c>
      <c r="C1" s="2"/>
      <c r="D1" s="2"/>
      <c r="E1" s="3"/>
      <c r="F1" s="4" t="s">
        <v>0</v>
      </c>
      <c r="G1" s="4"/>
      <c r="H1" s="5"/>
    </row>
    <row r="2" spans="1:9" ht="25.5" customHeight="1">
      <c r="A2" s="6" t="s">
        <v>1</v>
      </c>
      <c r="B2" s="7"/>
      <c r="C2" s="7"/>
      <c r="D2" s="7"/>
      <c r="E2" s="8" t="s">
        <v>2</v>
      </c>
      <c r="F2" s="9">
        <v>41609</v>
      </c>
      <c r="G2" s="9"/>
      <c r="H2" s="10"/>
      <c r="I2" s="10"/>
    </row>
    <row r="3" spans="1:11" ht="27" customHeight="1">
      <c r="A3" s="11" t="s">
        <v>3</v>
      </c>
      <c r="B3" s="12">
        <f>SUM(B2+D17)</f>
        <v>20000</v>
      </c>
      <c r="C3" s="12"/>
      <c r="D3" s="12"/>
      <c r="E3" s="13" t="s">
        <v>4</v>
      </c>
      <c r="F3" s="14">
        <v>0.02</v>
      </c>
      <c r="G3" s="15">
        <f>B3*F3</f>
        <v>400</v>
      </c>
      <c r="H3" s="16" t="s">
        <v>5</v>
      </c>
      <c r="I3" s="17">
        <f>(B3-B2)</f>
        <v>20000</v>
      </c>
      <c r="K3" s="18"/>
    </row>
    <row r="4" spans="1:9" s="25" customFormat="1" ht="17.25" customHeight="1">
      <c r="A4" s="19"/>
      <c r="B4" s="20"/>
      <c r="C4" s="20"/>
      <c r="D4" s="20"/>
      <c r="E4" s="21"/>
      <c r="F4" s="22" t="s">
        <v>0</v>
      </c>
      <c r="G4" s="20"/>
      <c r="H4" s="23"/>
      <c r="I4" s="24"/>
    </row>
    <row r="5" spans="1:12" ht="39" customHeight="1">
      <c r="A5" s="26"/>
      <c r="B5" s="27"/>
      <c r="C5" s="27"/>
      <c r="D5" s="28"/>
      <c r="E5" s="29"/>
      <c r="F5" s="30"/>
      <c r="G5" s="27"/>
      <c r="H5" s="31"/>
      <c r="I5" s="32"/>
      <c r="J5" s="33"/>
      <c r="K5" s="34"/>
      <c r="L5" s="34"/>
    </row>
    <row r="6" spans="1:12" ht="21" customHeight="1">
      <c r="A6" s="35" t="s">
        <v>6</v>
      </c>
      <c r="B6" s="36" t="s">
        <v>0</v>
      </c>
      <c r="C6" s="36" t="s">
        <v>0</v>
      </c>
      <c r="D6" s="37"/>
      <c r="E6" s="36" t="s">
        <v>0</v>
      </c>
      <c r="F6" s="38" t="s">
        <v>0</v>
      </c>
      <c r="G6" s="39"/>
      <c r="H6" s="10"/>
      <c r="I6" s="10"/>
      <c r="L6" s="40"/>
    </row>
    <row r="7" spans="1:12" ht="28.5" customHeight="1">
      <c r="A7" s="41" t="s">
        <v>7</v>
      </c>
      <c r="B7" s="42" t="s">
        <v>8</v>
      </c>
      <c r="C7" s="43" t="s">
        <v>9</v>
      </c>
      <c r="D7" s="44" t="s">
        <v>10</v>
      </c>
      <c r="E7" s="45" t="s">
        <v>11</v>
      </c>
      <c r="F7" s="43" t="s">
        <v>12</v>
      </c>
      <c r="G7" s="45" t="s">
        <v>13</v>
      </c>
      <c r="H7" s="44" t="s">
        <v>14</v>
      </c>
      <c r="I7" s="46" t="s">
        <v>15</v>
      </c>
      <c r="J7" s="47" t="s">
        <v>16</v>
      </c>
      <c r="K7" s="43" t="s">
        <v>17</v>
      </c>
      <c r="L7" s="48" t="s">
        <v>18</v>
      </c>
    </row>
    <row r="8" spans="1:12" ht="24.75" customHeight="1">
      <c r="A8" s="49">
        <v>42095</v>
      </c>
      <c r="B8" s="50">
        <v>20000</v>
      </c>
      <c r="C8" s="50"/>
      <c r="D8" s="51">
        <f>SUM(B8-C8)</f>
        <v>20000</v>
      </c>
      <c r="E8" s="52"/>
      <c r="F8" s="53"/>
      <c r="G8" s="52">
        <f>SUM(E8+F8)</f>
        <v>0</v>
      </c>
      <c r="H8" s="54" t="e">
        <f>E8/G8</f>
        <v>#DIV/0!</v>
      </c>
      <c r="I8" s="55" t="e">
        <f>B8/E8</f>
        <v>#DIV/0!</v>
      </c>
      <c r="J8" s="55" t="e">
        <f>C8/F8</f>
        <v>#DIV/0!</v>
      </c>
      <c r="K8" s="56" t="e">
        <f>I8/J8</f>
        <v>#DIV/0!</v>
      </c>
      <c r="L8" s="57" t="e">
        <f>B8/C8</f>
        <v>#DIV/0!</v>
      </c>
    </row>
    <row r="9" spans="1:12" ht="24.75" customHeight="1">
      <c r="A9" s="58">
        <v>42125</v>
      </c>
      <c r="B9" s="59"/>
      <c r="C9" s="59"/>
      <c r="D9" s="51">
        <f>SUM(B9-C9)</f>
        <v>0</v>
      </c>
      <c r="E9" s="60"/>
      <c r="F9" s="60"/>
      <c r="G9" s="52">
        <f>SUM(E9+F9)</f>
        <v>0</v>
      </c>
      <c r="H9" s="54" t="e">
        <f>E9/G9</f>
        <v>#DIV/0!</v>
      </c>
      <c r="I9" s="55" t="e">
        <f>B9/E9</f>
        <v>#DIV/0!</v>
      </c>
      <c r="J9" s="55" t="e">
        <f>C9/F9</f>
        <v>#DIV/0!</v>
      </c>
      <c r="K9" s="56" t="e">
        <f>I9/J9</f>
        <v>#DIV/0!</v>
      </c>
      <c r="L9" s="57" t="e">
        <f>B9/C9</f>
        <v>#DIV/0!</v>
      </c>
    </row>
    <row r="10" spans="1:12" ht="24.75" customHeight="1">
      <c r="A10" s="49">
        <v>42156</v>
      </c>
      <c r="B10" s="59"/>
      <c r="C10" s="59"/>
      <c r="D10" s="51">
        <f>SUM(B10-C10)</f>
        <v>0</v>
      </c>
      <c r="E10" s="60"/>
      <c r="F10" s="60"/>
      <c r="G10" s="52">
        <f>SUM(E10+F10)</f>
        <v>0</v>
      </c>
      <c r="H10" s="54" t="e">
        <f>E10/G10</f>
        <v>#DIV/0!</v>
      </c>
      <c r="I10" s="55" t="e">
        <f>B10/E10</f>
        <v>#DIV/0!</v>
      </c>
      <c r="J10" s="55" t="e">
        <f>C10/F10</f>
        <v>#DIV/0!</v>
      </c>
      <c r="K10" s="56" t="e">
        <f>I10/J10</f>
        <v>#DIV/0!</v>
      </c>
      <c r="L10" s="57" t="e">
        <f>B10/C10</f>
        <v>#DIV/0!</v>
      </c>
    </row>
    <row r="11" spans="1:12" ht="24.75" customHeight="1">
      <c r="A11" s="58">
        <v>42186</v>
      </c>
      <c r="B11" s="59"/>
      <c r="C11" s="59"/>
      <c r="D11" s="51">
        <f>SUM(B11-C11)</f>
        <v>0</v>
      </c>
      <c r="E11" s="60"/>
      <c r="F11" s="60"/>
      <c r="G11" s="52">
        <f>SUM(E11+F11)</f>
        <v>0</v>
      </c>
      <c r="H11" s="54" t="e">
        <f>E11/G11</f>
        <v>#DIV/0!</v>
      </c>
      <c r="I11" s="55" t="e">
        <f>B11/E11</f>
        <v>#DIV/0!</v>
      </c>
      <c r="J11" s="55" t="e">
        <f>C11/F11</f>
        <v>#DIV/0!</v>
      </c>
      <c r="K11" s="56" t="e">
        <f>I11/J11</f>
        <v>#DIV/0!</v>
      </c>
      <c r="L11" s="57" t="e">
        <f>B11/C11</f>
        <v>#DIV/0!</v>
      </c>
    </row>
    <row r="12" spans="1:12" ht="24.75" customHeight="1">
      <c r="A12" s="49">
        <v>42217</v>
      </c>
      <c r="B12" s="59"/>
      <c r="C12" s="50"/>
      <c r="D12" s="51">
        <f>SUM(B12-C12)</f>
        <v>0</v>
      </c>
      <c r="E12" s="60"/>
      <c r="F12" s="60"/>
      <c r="G12" s="52">
        <f>SUM(E12+F12)</f>
        <v>0</v>
      </c>
      <c r="H12" s="54" t="e">
        <f>E12/G12</f>
        <v>#DIV/0!</v>
      </c>
      <c r="I12" s="55" t="e">
        <f>B12/E12</f>
        <v>#DIV/0!</v>
      </c>
      <c r="J12" s="55" t="e">
        <f>C12/F12</f>
        <v>#DIV/0!</v>
      </c>
      <c r="K12" s="56" t="e">
        <f>I12/J12</f>
        <v>#DIV/0!</v>
      </c>
      <c r="L12" s="57" t="e">
        <f>B12/C12</f>
        <v>#DIV/0!</v>
      </c>
    </row>
    <row r="13" spans="1:12" ht="24.75" customHeight="1">
      <c r="A13" s="58">
        <v>42248</v>
      </c>
      <c r="B13" s="59"/>
      <c r="C13" s="59"/>
      <c r="D13" s="51">
        <f>SUM(B13-C13)</f>
        <v>0</v>
      </c>
      <c r="E13" s="60"/>
      <c r="F13" s="60"/>
      <c r="G13" s="52">
        <f>SUM(E13+F13)</f>
        <v>0</v>
      </c>
      <c r="H13" s="54" t="e">
        <f>E13/G13</f>
        <v>#DIV/0!</v>
      </c>
      <c r="I13" s="55" t="e">
        <f>B13/E13</f>
        <v>#DIV/0!</v>
      </c>
      <c r="J13" s="55" t="e">
        <f>C13/F13</f>
        <v>#DIV/0!</v>
      </c>
      <c r="K13" s="56" t="e">
        <f>I13/J13</f>
        <v>#DIV/0!</v>
      </c>
      <c r="L13" s="57" t="e">
        <f>B13/C13</f>
        <v>#DIV/0!</v>
      </c>
    </row>
    <row r="14" spans="1:12" ht="24.75" customHeight="1">
      <c r="A14" s="49">
        <v>42278</v>
      </c>
      <c r="B14" s="59"/>
      <c r="C14" s="50"/>
      <c r="D14" s="51">
        <f>SUM(B14-C14)</f>
        <v>0</v>
      </c>
      <c r="E14" s="60"/>
      <c r="F14" s="60"/>
      <c r="G14" s="52">
        <f>SUM(E14+F14)</f>
        <v>0</v>
      </c>
      <c r="H14" s="54" t="e">
        <f>E14/G14</f>
        <v>#DIV/0!</v>
      </c>
      <c r="I14" s="55" t="e">
        <f>B14/E14</f>
        <v>#DIV/0!</v>
      </c>
      <c r="J14" s="55" t="e">
        <f>C14/F14</f>
        <v>#DIV/0!</v>
      </c>
      <c r="K14" s="56" t="e">
        <f>I14/J14</f>
        <v>#DIV/0!</v>
      </c>
      <c r="L14" s="57" t="e">
        <f>B14/C14</f>
        <v>#DIV/0!</v>
      </c>
    </row>
    <row r="15" spans="1:12" ht="24.75" customHeight="1">
      <c r="A15" s="58">
        <v>42309</v>
      </c>
      <c r="B15" s="59"/>
      <c r="C15" s="50"/>
      <c r="D15" s="51">
        <f>SUM(B15-C15)</f>
        <v>0</v>
      </c>
      <c r="E15" s="60"/>
      <c r="F15" s="60"/>
      <c r="G15" s="52">
        <f>SUM(E15+F15)</f>
        <v>0</v>
      </c>
      <c r="H15" s="54" t="e">
        <f>E15/G15</f>
        <v>#DIV/0!</v>
      </c>
      <c r="I15" s="55" t="e">
        <f>B15/E15</f>
        <v>#DIV/0!</v>
      </c>
      <c r="J15" s="55" t="e">
        <f>C15/F15</f>
        <v>#DIV/0!</v>
      </c>
      <c r="K15" s="56" t="e">
        <f>I15/J15</f>
        <v>#DIV/0!</v>
      </c>
      <c r="L15" s="57" t="e">
        <f>B15/C15</f>
        <v>#DIV/0!</v>
      </c>
    </row>
    <row r="16" spans="1:12" ht="24.75" customHeight="1">
      <c r="A16" s="61">
        <v>42339</v>
      </c>
      <c r="B16" s="62"/>
      <c r="C16" s="62"/>
      <c r="D16" s="63">
        <f>SUM(B16-C16)</f>
        <v>0</v>
      </c>
      <c r="E16" s="64"/>
      <c r="F16" s="64"/>
      <c r="G16" s="65">
        <f>SUM(E16+F16)</f>
        <v>0</v>
      </c>
      <c r="H16" s="66" t="e">
        <f>E16/G16</f>
        <v>#DIV/0!</v>
      </c>
      <c r="I16" s="67" t="e">
        <f>B16/E16</f>
        <v>#DIV/0!</v>
      </c>
      <c r="J16" s="67" t="e">
        <f>C16/F16</f>
        <v>#DIV/0!</v>
      </c>
      <c r="K16" s="68" t="e">
        <f>I16/J16</f>
        <v>#DIV/0!</v>
      </c>
      <c r="L16" s="69" t="e">
        <f>B16/C16</f>
        <v>#DIV/0!</v>
      </c>
    </row>
    <row r="17" spans="1:12" ht="24.75" customHeight="1">
      <c r="A17" s="70" t="s">
        <v>19</v>
      </c>
      <c r="B17" s="71">
        <f>SUM(B8:B16)</f>
        <v>20000</v>
      </c>
      <c r="C17" s="72">
        <f>SUM(C8:C16)</f>
        <v>0</v>
      </c>
      <c r="D17" s="73">
        <f>SUM(D8:D16)</f>
        <v>20000</v>
      </c>
      <c r="E17" s="74">
        <f>SUM(E8:E16)</f>
        <v>0</v>
      </c>
      <c r="F17" s="75">
        <f>SUM(F8:F16)</f>
        <v>0</v>
      </c>
      <c r="G17" s="74">
        <f>SUM(G8:G16)</f>
        <v>0</v>
      </c>
      <c r="H17" s="76">
        <f>AVERAGE(H8:H16)</f>
        <v>0</v>
      </c>
      <c r="I17" s="72" t="e">
        <f>AVERAGE(I8:I16)</f>
        <v>#DIV/0!</v>
      </c>
      <c r="J17" s="72" t="e">
        <f>AVERAGE(J8:J16)</f>
        <v>#DIV/0!</v>
      </c>
      <c r="K17" s="77" t="e">
        <f>AVERAGE(K8:K16)</f>
        <v>#DIV/0!</v>
      </c>
      <c r="L17" s="77" t="e">
        <f>AVERAGE(L8:L16)</f>
        <v>#DIV/0!</v>
      </c>
    </row>
    <row r="18" spans="1:12" ht="13.5" customHeight="1">
      <c r="A18" s="78"/>
      <c r="J18" s="79"/>
      <c r="K18" s="80" t="s">
        <v>20</v>
      </c>
      <c r="L18" s="80" t="s">
        <v>21</v>
      </c>
    </row>
    <row r="19" ht="13.5" customHeight="1">
      <c r="A19" s="78"/>
    </row>
  </sheetData>
  <sheetProtection selectLockedCells="1" selectUnlockedCells="1"/>
  <mergeCells count="5">
    <mergeCell ref="B1:D1"/>
    <mergeCell ref="F1:G1"/>
    <mergeCell ref="B2:D2"/>
    <mergeCell ref="F2:G2"/>
    <mergeCell ref="B3:D3"/>
  </mergeCells>
  <printOptions/>
  <pageMargins left="0.6986111111111111" right="0.6986111111111111"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136"/>
  <sheetViews>
    <sheetView zoomScaleSheetLayoutView="100" workbookViewId="0" topLeftCell="A1">
      <pane ySplit="1" topLeftCell="A103" activePane="bottomLeft" state="frozen"/>
      <selection pane="topLeft" activeCell="A1" sqref="A1"/>
      <selection pane="bottomLeft" activeCell="J90" sqref="J90"/>
    </sheetView>
  </sheetViews>
  <sheetFormatPr defaultColWidth="10.00390625" defaultRowHeight="13.5" customHeight="1"/>
  <cols>
    <col min="1" max="1" width="9.625" style="0" customWidth="1"/>
    <col min="2" max="2" width="5.25390625" style="0" customWidth="1"/>
    <col min="3" max="3" width="12.50390625" style="0" customWidth="1"/>
    <col min="4" max="4" width="9.25390625" style="0" customWidth="1"/>
    <col min="5" max="5" width="8.75390625" style="0" customWidth="1"/>
    <col min="6" max="6" width="6.875" style="0" customWidth="1"/>
    <col min="7" max="7" width="12.75390625" style="0" customWidth="1"/>
    <col min="8" max="8" width="13.125" style="0" customWidth="1"/>
    <col min="9" max="9" width="10.625" style="0" customWidth="1"/>
    <col min="10" max="10" width="10.75390625" style="0" customWidth="1"/>
    <col min="12" max="12" width="14.25390625" style="0" customWidth="1"/>
    <col min="13" max="13" width="9.00390625" style="0" customWidth="1"/>
    <col min="16" max="16" width="15.875" style="0" customWidth="1"/>
    <col min="17" max="17" width="12.50390625" style="81" customWidth="1"/>
    <col min="18" max="18" width="11.50390625" style="0" customWidth="1"/>
  </cols>
  <sheetData>
    <row r="1" spans="1:17" ht="13.5" customHeight="1">
      <c r="A1" s="82" t="s">
        <v>22</v>
      </c>
      <c r="B1" s="83" t="s">
        <v>23</v>
      </c>
      <c r="C1" s="83" t="s">
        <v>24</v>
      </c>
      <c r="D1" s="83" t="s">
        <v>25</v>
      </c>
      <c r="E1" s="83" t="s">
        <v>26</v>
      </c>
      <c r="F1" s="83" t="s">
        <v>27</v>
      </c>
      <c r="G1" s="83" t="s">
        <v>28</v>
      </c>
      <c r="H1" s="83" t="s">
        <v>29</v>
      </c>
      <c r="I1" s="83" t="s">
        <v>30</v>
      </c>
      <c r="J1" s="83" t="s">
        <v>31</v>
      </c>
      <c r="K1" s="83" t="s">
        <v>32</v>
      </c>
      <c r="L1" s="83" t="s">
        <v>33</v>
      </c>
      <c r="M1" s="83" t="s">
        <v>34</v>
      </c>
      <c r="N1" s="83" t="s">
        <v>35</v>
      </c>
      <c r="O1" s="84" t="s">
        <v>36</v>
      </c>
      <c r="P1" s="85" t="s">
        <v>37</v>
      </c>
      <c r="Q1" s="86" t="s">
        <v>38</v>
      </c>
    </row>
    <row r="2" spans="1:18" ht="13.5" customHeight="1">
      <c r="A2" s="82"/>
      <c r="B2" s="83"/>
      <c r="C2" s="83"/>
      <c r="D2" s="83"/>
      <c r="E2" s="83"/>
      <c r="F2" s="83"/>
      <c r="G2" s="83"/>
      <c r="H2" s="83"/>
      <c r="I2" s="83"/>
      <c r="J2" s="83"/>
      <c r="K2" s="83"/>
      <c r="L2" s="83"/>
      <c r="M2" s="83"/>
      <c r="N2" s="83"/>
      <c r="O2" s="84"/>
      <c r="P2">
        <v>500000</v>
      </c>
      <c r="Q2" s="86"/>
      <c r="R2" s="87">
        <f>P2+Q2</f>
        <v>500000</v>
      </c>
    </row>
    <row r="3" spans="1:18" ht="13.5" customHeight="1">
      <c r="A3" t="s">
        <v>39</v>
      </c>
      <c r="B3" s="88" t="s">
        <v>40</v>
      </c>
      <c r="C3" s="89">
        <v>3.12</v>
      </c>
      <c r="D3" s="88">
        <v>-32</v>
      </c>
      <c r="E3" t="s">
        <v>41</v>
      </c>
      <c r="F3" t="s">
        <v>42</v>
      </c>
      <c r="G3" s="90">
        <v>40189</v>
      </c>
      <c r="H3">
        <v>92.33</v>
      </c>
      <c r="I3" t="s">
        <v>42</v>
      </c>
      <c r="J3" s="91">
        <v>40197</v>
      </c>
      <c r="K3">
        <v>91.04</v>
      </c>
      <c r="L3" t="s">
        <v>43</v>
      </c>
      <c r="M3" t="s">
        <v>44</v>
      </c>
      <c r="N3">
        <v>129</v>
      </c>
      <c r="P3">
        <v>40240</v>
      </c>
      <c r="Q3" s="81">
        <v>0</v>
      </c>
      <c r="R3" s="87">
        <f>R2+P3+Q3</f>
        <v>540240</v>
      </c>
    </row>
    <row r="4" spans="1:18" ht="13.5" customHeight="1">
      <c r="A4" t="s">
        <v>39</v>
      </c>
      <c r="B4" s="88" t="s">
        <v>40</v>
      </c>
      <c r="C4" s="89">
        <v>4.32</v>
      </c>
      <c r="D4" s="88">
        <v>-25</v>
      </c>
      <c r="E4" t="s">
        <v>41</v>
      </c>
      <c r="F4" t="s">
        <v>42</v>
      </c>
      <c r="G4" s="90">
        <v>40212</v>
      </c>
      <c r="H4">
        <v>90.29</v>
      </c>
      <c r="I4" t="s">
        <v>42</v>
      </c>
      <c r="J4" s="91">
        <v>40212</v>
      </c>
      <c r="K4">
        <v>90.54</v>
      </c>
      <c r="L4" t="s">
        <v>45</v>
      </c>
      <c r="M4" s="81" t="s">
        <v>46</v>
      </c>
      <c r="N4" s="92"/>
      <c r="O4" s="92">
        <v>-25</v>
      </c>
      <c r="Q4" s="81">
        <v>-10800</v>
      </c>
      <c r="R4" s="87">
        <f>R3+P4+Q4</f>
        <v>529440</v>
      </c>
    </row>
    <row r="5" spans="1:18" ht="13.5" customHeight="1">
      <c r="A5" t="s">
        <v>39</v>
      </c>
      <c r="B5" s="88" t="s">
        <v>40</v>
      </c>
      <c r="C5" s="89">
        <v>7.05</v>
      </c>
      <c r="D5" s="88">
        <v>-15</v>
      </c>
      <c r="E5" t="s">
        <v>41</v>
      </c>
      <c r="F5" t="s">
        <v>42</v>
      </c>
      <c r="G5" s="90">
        <v>40217</v>
      </c>
      <c r="H5">
        <v>89.23</v>
      </c>
      <c r="I5" t="s">
        <v>42</v>
      </c>
      <c r="J5" s="91">
        <v>40217</v>
      </c>
      <c r="K5">
        <v>89.38</v>
      </c>
      <c r="L5" t="s">
        <v>45</v>
      </c>
      <c r="M5" s="81" t="s">
        <v>46</v>
      </c>
      <c r="N5" s="92"/>
      <c r="O5" s="92">
        <v>-15</v>
      </c>
      <c r="Q5" s="81">
        <v>-10500</v>
      </c>
      <c r="R5" s="87">
        <f>R4+P5+Q5</f>
        <v>518940</v>
      </c>
    </row>
    <row r="6" spans="1:18" ht="13.5" customHeight="1">
      <c r="A6" t="s">
        <v>39</v>
      </c>
      <c r="B6" s="88" t="s">
        <v>47</v>
      </c>
      <c r="C6" s="89">
        <v>3.84</v>
      </c>
      <c r="D6" s="88">
        <v>-27</v>
      </c>
      <c r="E6" t="s">
        <v>41</v>
      </c>
      <c r="F6" t="s">
        <v>42</v>
      </c>
      <c r="G6" s="90">
        <v>40219</v>
      </c>
      <c r="H6">
        <v>89.8</v>
      </c>
      <c r="I6" t="s">
        <v>42</v>
      </c>
      <c r="J6" s="91">
        <v>40219</v>
      </c>
      <c r="K6">
        <v>89.53</v>
      </c>
      <c r="L6" t="s">
        <v>45</v>
      </c>
      <c r="M6" s="81" t="s">
        <v>46</v>
      </c>
      <c r="N6" s="92"/>
      <c r="O6" s="92">
        <v>-27</v>
      </c>
      <c r="Q6" s="81">
        <v>-10368</v>
      </c>
      <c r="R6" s="87">
        <f>R5+P6+Q6</f>
        <v>508572</v>
      </c>
    </row>
    <row r="7" spans="1:18" ht="13.5" customHeight="1">
      <c r="A7" t="s">
        <v>39</v>
      </c>
      <c r="B7" s="88" t="s">
        <v>47</v>
      </c>
      <c r="C7" s="89">
        <v>9.24</v>
      </c>
      <c r="D7" s="88">
        <v>-11</v>
      </c>
      <c r="E7" t="s">
        <v>41</v>
      </c>
      <c r="F7" t="s">
        <v>42</v>
      </c>
      <c r="G7" s="90">
        <v>40224</v>
      </c>
      <c r="H7">
        <v>90.01</v>
      </c>
      <c r="I7" t="s">
        <v>42</v>
      </c>
      <c r="J7" s="91">
        <v>40225</v>
      </c>
      <c r="K7">
        <v>89.9</v>
      </c>
      <c r="L7" t="s">
        <v>45</v>
      </c>
      <c r="M7" s="81" t="s">
        <v>46</v>
      </c>
      <c r="N7" s="92"/>
      <c r="O7" s="92">
        <v>-11</v>
      </c>
      <c r="Q7" s="81">
        <v>-10164</v>
      </c>
      <c r="R7" s="87">
        <f>R6+P7+Q7</f>
        <v>498408</v>
      </c>
    </row>
    <row r="8" spans="1:18" ht="13.5" customHeight="1">
      <c r="A8" t="s">
        <v>39</v>
      </c>
      <c r="B8" s="88" t="s">
        <v>47</v>
      </c>
      <c r="C8" s="89">
        <v>5.53</v>
      </c>
      <c r="D8" s="88">
        <v>-18</v>
      </c>
      <c r="E8" t="s">
        <v>41</v>
      </c>
      <c r="F8" t="s">
        <v>42</v>
      </c>
      <c r="G8" s="90">
        <v>40226</v>
      </c>
      <c r="H8">
        <v>90.21</v>
      </c>
      <c r="I8" t="s">
        <v>42</v>
      </c>
      <c r="J8" s="91">
        <v>40228</v>
      </c>
      <c r="K8">
        <v>91.61</v>
      </c>
      <c r="L8" t="s">
        <v>48</v>
      </c>
      <c r="M8" t="s">
        <v>44</v>
      </c>
      <c r="N8">
        <v>140</v>
      </c>
      <c r="O8" s="92"/>
      <c r="P8">
        <v>77420</v>
      </c>
      <c r="R8" s="87">
        <f>R7+P8+Q8</f>
        <v>575828</v>
      </c>
    </row>
    <row r="9" spans="1:18" ht="13.5" customHeight="1">
      <c r="A9" t="s">
        <v>39</v>
      </c>
      <c r="B9" s="88" t="s">
        <v>40</v>
      </c>
      <c r="C9" s="89">
        <v>3.97</v>
      </c>
      <c r="D9" s="88">
        <v>-29</v>
      </c>
      <c r="E9" t="s">
        <v>41</v>
      </c>
      <c r="F9" t="s">
        <v>42</v>
      </c>
      <c r="G9" s="90">
        <v>40231</v>
      </c>
      <c r="H9">
        <v>91.17</v>
      </c>
      <c r="I9" t="s">
        <v>42</v>
      </c>
      <c r="J9" s="91">
        <v>40241</v>
      </c>
      <c r="K9">
        <v>88.61</v>
      </c>
      <c r="L9" t="s">
        <v>43</v>
      </c>
      <c r="M9" t="s">
        <v>44</v>
      </c>
      <c r="N9">
        <v>259</v>
      </c>
      <c r="O9" s="92"/>
      <c r="P9">
        <v>102823</v>
      </c>
      <c r="R9" s="87">
        <f>R8+P9+Q9</f>
        <v>678651</v>
      </c>
    </row>
    <row r="10" spans="1:18" ht="13.5" customHeight="1">
      <c r="A10" t="s">
        <v>39</v>
      </c>
      <c r="B10" s="88" t="s">
        <v>47</v>
      </c>
      <c r="C10" s="89">
        <v>6.46</v>
      </c>
      <c r="D10" s="88">
        <v>-21</v>
      </c>
      <c r="E10" t="s">
        <v>41</v>
      </c>
      <c r="F10" t="s">
        <v>42</v>
      </c>
      <c r="G10" s="90">
        <v>40248</v>
      </c>
      <c r="H10">
        <v>90.41</v>
      </c>
      <c r="I10" t="s">
        <v>42</v>
      </c>
      <c r="J10" s="91">
        <v>40249</v>
      </c>
      <c r="K10">
        <v>90.2</v>
      </c>
      <c r="L10" t="s">
        <v>45</v>
      </c>
      <c r="M10" s="81" t="s">
        <v>46</v>
      </c>
      <c r="N10" s="92"/>
      <c r="O10" s="92">
        <v>-21</v>
      </c>
      <c r="Q10" s="81">
        <v>-13566</v>
      </c>
      <c r="R10" s="87">
        <f>R9+P10+Q10</f>
        <v>665085</v>
      </c>
    </row>
    <row r="11" spans="1:18" ht="13.5" customHeight="1">
      <c r="A11" t="s">
        <v>39</v>
      </c>
      <c r="B11" s="88" t="s">
        <v>47</v>
      </c>
      <c r="C11" s="89">
        <v>9.5</v>
      </c>
      <c r="D11" s="88">
        <v>-14</v>
      </c>
      <c r="E11" t="s">
        <v>41</v>
      </c>
      <c r="F11" t="s">
        <v>42</v>
      </c>
      <c r="G11" s="90">
        <v>40252</v>
      </c>
      <c r="H11">
        <v>90.69</v>
      </c>
      <c r="I11" t="s">
        <v>42</v>
      </c>
      <c r="J11" s="91">
        <v>40252</v>
      </c>
      <c r="K11">
        <v>90.55</v>
      </c>
      <c r="L11" t="s">
        <v>45</v>
      </c>
      <c r="M11" s="81" t="s">
        <v>46</v>
      </c>
      <c r="N11" s="92"/>
      <c r="O11" s="92">
        <v>-14</v>
      </c>
      <c r="Q11" s="81">
        <v>-13300</v>
      </c>
      <c r="R11" s="87">
        <f>R10+P11+Q11</f>
        <v>651785</v>
      </c>
    </row>
    <row r="12" spans="1:18" ht="13.5" customHeight="1">
      <c r="A12" t="s">
        <v>39</v>
      </c>
      <c r="B12" s="88" t="s">
        <v>47</v>
      </c>
      <c r="C12" s="89">
        <v>4.65</v>
      </c>
      <c r="D12" s="88">
        <v>-28</v>
      </c>
      <c r="E12" t="s">
        <v>41</v>
      </c>
      <c r="F12" t="s">
        <v>42</v>
      </c>
      <c r="G12" s="90">
        <v>40259</v>
      </c>
      <c r="H12">
        <v>90.61</v>
      </c>
      <c r="I12" t="s">
        <v>42</v>
      </c>
      <c r="J12" s="91">
        <v>40259</v>
      </c>
      <c r="K12">
        <v>90.33</v>
      </c>
      <c r="L12" t="s">
        <v>45</v>
      </c>
      <c r="M12" s="81" t="s">
        <v>46</v>
      </c>
      <c r="N12" s="92"/>
      <c r="O12" s="92">
        <v>-28</v>
      </c>
      <c r="Q12" s="81">
        <v>-13020</v>
      </c>
      <c r="R12" s="87">
        <f>R11+P12+Q12</f>
        <v>638765</v>
      </c>
    </row>
    <row r="13" spans="1:18" ht="13.5" customHeight="1">
      <c r="A13" t="s">
        <v>39</v>
      </c>
      <c r="B13" s="88" t="s">
        <v>40</v>
      </c>
      <c r="C13" s="89">
        <v>2.16</v>
      </c>
      <c r="D13" s="88">
        <v>-59</v>
      </c>
      <c r="E13" t="s">
        <v>41</v>
      </c>
      <c r="F13" t="s">
        <v>42</v>
      </c>
      <c r="G13" s="90">
        <v>40284</v>
      </c>
      <c r="H13">
        <v>92.51</v>
      </c>
      <c r="I13" t="s">
        <v>42</v>
      </c>
      <c r="J13" s="91">
        <v>40287</v>
      </c>
      <c r="K13">
        <v>92.1</v>
      </c>
      <c r="L13" t="s">
        <v>43</v>
      </c>
      <c r="M13" t="s">
        <v>44</v>
      </c>
      <c r="N13" s="92">
        <v>41</v>
      </c>
      <c r="O13" s="92"/>
      <c r="P13">
        <v>8856</v>
      </c>
      <c r="R13" s="87">
        <f>R12+P13+Q13</f>
        <v>647621</v>
      </c>
    </row>
    <row r="14" spans="1:18" ht="13.5" customHeight="1">
      <c r="A14" t="s">
        <v>39</v>
      </c>
      <c r="B14" s="88" t="s">
        <v>47</v>
      </c>
      <c r="C14" s="89">
        <v>9.25</v>
      </c>
      <c r="D14" s="88">
        <v>-14</v>
      </c>
      <c r="E14" t="s">
        <v>41</v>
      </c>
      <c r="F14" t="s">
        <v>42</v>
      </c>
      <c r="G14" s="90">
        <v>40298</v>
      </c>
      <c r="H14">
        <v>94.12</v>
      </c>
      <c r="I14" t="s">
        <v>42</v>
      </c>
      <c r="J14" s="91">
        <v>40298</v>
      </c>
      <c r="K14">
        <v>93.98</v>
      </c>
      <c r="L14" t="s">
        <v>45</v>
      </c>
      <c r="M14" s="81" t="s">
        <v>46</v>
      </c>
      <c r="N14" s="92"/>
      <c r="O14" s="92">
        <v>-14</v>
      </c>
      <c r="Q14" s="81">
        <v>-12950</v>
      </c>
      <c r="R14" s="87">
        <f>R13+P14+Q14</f>
        <v>634671</v>
      </c>
    </row>
    <row r="15" spans="1:18" ht="13.5" customHeight="1">
      <c r="A15" t="s">
        <v>39</v>
      </c>
      <c r="B15" s="88" t="s">
        <v>47</v>
      </c>
      <c r="C15" s="89">
        <v>3.73</v>
      </c>
      <c r="D15" s="88">
        <v>-34</v>
      </c>
      <c r="E15" t="s">
        <v>41</v>
      </c>
      <c r="F15" t="s">
        <v>42</v>
      </c>
      <c r="G15" s="90">
        <v>40302</v>
      </c>
      <c r="H15">
        <v>94.67</v>
      </c>
      <c r="I15" t="s">
        <v>42</v>
      </c>
      <c r="J15" s="91">
        <v>40302</v>
      </c>
      <c r="K15">
        <v>94.33</v>
      </c>
      <c r="L15" t="s">
        <v>45</v>
      </c>
      <c r="M15" s="81" t="s">
        <v>46</v>
      </c>
      <c r="N15" s="92"/>
      <c r="O15" s="92">
        <v>-34</v>
      </c>
      <c r="Q15" s="81">
        <v>-12682</v>
      </c>
      <c r="R15" s="87">
        <f>R14+P15+Q15</f>
        <v>621989</v>
      </c>
    </row>
    <row r="16" spans="1:18" ht="13.5" customHeight="1">
      <c r="A16" t="s">
        <v>39</v>
      </c>
      <c r="B16" s="88" t="s">
        <v>40</v>
      </c>
      <c r="C16" s="89">
        <v>2.59</v>
      </c>
      <c r="D16" s="88">
        <v>-48</v>
      </c>
      <c r="E16" t="s">
        <v>41</v>
      </c>
      <c r="F16" t="s">
        <v>42</v>
      </c>
      <c r="G16" s="90">
        <v>40303</v>
      </c>
      <c r="H16">
        <v>93.99</v>
      </c>
      <c r="I16" t="s">
        <v>42</v>
      </c>
      <c r="J16" s="91">
        <v>40324</v>
      </c>
      <c r="K16">
        <v>90.6</v>
      </c>
      <c r="L16" t="s">
        <v>43</v>
      </c>
      <c r="M16" t="s">
        <v>44</v>
      </c>
      <c r="N16" s="92">
        <v>339</v>
      </c>
      <c r="O16" s="92"/>
      <c r="P16">
        <v>87801</v>
      </c>
      <c r="R16" s="87">
        <f>R15+P16+Q16</f>
        <v>709790</v>
      </c>
    </row>
    <row r="17" spans="1:18" ht="13.5" customHeight="1">
      <c r="A17" t="s">
        <v>39</v>
      </c>
      <c r="B17" s="88" t="s">
        <v>47</v>
      </c>
      <c r="C17" s="89">
        <v>2.89</v>
      </c>
      <c r="D17" s="88">
        <v>-49</v>
      </c>
      <c r="E17" t="s">
        <v>41</v>
      </c>
      <c r="F17" t="s">
        <v>42</v>
      </c>
      <c r="G17" s="91">
        <v>40331</v>
      </c>
      <c r="H17">
        <v>91.7</v>
      </c>
      <c r="I17" t="s">
        <v>42</v>
      </c>
      <c r="J17" s="91">
        <v>40333</v>
      </c>
      <c r="K17">
        <v>92.22</v>
      </c>
      <c r="L17" t="s">
        <v>48</v>
      </c>
      <c r="M17" t="s">
        <v>44</v>
      </c>
      <c r="N17" s="92">
        <v>52</v>
      </c>
      <c r="O17" s="92"/>
      <c r="P17">
        <v>15028</v>
      </c>
      <c r="R17" s="87">
        <f>R16+P17+Q17</f>
        <v>724818</v>
      </c>
    </row>
    <row r="18" spans="1:18" ht="13.5" customHeight="1">
      <c r="A18" t="s">
        <v>39</v>
      </c>
      <c r="B18" s="88" t="s">
        <v>40</v>
      </c>
      <c r="C18" s="89">
        <v>4.14</v>
      </c>
      <c r="D18" s="88">
        <v>-35</v>
      </c>
      <c r="E18" t="s">
        <v>41</v>
      </c>
      <c r="F18" t="s">
        <v>42</v>
      </c>
      <c r="G18" s="91">
        <v>40336</v>
      </c>
      <c r="H18">
        <v>91.68</v>
      </c>
      <c r="I18" t="s">
        <v>42</v>
      </c>
      <c r="J18" s="91">
        <v>40339</v>
      </c>
      <c r="K18">
        <v>91.35</v>
      </c>
      <c r="L18" t="s">
        <v>43</v>
      </c>
      <c r="M18" t="s">
        <v>44</v>
      </c>
      <c r="N18" s="92">
        <v>33</v>
      </c>
      <c r="O18" s="92"/>
      <c r="P18">
        <v>13662</v>
      </c>
      <c r="R18" s="87">
        <f>R17+P18+Q18</f>
        <v>738480</v>
      </c>
    </row>
    <row r="19" spans="1:18" ht="13.5" customHeight="1">
      <c r="A19" t="s">
        <v>39</v>
      </c>
      <c r="B19" s="88" t="s">
        <v>47</v>
      </c>
      <c r="C19" s="89">
        <v>2.95</v>
      </c>
      <c r="D19" s="88">
        <v>-50</v>
      </c>
      <c r="E19" t="s">
        <v>41</v>
      </c>
      <c r="F19" t="s">
        <v>42</v>
      </c>
      <c r="G19" s="91">
        <v>40343</v>
      </c>
      <c r="H19">
        <v>91.75</v>
      </c>
      <c r="I19" t="s">
        <v>42</v>
      </c>
      <c r="J19" s="91">
        <v>40343</v>
      </c>
      <c r="K19">
        <v>91.56</v>
      </c>
      <c r="L19" t="s">
        <v>49</v>
      </c>
      <c r="M19" s="93" t="s">
        <v>46</v>
      </c>
      <c r="N19" s="92"/>
      <c r="O19" s="92">
        <v>-19</v>
      </c>
      <c r="Q19" s="81">
        <v>-5605</v>
      </c>
      <c r="R19" s="87">
        <v>732879</v>
      </c>
    </row>
    <row r="20" spans="1:18" ht="13.5" customHeight="1">
      <c r="A20" t="s">
        <v>39</v>
      </c>
      <c r="B20" s="88" t="s">
        <v>40</v>
      </c>
      <c r="C20" s="89">
        <v>5.31</v>
      </c>
      <c r="D20" s="88">
        <v>-28</v>
      </c>
      <c r="E20" t="s">
        <v>41</v>
      </c>
      <c r="F20" t="s">
        <v>42</v>
      </c>
      <c r="G20" s="91">
        <v>40354</v>
      </c>
      <c r="H20">
        <v>89.47</v>
      </c>
      <c r="I20" t="s">
        <v>42</v>
      </c>
      <c r="J20" s="91">
        <v>40366</v>
      </c>
      <c r="K20">
        <v>87.65</v>
      </c>
      <c r="L20" t="s">
        <v>43</v>
      </c>
      <c r="M20" t="s">
        <v>44</v>
      </c>
      <c r="N20" s="92">
        <v>182</v>
      </c>
      <c r="O20" s="92"/>
      <c r="P20">
        <v>96642</v>
      </c>
      <c r="R20" s="87">
        <f>R19+P20+Q20</f>
        <v>829521</v>
      </c>
    </row>
    <row r="21" spans="1:18" ht="13.5" customHeight="1">
      <c r="A21" t="s">
        <v>39</v>
      </c>
      <c r="B21" s="88" t="s">
        <v>47</v>
      </c>
      <c r="C21" s="89">
        <v>6</v>
      </c>
      <c r="D21" s="88">
        <v>-28</v>
      </c>
      <c r="E21" t="s">
        <v>41</v>
      </c>
      <c r="F21" t="s">
        <v>42</v>
      </c>
      <c r="G21" s="91">
        <v>40368</v>
      </c>
      <c r="H21">
        <v>88.64</v>
      </c>
      <c r="I21" t="s">
        <v>42</v>
      </c>
      <c r="J21" s="91">
        <v>40371</v>
      </c>
      <c r="K21">
        <v>88.43</v>
      </c>
      <c r="L21" t="s">
        <v>48</v>
      </c>
      <c r="M21" s="93" t="s">
        <v>46</v>
      </c>
      <c r="N21" s="92"/>
      <c r="O21" s="92">
        <v>-21</v>
      </c>
      <c r="Q21" s="81">
        <v>-12600</v>
      </c>
      <c r="R21" s="87">
        <v>828127</v>
      </c>
    </row>
    <row r="22" spans="1:18" ht="13.5" customHeight="1">
      <c r="A22" t="s">
        <v>39</v>
      </c>
      <c r="B22" s="88" t="s">
        <v>40</v>
      </c>
      <c r="C22" s="89">
        <v>3.6</v>
      </c>
      <c r="D22" s="88">
        <v>-46</v>
      </c>
      <c r="E22" t="s">
        <v>41</v>
      </c>
      <c r="F22" t="s">
        <v>42</v>
      </c>
      <c r="G22" s="91">
        <v>40373</v>
      </c>
      <c r="H22">
        <v>88.19</v>
      </c>
      <c r="I22" t="s">
        <v>42</v>
      </c>
      <c r="J22" s="91">
        <v>40379</v>
      </c>
      <c r="K22">
        <v>87.25</v>
      </c>
      <c r="L22" t="s">
        <v>43</v>
      </c>
      <c r="M22" t="s">
        <v>44</v>
      </c>
      <c r="N22" s="92">
        <v>94</v>
      </c>
      <c r="O22" s="92"/>
      <c r="P22">
        <v>33840</v>
      </c>
      <c r="R22" s="87">
        <f>R21+P22+Q22</f>
        <v>861967</v>
      </c>
    </row>
    <row r="23" spans="1:18" ht="13.5" customHeight="1">
      <c r="A23" t="s">
        <v>39</v>
      </c>
      <c r="B23" s="88" t="s">
        <v>40</v>
      </c>
      <c r="C23" s="89">
        <v>5.56</v>
      </c>
      <c r="D23" s="88">
        <v>-29</v>
      </c>
      <c r="E23" t="s">
        <v>41</v>
      </c>
      <c r="F23" t="s">
        <v>42</v>
      </c>
      <c r="G23" s="91">
        <v>40388</v>
      </c>
      <c r="H23">
        <v>87.18</v>
      </c>
      <c r="I23" t="s">
        <v>42</v>
      </c>
      <c r="J23" s="91">
        <v>40389</v>
      </c>
      <c r="K23">
        <v>86.54</v>
      </c>
      <c r="L23" t="s">
        <v>43</v>
      </c>
      <c r="M23" t="s">
        <v>44</v>
      </c>
      <c r="N23" s="92">
        <v>64</v>
      </c>
      <c r="O23" s="92"/>
      <c r="P23">
        <v>35584</v>
      </c>
      <c r="R23" s="87">
        <f>R22+P23+Q23</f>
        <v>897551</v>
      </c>
    </row>
    <row r="24" spans="1:18" ht="13.5" customHeight="1">
      <c r="A24" t="s">
        <v>39</v>
      </c>
      <c r="B24" s="88" t="s">
        <v>40</v>
      </c>
      <c r="C24" s="89">
        <v>7.49</v>
      </c>
      <c r="D24" s="88">
        <v>-24</v>
      </c>
      <c r="E24" t="s">
        <v>41</v>
      </c>
      <c r="F24" t="s">
        <v>42</v>
      </c>
      <c r="G24" s="91">
        <v>40393</v>
      </c>
      <c r="H24">
        <v>86.39</v>
      </c>
      <c r="I24" t="s">
        <v>42</v>
      </c>
      <c r="J24" s="91">
        <v>40394</v>
      </c>
      <c r="K24">
        <v>85.9</v>
      </c>
      <c r="L24" t="s">
        <v>43</v>
      </c>
      <c r="M24" s="86" t="s">
        <v>44</v>
      </c>
      <c r="N24" s="92">
        <v>49</v>
      </c>
      <c r="O24" s="92"/>
      <c r="P24">
        <v>36701</v>
      </c>
      <c r="R24" s="87">
        <f>R23+P24+Q24</f>
        <v>934252</v>
      </c>
    </row>
    <row r="25" spans="1:18" ht="13.5" customHeight="1">
      <c r="A25" t="s">
        <v>39</v>
      </c>
      <c r="B25" s="88" t="s">
        <v>47</v>
      </c>
      <c r="C25" s="89">
        <v>6.44</v>
      </c>
      <c r="D25" s="88">
        <v>-29</v>
      </c>
      <c r="E25" t="s">
        <v>41</v>
      </c>
      <c r="F25" t="s">
        <v>42</v>
      </c>
      <c r="G25" s="91">
        <v>40400</v>
      </c>
      <c r="H25">
        <v>85.91</v>
      </c>
      <c r="I25" t="s">
        <v>42</v>
      </c>
      <c r="J25" s="91">
        <v>40400</v>
      </c>
      <c r="K25">
        <v>85.62</v>
      </c>
      <c r="L25" t="s">
        <v>45</v>
      </c>
      <c r="M25" s="93" t="s">
        <v>46</v>
      </c>
      <c r="N25" s="92"/>
      <c r="O25" s="92">
        <v>-29</v>
      </c>
      <c r="Q25" s="81">
        <v>-18670</v>
      </c>
      <c r="R25" s="87">
        <f>R24+P25+Q25</f>
        <v>915582</v>
      </c>
    </row>
    <row r="26" spans="1:18" ht="13.5" customHeight="1">
      <c r="A26" t="s">
        <v>39</v>
      </c>
      <c r="B26" s="88" t="s">
        <v>40</v>
      </c>
      <c r="C26" s="89">
        <v>8.32</v>
      </c>
      <c r="D26" s="88">
        <v>-22</v>
      </c>
      <c r="E26" t="s">
        <v>41</v>
      </c>
      <c r="F26" t="s">
        <v>42</v>
      </c>
      <c r="G26" s="91">
        <v>40402</v>
      </c>
      <c r="H26">
        <v>85.17</v>
      </c>
      <c r="I26" t="s">
        <v>42</v>
      </c>
      <c r="J26" s="91">
        <v>40402</v>
      </c>
      <c r="K26">
        <v>85.39</v>
      </c>
      <c r="L26" t="s">
        <v>45</v>
      </c>
      <c r="M26" s="93" t="s">
        <v>46</v>
      </c>
      <c r="N26" s="92"/>
      <c r="O26" s="92">
        <v>-22</v>
      </c>
      <c r="Q26" s="81">
        <v>-18304</v>
      </c>
      <c r="R26" s="87">
        <f>R25+P26+Q26</f>
        <v>897278</v>
      </c>
    </row>
    <row r="27" spans="1:18" ht="13.5" customHeight="1">
      <c r="A27" t="s">
        <v>39</v>
      </c>
      <c r="B27" s="88" t="s">
        <v>40</v>
      </c>
      <c r="C27" s="89">
        <v>4.48</v>
      </c>
      <c r="D27" s="88">
        <v>-40</v>
      </c>
      <c r="E27" t="s">
        <v>41</v>
      </c>
      <c r="F27" t="s">
        <v>42</v>
      </c>
      <c r="G27" s="91">
        <v>40415</v>
      </c>
      <c r="H27">
        <v>84.26</v>
      </c>
      <c r="I27" t="s">
        <v>42</v>
      </c>
      <c r="J27" s="91">
        <v>40415</v>
      </c>
      <c r="K27">
        <v>84.66</v>
      </c>
      <c r="L27" t="s">
        <v>45</v>
      </c>
      <c r="M27" s="93" t="s">
        <v>46</v>
      </c>
      <c r="N27" s="92"/>
      <c r="O27" s="92">
        <v>-40</v>
      </c>
      <c r="Q27" s="81">
        <v>-17920</v>
      </c>
      <c r="R27" s="87">
        <f>R26+P27+Q27</f>
        <v>879358</v>
      </c>
    </row>
    <row r="28" spans="1:18" ht="13.5" customHeight="1">
      <c r="A28" t="s">
        <v>39</v>
      </c>
      <c r="B28" s="88" t="s">
        <v>40</v>
      </c>
      <c r="C28" s="89">
        <v>5.17</v>
      </c>
      <c r="D28" s="88">
        <v>-34</v>
      </c>
      <c r="E28" t="s">
        <v>41</v>
      </c>
      <c r="F28" t="s">
        <v>42</v>
      </c>
      <c r="G28" s="91">
        <v>40448</v>
      </c>
      <c r="H28">
        <v>84.12</v>
      </c>
      <c r="I28" t="s">
        <v>42</v>
      </c>
      <c r="J28" s="91">
        <v>40452</v>
      </c>
      <c r="K28">
        <v>83.51</v>
      </c>
      <c r="L28" t="s">
        <v>43</v>
      </c>
      <c r="M28" t="s">
        <v>44</v>
      </c>
      <c r="N28" s="92">
        <v>61</v>
      </c>
      <c r="O28" s="92"/>
      <c r="P28">
        <v>31537</v>
      </c>
      <c r="R28" s="87">
        <f>R27+P28+Q28</f>
        <v>910895</v>
      </c>
    </row>
    <row r="29" spans="1:18" ht="13.5" customHeight="1">
      <c r="A29" t="s">
        <v>39</v>
      </c>
      <c r="B29" s="88" t="s">
        <v>40</v>
      </c>
      <c r="C29" s="89">
        <v>8.67</v>
      </c>
      <c r="D29" s="88">
        <v>-21</v>
      </c>
      <c r="E29" t="s">
        <v>41</v>
      </c>
      <c r="F29" t="s">
        <v>42</v>
      </c>
      <c r="G29" s="91">
        <v>40462</v>
      </c>
      <c r="H29">
        <v>81.93</v>
      </c>
      <c r="I29" t="s">
        <v>42</v>
      </c>
      <c r="J29" s="91" t="s">
        <v>50</v>
      </c>
      <c r="K29">
        <v>82.14</v>
      </c>
      <c r="L29" t="s">
        <v>45</v>
      </c>
      <c r="M29" s="93" t="s">
        <v>46</v>
      </c>
      <c r="N29" s="92"/>
      <c r="O29" s="92">
        <v>-21</v>
      </c>
      <c r="Q29" s="81">
        <v>-18207</v>
      </c>
      <c r="R29" s="87">
        <f>R28+P29+Q29</f>
        <v>892688</v>
      </c>
    </row>
    <row r="30" spans="1:18" ht="13.5" customHeight="1">
      <c r="A30" t="s">
        <v>39</v>
      </c>
      <c r="B30" s="88" t="s">
        <v>40</v>
      </c>
      <c r="C30" s="89">
        <v>11.9</v>
      </c>
      <c r="D30" s="88">
        <v>-15</v>
      </c>
      <c r="E30" t="s">
        <v>41</v>
      </c>
      <c r="F30" t="s">
        <v>42</v>
      </c>
      <c r="G30" s="91">
        <v>40464</v>
      </c>
      <c r="H30">
        <v>81.79</v>
      </c>
      <c r="I30" t="s">
        <v>42</v>
      </c>
      <c r="J30" s="91" t="s">
        <v>51</v>
      </c>
      <c r="K30">
        <v>81.6</v>
      </c>
      <c r="L30" t="s">
        <v>43</v>
      </c>
      <c r="M30" t="s">
        <v>44</v>
      </c>
      <c r="N30" s="92">
        <v>19</v>
      </c>
      <c r="O30" s="92"/>
      <c r="P30">
        <v>22610</v>
      </c>
      <c r="R30" s="87">
        <f>R29+P30+Q30</f>
        <v>915298</v>
      </c>
    </row>
    <row r="31" spans="1:18" ht="13.5" customHeight="1">
      <c r="A31" t="s">
        <v>39</v>
      </c>
      <c r="B31" s="88" t="s">
        <v>47</v>
      </c>
      <c r="C31" s="89">
        <v>10.16</v>
      </c>
      <c r="D31" s="88">
        <v>-18</v>
      </c>
      <c r="E31" t="s">
        <v>41</v>
      </c>
      <c r="F31" t="s">
        <v>42</v>
      </c>
      <c r="G31" s="91">
        <v>40479</v>
      </c>
      <c r="H31">
        <v>81.7</v>
      </c>
      <c r="I31" t="s">
        <v>42</v>
      </c>
      <c r="J31" s="91">
        <v>40479</v>
      </c>
      <c r="K31">
        <v>81.52</v>
      </c>
      <c r="L31" t="s">
        <v>45</v>
      </c>
      <c r="M31" s="93" t="s">
        <v>46</v>
      </c>
      <c r="N31" s="92"/>
      <c r="O31" s="92">
        <v>-18</v>
      </c>
      <c r="Q31" s="81">
        <v>-18280</v>
      </c>
      <c r="R31" s="87">
        <f>R30+P31+Q31</f>
        <v>897018</v>
      </c>
    </row>
    <row r="32" spans="1:18" ht="13.5" customHeight="1">
      <c r="A32" t="s">
        <v>39</v>
      </c>
      <c r="B32" s="88" t="s">
        <v>40</v>
      </c>
      <c r="C32" s="89">
        <v>14.96</v>
      </c>
      <c r="D32" s="88">
        <v>-12</v>
      </c>
      <c r="E32" t="s">
        <v>41</v>
      </c>
      <c r="F32" t="s">
        <v>42</v>
      </c>
      <c r="G32" s="91">
        <v>40487</v>
      </c>
      <c r="H32">
        <v>80.74</v>
      </c>
      <c r="I32" t="s">
        <v>42</v>
      </c>
      <c r="J32" s="91">
        <v>40487</v>
      </c>
      <c r="K32">
        <v>80.86</v>
      </c>
      <c r="L32" t="s">
        <v>45</v>
      </c>
      <c r="M32" s="93" t="s">
        <v>46</v>
      </c>
      <c r="N32" s="92"/>
      <c r="O32" s="92">
        <v>-12</v>
      </c>
      <c r="Q32" s="81">
        <v>-17940</v>
      </c>
      <c r="R32" s="87">
        <f>R31+P32+Q32</f>
        <v>879078</v>
      </c>
    </row>
    <row r="33" spans="1:18" ht="13.5" customHeight="1">
      <c r="A33" t="s">
        <v>39</v>
      </c>
      <c r="B33" s="88" t="s">
        <v>40</v>
      </c>
      <c r="C33" s="89">
        <v>7.64</v>
      </c>
      <c r="D33" s="88">
        <v>-23</v>
      </c>
      <c r="E33" t="s">
        <v>41</v>
      </c>
      <c r="F33" t="s">
        <v>42</v>
      </c>
      <c r="G33" s="91">
        <v>40491</v>
      </c>
      <c r="H33">
        <v>80.77</v>
      </c>
      <c r="I33" t="s">
        <v>42</v>
      </c>
      <c r="J33" s="91">
        <v>40491</v>
      </c>
      <c r="K33">
        <v>81</v>
      </c>
      <c r="L33" t="s">
        <v>45</v>
      </c>
      <c r="M33" s="93" t="s">
        <v>46</v>
      </c>
      <c r="N33" s="92"/>
      <c r="O33" s="92">
        <v>-23</v>
      </c>
      <c r="Q33" s="81">
        <v>-17572</v>
      </c>
      <c r="R33" s="87">
        <f>R32+P33+Q33</f>
        <v>861506</v>
      </c>
    </row>
    <row r="34" spans="1:18" ht="13.5" customHeight="1">
      <c r="A34" t="s">
        <v>39</v>
      </c>
      <c r="B34" s="88" t="s">
        <v>47</v>
      </c>
      <c r="C34" s="89">
        <v>5.94</v>
      </c>
      <c r="D34" s="88">
        <v>-29</v>
      </c>
      <c r="E34" t="s">
        <v>41</v>
      </c>
      <c r="F34" t="s">
        <v>42</v>
      </c>
      <c r="G34" s="91">
        <v>40493</v>
      </c>
      <c r="H34">
        <v>82.36</v>
      </c>
      <c r="I34" t="s">
        <v>42</v>
      </c>
      <c r="J34" s="91">
        <v>40493</v>
      </c>
      <c r="K34">
        <v>83.07</v>
      </c>
      <c r="L34" t="s">
        <v>45</v>
      </c>
      <c r="M34" s="93" t="s">
        <v>46</v>
      </c>
      <c r="O34">
        <v>-29</v>
      </c>
      <c r="Q34" s="81">
        <v>-17226</v>
      </c>
      <c r="R34" s="87">
        <f>R33+P34+Q34</f>
        <v>844280</v>
      </c>
    </row>
    <row r="35" spans="1:18" ht="13.5" customHeight="1">
      <c r="A35" t="s">
        <v>39</v>
      </c>
      <c r="B35" s="88" t="s">
        <v>47</v>
      </c>
      <c r="C35" s="89">
        <v>7.07</v>
      </c>
      <c r="D35" s="88">
        <v>-24</v>
      </c>
      <c r="E35" t="s">
        <v>41</v>
      </c>
      <c r="F35" t="s">
        <v>42</v>
      </c>
      <c r="G35" s="91">
        <v>40498</v>
      </c>
      <c r="H35">
        <v>83.09</v>
      </c>
      <c r="I35" t="s">
        <v>42</v>
      </c>
      <c r="J35" s="91">
        <v>40498</v>
      </c>
      <c r="K35">
        <v>83.24</v>
      </c>
      <c r="L35" t="s">
        <v>48</v>
      </c>
      <c r="M35" t="s">
        <v>44</v>
      </c>
      <c r="N35" s="92">
        <v>15</v>
      </c>
      <c r="O35" s="92"/>
      <c r="P35">
        <v>10545</v>
      </c>
      <c r="R35" s="87">
        <f>R34+P35+Q35</f>
        <v>854825</v>
      </c>
    </row>
    <row r="36" spans="1:18" ht="13.5" customHeight="1">
      <c r="A36" t="s">
        <v>39</v>
      </c>
      <c r="B36" s="88" t="s">
        <v>47</v>
      </c>
      <c r="C36" s="89">
        <v>10.05</v>
      </c>
      <c r="D36" s="88">
        <v>-17</v>
      </c>
      <c r="E36" t="s">
        <v>41</v>
      </c>
      <c r="F36" t="s">
        <v>42</v>
      </c>
      <c r="G36" s="91">
        <v>40505</v>
      </c>
      <c r="H36">
        <v>83.55</v>
      </c>
      <c r="I36" t="s">
        <v>42</v>
      </c>
      <c r="J36" s="91">
        <v>40505</v>
      </c>
      <c r="K36">
        <v>83.38</v>
      </c>
      <c r="L36" t="s">
        <v>45</v>
      </c>
      <c r="M36" s="93" t="s">
        <v>46</v>
      </c>
      <c r="N36" s="92"/>
      <c r="O36" s="92">
        <v>-17</v>
      </c>
      <c r="Q36" s="81">
        <v>-17085</v>
      </c>
      <c r="R36" s="87">
        <f>R35+P36+Q36</f>
        <v>837740</v>
      </c>
    </row>
    <row r="37" spans="1:18" ht="13.5" customHeight="1">
      <c r="A37" t="s">
        <v>39</v>
      </c>
      <c r="B37" s="88" t="s">
        <v>40</v>
      </c>
      <c r="C37" s="89">
        <v>13.96</v>
      </c>
      <c r="D37" s="88">
        <v>-12</v>
      </c>
      <c r="E37" t="s">
        <v>41</v>
      </c>
      <c r="F37" t="s">
        <v>42</v>
      </c>
      <c r="G37" s="91">
        <v>40506</v>
      </c>
      <c r="H37">
        <v>83.12</v>
      </c>
      <c r="I37" t="s">
        <v>42</v>
      </c>
      <c r="J37" s="91">
        <v>40505</v>
      </c>
      <c r="K37">
        <v>83.12</v>
      </c>
      <c r="L37" t="s">
        <v>45</v>
      </c>
      <c r="M37" s="93" t="s">
        <v>46</v>
      </c>
      <c r="N37" s="92"/>
      <c r="O37" s="92">
        <v>-12</v>
      </c>
      <c r="Q37" s="81">
        <v>-16752</v>
      </c>
      <c r="R37" s="87">
        <f>R36+P37+Q37</f>
        <v>820988</v>
      </c>
    </row>
    <row r="38" spans="1:18" ht="13.5" customHeight="1">
      <c r="A38" t="s">
        <v>39</v>
      </c>
      <c r="B38" s="88" t="s">
        <v>47</v>
      </c>
      <c r="C38" s="89">
        <v>5.29</v>
      </c>
      <c r="D38" s="88">
        <v>-31</v>
      </c>
      <c r="E38" t="s">
        <v>41</v>
      </c>
      <c r="F38" t="s">
        <v>42</v>
      </c>
      <c r="G38" s="91">
        <v>40511</v>
      </c>
      <c r="H38">
        <v>84.12</v>
      </c>
      <c r="I38" t="s">
        <v>42</v>
      </c>
      <c r="J38" s="91">
        <v>40512</v>
      </c>
      <c r="K38">
        <v>83.81</v>
      </c>
      <c r="L38" t="s">
        <v>45</v>
      </c>
      <c r="M38" s="93" t="s">
        <v>46</v>
      </c>
      <c r="O38" s="92">
        <v>-31</v>
      </c>
      <c r="Q38" s="81">
        <v>-16397</v>
      </c>
      <c r="R38" s="87">
        <f>R37+P38+Q38</f>
        <v>804591</v>
      </c>
    </row>
    <row r="39" spans="1:18" ht="13.5" customHeight="1">
      <c r="A39" t="s">
        <v>39</v>
      </c>
      <c r="B39" s="88" t="s">
        <v>40</v>
      </c>
      <c r="C39" s="89">
        <v>8.04</v>
      </c>
      <c r="D39" s="88">
        <v>-20</v>
      </c>
      <c r="E39" t="s">
        <v>41</v>
      </c>
      <c r="F39" t="s">
        <v>42</v>
      </c>
      <c r="G39" s="91">
        <v>40515</v>
      </c>
      <c r="H39">
        <v>83.74</v>
      </c>
      <c r="I39" t="s">
        <v>42</v>
      </c>
      <c r="J39" s="91">
        <v>40519</v>
      </c>
      <c r="K39">
        <v>82.71</v>
      </c>
      <c r="L39" t="s">
        <v>43</v>
      </c>
      <c r="M39" t="s">
        <v>44</v>
      </c>
      <c r="N39">
        <v>103</v>
      </c>
      <c r="O39" s="92"/>
      <c r="P39">
        <v>54487</v>
      </c>
      <c r="R39" s="87">
        <f>R38+P39+Q39</f>
        <v>859078</v>
      </c>
    </row>
    <row r="40" spans="1:18" ht="13.5" customHeight="1">
      <c r="A40" t="s">
        <v>39</v>
      </c>
      <c r="B40" s="88" t="s">
        <v>47</v>
      </c>
      <c r="C40" s="89">
        <v>4.52</v>
      </c>
      <c r="D40" s="88">
        <v>-38</v>
      </c>
      <c r="E40" t="s">
        <v>41</v>
      </c>
      <c r="F40" t="s">
        <v>42</v>
      </c>
      <c r="G40" s="91">
        <v>40527</v>
      </c>
      <c r="H40">
        <v>84.03</v>
      </c>
      <c r="I40" t="s">
        <v>42</v>
      </c>
      <c r="J40" s="91">
        <v>40528</v>
      </c>
      <c r="K40">
        <v>83.96</v>
      </c>
      <c r="L40" t="s">
        <v>52</v>
      </c>
      <c r="M40" s="93" t="s">
        <v>46</v>
      </c>
      <c r="N40" s="92"/>
      <c r="O40" s="92">
        <v>-7</v>
      </c>
      <c r="Q40" s="81">
        <v>-3164</v>
      </c>
      <c r="R40" s="87">
        <f>R39+P40+Q40</f>
        <v>855914</v>
      </c>
    </row>
    <row r="41" spans="1:18" ht="13.5" customHeight="1">
      <c r="A41" t="s">
        <v>39</v>
      </c>
      <c r="B41" s="88" t="s">
        <v>40</v>
      </c>
      <c r="C41" s="89">
        <v>6.58</v>
      </c>
      <c r="D41" s="88">
        <v>-26</v>
      </c>
      <c r="E41" t="s">
        <v>41</v>
      </c>
      <c r="F41" t="s">
        <v>42</v>
      </c>
      <c r="G41" s="91">
        <v>40535</v>
      </c>
      <c r="H41">
        <v>83.43</v>
      </c>
      <c r="I41" t="s">
        <v>42</v>
      </c>
      <c r="J41" s="91">
        <v>40547</v>
      </c>
      <c r="K41">
        <v>81.83</v>
      </c>
      <c r="L41" t="s">
        <v>53</v>
      </c>
      <c r="M41" t="s">
        <v>44</v>
      </c>
      <c r="N41" s="92">
        <v>160</v>
      </c>
      <c r="O41" s="92"/>
      <c r="P41">
        <v>105280</v>
      </c>
      <c r="R41" s="87">
        <f>R40+P41+Q41</f>
        <v>961194</v>
      </c>
    </row>
    <row r="42" spans="1:18" ht="13.5" customHeight="1">
      <c r="A42" t="s">
        <v>39</v>
      </c>
      <c r="B42" s="88" t="s">
        <v>47</v>
      </c>
      <c r="C42" s="89">
        <v>8</v>
      </c>
      <c r="D42" s="88">
        <v>-24</v>
      </c>
      <c r="E42" t="s">
        <v>41</v>
      </c>
      <c r="F42" t="s">
        <v>42</v>
      </c>
      <c r="G42" s="91">
        <v>40548</v>
      </c>
      <c r="H42">
        <v>82.11</v>
      </c>
      <c r="I42" t="s">
        <v>42</v>
      </c>
      <c r="J42" s="91">
        <v>40550</v>
      </c>
      <c r="K42">
        <v>82.83</v>
      </c>
      <c r="L42" t="s">
        <v>48</v>
      </c>
      <c r="M42" t="s">
        <v>44</v>
      </c>
      <c r="N42" s="92">
        <v>72</v>
      </c>
      <c r="O42" s="92"/>
      <c r="P42">
        <v>57600</v>
      </c>
      <c r="R42" s="87">
        <f>R41+P42+Q42</f>
        <v>1018794</v>
      </c>
    </row>
    <row r="43" spans="1:18" ht="13.5" customHeight="1">
      <c r="A43" t="s">
        <v>39</v>
      </c>
      <c r="B43" s="88" t="s">
        <v>47</v>
      </c>
      <c r="C43" s="89">
        <v>5.82</v>
      </c>
      <c r="D43" s="88">
        <v>-35</v>
      </c>
      <c r="E43" t="s">
        <v>41</v>
      </c>
      <c r="F43" t="s">
        <v>42</v>
      </c>
      <c r="G43" s="91">
        <v>40554</v>
      </c>
      <c r="H43">
        <v>83.25</v>
      </c>
      <c r="I43" t="s">
        <v>42</v>
      </c>
      <c r="J43" s="91">
        <v>40555</v>
      </c>
      <c r="K43">
        <v>82.9</v>
      </c>
      <c r="L43" t="s">
        <v>45</v>
      </c>
      <c r="M43" s="93" t="s">
        <v>46</v>
      </c>
      <c r="N43" s="92"/>
      <c r="O43" s="92">
        <v>-35</v>
      </c>
      <c r="Q43" s="81">
        <v>-20370</v>
      </c>
      <c r="R43" s="87">
        <f>R42+P43+Q43</f>
        <v>998424</v>
      </c>
    </row>
    <row r="44" spans="1:18" ht="13.5" customHeight="1">
      <c r="A44" t="s">
        <v>39</v>
      </c>
      <c r="B44" s="88" t="s">
        <v>40</v>
      </c>
      <c r="C44" s="89">
        <v>18.15</v>
      </c>
      <c r="D44" s="88">
        <v>-11</v>
      </c>
      <c r="E44" t="s">
        <v>41</v>
      </c>
      <c r="F44" t="s">
        <v>42</v>
      </c>
      <c r="G44" s="91">
        <v>40561</v>
      </c>
      <c r="H44">
        <v>82.65</v>
      </c>
      <c r="I44" t="s">
        <v>42</v>
      </c>
      <c r="J44" s="91">
        <v>40561</v>
      </c>
      <c r="K44">
        <v>82.76</v>
      </c>
      <c r="L44" t="s">
        <v>45</v>
      </c>
      <c r="M44" s="93" t="s">
        <v>46</v>
      </c>
      <c r="N44" s="92"/>
      <c r="O44" s="92">
        <v>-11</v>
      </c>
      <c r="Q44" s="81">
        <v>-19965</v>
      </c>
      <c r="R44" s="87">
        <f>R43+P44+Q44</f>
        <v>978459</v>
      </c>
    </row>
    <row r="45" spans="1:18" ht="13.5" customHeight="1">
      <c r="A45" t="s">
        <v>39</v>
      </c>
      <c r="B45" s="88" t="s">
        <v>47</v>
      </c>
      <c r="C45" s="89">
        <v>5.75</v>
      </c>
      <c r="D45" s="88">
        <v>-34</v>
      </c>
      <c r="E45" t="s">
        <v>41</v>
      </c>
      <c r="F45" t="s">
        <v>42</v>
      </c>
      <c r="G45" s="91">
        <v>40567</v>
      </c>
      <c r="H45">
        <v>82.86</v>
      </c>
      <c r="I45" t="s">
        <v>42</v>
      </c>
      <c r="J45" s="91">
        <v>40567</v>
      </c>
      <c r="K45">
        <v>82.52</v>
      </c>
      <c r="L45" t="s">
        <v>45</v>
      </c>
      <c r="M45" s="93" t="s">
        <v>46</v>
      </c>
      <c r="N45" s="92"/>
      <c r="O45" s="92">
        <v>-34</v>
      </c>
      <c r="Q45" s="81">
        <v>-19550</v>
      </c>
      <c r="R45" s="87">
        <f>R44+P45+Q45</f>
        <v>958909</v>
      </c>
    </row>
    <row r="46" spans="1:18" ht="13.5" customHeight="1">
      <c r="A46" t="s">
        <v>39</v>
      </c>
      <c r="B46" s="88" t="s">
        <v>47</v>
      </c>
      <c r="C46" s="89">
        <v>2.45</v>
      </c>
      <c r="D46" s="88">
        <v>-78</v>
      </c>
      <c r="E46" t="s">
        <v>41</v>
      </c>
      <c r="F46" t="s">
        <v>42</v>
      </c>
      <c r="G46" s="91">
        <v>40578</v>
      </c>
      <c r="H46">
        <v>81.91</v>
      </c>
      <c r="I46" t="s">
        <v>42</v>
      </c>
      <c r="J46" s="91">
        <v>40582</v>
      </c>
      <c r="K46">
        <v>82.15</v>
      </c>
      <c r="L46" t="s">
        <v>48</v>
      </c>
      <c r="M46" t="s">
        <v>44</v>
      </c>
      <c r="N46" s="92">
        <v>24</v>
      </c>
      <c r="O46" s="92"/>
      <c r="P46">
        <v>5880</v>
      </c>
      <c r="R46" s="87">
        <f>R45+P46+Q46</f>
        <v>964789</v>
      </c>
    </row>
    <row r="47" spans="1:18" ht="13.5" customHeight="1">
      <c r="A47" t="s">
        <v>39</v>
      </c>
      <c r="B47" s="88" t="s">
        <v>47</v>
      </c>
      <c r="C47" s="89">
        <v>4.28</v>
      </c>
      <c r="D47" s="88">
        <v>-45</v>
      </c>
      <c r="E47" t="s">
        <v>41</v>
      </c>
      <c r="F47" t="s">
        <v>42</v>
      </c>
      <c r="G47" s="91">
        <v>40582</v>
      </c>
      <c r="H47">
        <v>82.22</v>
      </c>
      <c r="I47" t="s">
        <v>42</v>
      </c>
      <c r="J47" s="91">
        <v>40590</v>
      </c>
      <c r="K47">
        <v>83.59</v>
      </c>
      <c r="L47" t="s">
        <v>48</v>
      </c>
      <c r="M47" t="s">
        <v>44</v>
      </c>
      <c r="N47" s="92">
        <v>137</v>
      </c>
      <c r="O47" s="92"/>
      <c r="P47">
        <v>58636</v>
      </c>
      <c r="R47" s="87">
        <f>R46+P47+Q47</f>
        <v>1023425</v>
      </c>
    </row>
    <row r="48" spans="1:18" ht="13.5" customHeight="1">
      <c r="A48" t="s">
        <v>39</v>
      </c>
      <c r="B48" s="88" t="s">
        <v>40</v>
      </c>
      <c r="C48" s="89">
        <v>8.52</v>
      </c>
      <c r="D48" s="88">
        <v>-24</v>
      </c>
      <c r="E48" t="s">
        <v>41</v>
      </c>
      <c r="F48" t="s">
        <v>42</v>
      </c>
      <c r="G48" s="91">
        <v>40592</v>
      </c>
      <c r="H48">
        <v>83.22</v>
      </c>
      <c r="I48" t="s">
        <v>42</v>
      </c>
      <c r="J48" s="91">
        <v>40592</v>
      </c>
      <c r="K48">
        <v>83.46</v>
      </c>
      <c r="L48" t="s">
        <v>45</v>
      </c>
      <c r="M48" s="93" t="s">
        <v>46</v>
      </c>
      <c r="N48" s="92"/>
      <c r="O48" s="92">
        <v>-24</v>
      </c>
      <c r="Q48" s="81">
        <v>-20440</v>
      </c>
      <c r="R48" s="87">
        <f>R47+P48+Q48</f>
        <v>1002985</v>
      </c>
    </row>
    <row r="49" spans="1:18" ht="13.5" customHeight="1">
      <c r="A49" t="s">
        <v>39</v>
      </c>
      <c r="B49" s="88" t="s">
        <v>40</v>
      </c>
      <c r="C49" s="89" t="s">
        <v>54</v>
      </c>
      <c r="D49" s="88">
        <v>-44</v>
      </c>
      <c r="E49" t="s">
        <v>41</v>
      </c>
      <c r="F49" t="s">
        <v>42</v>
      </c>
      <c r="G49" s="91">
        <v>40596</v>
      </c>
      <c r="H49">
        <v>83.08</v>
      </c>
      <c r="I49" t="s">
        <v>42</v>
      </c>
      <c r="J49" s="91">
        <v>40603</v>
      </c>
      <c r="K49">
        <v>81.96</v>
      </c>
      <c r="L49" t="s">
        <v>43</v>
      </c>
      <c r="M49" t="s">
        <v>44</v>
      </c>
      <c r="N49" s="92">
        <v>114</v>
      </c>
      <c r="O49" s="92"/>
      <c r="P49">
        <v>51870</v>
      </c>
      <c r="R49" s="87">
        <f>R48+P49+Q49</f>
        <v>1054855</v>
      </c>
    </row>
    <row r="50" spans="1:18" ht="13.5" customHeight="1">
      <c r="A50" t="s">
        <v>39</v>
      </c>
      <c r="B50" s="88" t="s">
        <v>40</v>
      </c>
      <c r="C50" s="89">
        <v>19.17</v>
      </c>
      <c r="D50" s="88">
        <v>-11</v>
      </c>
      <c r="E50" t="s">
        <v>41</v>
      </c>
      <c r="F50" t="s">
        <v>42</v>
      </c>
      <c r="G50" s="91">
        <v>40605</v>
      </c>
      <c r="H50">
        <v>81.77</v>
      </c>
      <c r="I50" t="s">
        <v>42</v>
      </c>
      <c r="J50" s="91">
        <v>40605</v>
      </c>
      <c r="K50">
        <v>81.88</v>
      </c>
      <c r="L50" t="s">
        <v>45</v>
      </c>
      <c r="M50" s="93" t="s">
        <v>46</v>
      </c>
      <c r="N50" s="92"/>
      <c r="O50" s="92">
        <v>-11</v>
      </c>
      <c r="Q50" s="81">
        <v>-21087</v>
      </c>
      <c r="R50" s="87">
        <f>R49+P50+Q50</f>
        <v>1033768</v>
      </c>
    </row>
    <row r="51" spans="1:18" ht="13.5" customHeight="1">
      <c r="A51" t="s">
        <v>39</v>
      </c>
      <c r="B51" s="88" t="s">
        <v>47</v>
      </c>
      <c r="C51" s="89">
        <v>25.84</v>
      </c>
      <c r="D51" s="88">
        <v>-8</v>
      </c>
      <c r="E51" t="s">
        <v>41</v>
      </c>
      <c r="F51" t="s">
        <v>42</v>
      </c>
      <c r="G51" s="91">
        <v>40610</v>
      </c>
      <c r="H51">
        <v>82.3</v>
      </c>
      <c r="I51" t="s">
        <v>42</v>
      </c>
      <c r="J51" s="91">
        <v>40613</v>
      </c>
      <c r="K51">
        <v>82.77</v>
      </c>
      <c r="L51" t="s">
        <v>48</v>
      </c>
      <c r="M51" t="s">
        <v>44</v>
      </c>
      <c r="N51" s="92">
        <v>47</v>
      </c>
      <c r="O51" s="92"/>
      <c r="P51">
        <v>121448</v>
      </c>
      <c r="R51" s="87">
        <f>R50+P51+Q51</f>
        <v>1155216</v>
      </c>
    </row>
    <row r="52" spans="1:18" ht="13.5" customHeight="1">
      <c r="A52" t="s">
        <v>39</v>
      </c>
      <c r="B52" s="88" t="s">
        <v>40</v>
      </c>
      <c r="C52" s="89">
        <v>3.2</v>
      </c>
      <c r="D52" s="88">
        <v>-72</v>
      </c>
      <c r="E52" t="s">
        <v>41</v>
      </c>
      <c r="F52" t="s">
        <v>42</v>
      </c>
      <c r="G52" s="91">
        <v>40620</v>
      </c>
      <c r="H52">
        <v>81.23</v>
      </c>
      <c r="I52" t="s">
        <v>42</v>
      </c>
      <c r="J52" s="91">
        <v>40620</v>
      </c>
      <c r="K52">
        <v>79.72</v>
      </c>
      <c r="L52" t="s">
        <v>43</v>
      </c>
      <c r="M52" t="s">
        <v>44</v>
      </c>
      <c r="N52" s="92">
        <v>151</v>
      </c>
      <c r="O52" s="92"/>
      <c r="P52">
        <v>48320</v>
      </c>
      <c r="R52" s="87">
        <f>R51+P52+Q52</f>
        <v>1203536</v>
      </c>
    </row>
    <row r="53" spans="1:18" ht="13.5" customHeight="1">
      <c r="A53" t="s">
        <v>39</v>
      </c>
      <c r="B53" s="88" t="s">
        <v>47</v>
      </c>
      <c r="C53" s="89">
        <v>6.17</v>
      </c>
      <c r="D53" s="88">
        <v>-39</v>
      </c>
      <c r="E53" t="s">
        <v>41</v>
      </c>
      <c r="F53" t="s">
        <v>42</v>
      </c>
      <c r="G53" s="91">
        <v>40640</v>
      </c>
      <c r="H53">
        <v>81.26</v>
      </c>
      <c r="I53" t="s">
        <v>42</v>
      </c>
      <c r="J53" s="91">
        <v>40640</v>
      </c>
      <c r="K53">
        <v>84.84</v>
      </c>
      <c r="L53" t="s">
        <v>48</v>
      </c>
      <c r="M53" t="s">
        <v>44</v>
      </c>
      <c r="N53" s="92">
        <v>358</v>
      </c>
      <c r="O53" s="92"/>
      <c r="P53">
        <v>220886</v>
      </c>
      <c r="R53" s="87">
        <f>R52+P53+Q53</f>
        <v>1424422</v>
      </c>
    </row>
    <row r="54" spans="1:18" ht="13.5" customHeight="1">
      <c r="A54" t="s">
        <v>39</v>
      </c>
      <c r="B54" s="88" t="s">
        <v>40</v>
      </c>
      <c r="C54" s="89">
        <v>11.77</v>
      </c>
      <c r="D54" s="88">
        <v>-24.2</v>
      </c>
      <c r="E54" t="s">
        <v>41</v>
      </c>
      <c r="F54" t="s">
        <v>42</v>
      </c>
      <c r="G54" s="91">
        <v>40653</v>
      </c>
      <c r="H54">
        <v>83.03</v>
      </c>
      <c r="I54" t="s">
        <v>42</v>
      </c>
      <c r="J54" s="91">
        <v>40653</v>
      </c>
      <c r="K54">
        <v>82.949</v>
      </c>
      <c r="L54" t="s">
        <v>43</v>
      </c>
      <c r="M54" t="s">
        <v>44</v>
      </c>
      <c r="N54" s="92">
        <v>8.1</v>
      </c>
      <c r="O54" s="92"/>
      <c r="P54">
        <v>9533</v>
      </c>
      <c r="R54" s="87">
        <f>R53+P54+Q54</f>
        <v>1433955</v>
      </c>
    </row>
    <row r="55" spans="1:18" ht="13.5" customHeight="1">
      <c r="A55" t="s">
        <v>39</v>
      </c>
      <c r="B55" s="88" t="s">
        <v>40</v>
      </c>
      <c r="C55" s="89">
        <v>8.54</v>
      </c>
      <c r="D55" s="88">
        <v>-33.7</v>
      </c>
      <c r="E55" t="s">
        <v>41</v>
      </c>
      <c r="F55" t="s">
        <v>42</v>
      </c>
      <c r="G55" s="91">
        <v>40660</v>
      </c>
      <c r="H55">
        <v>81.59</v>
      </c>
      <c r="I55" t="s">
        <v>42</v>
      </c>
      <c r="J55" s="91">
        <v>40660</v>
      </c>
      <c r="K55">
        <v>81.935</v>
      </c>
      <c r="L55" t="s">
        <v>45</v>
      </c>
      <c r="M55" s="93" t="s">
        <v>46</v>
      </c>
      <c r="N55" s="92"/>
      <c r="O55" s="92">
        <v>-33.7</v>
      </c>
      <c r="Q55" s="81">
        <v>-28779</v>
      </c>
      <c r="R55" s="87">
        <f>R54+P55+Q55</f>
        <v>1405176</v>
      </c>
    </row>
    <row r="56" spans="1:18" ht="13.5" customHeight="1">
      <c r="A56" t="s">
        <v>39</v>
      </c>
      <c r="B56" s="88" t="s">
        <v>40</v>
      </c>
      <c r="C56" s="89">
        <v>9.62</v>
      </c>
      <c r="D56" s="88">
        <v>-29.2</v>
      </c>
      <c r="E56" t="s">
        <v>41</v>
      </c>
      <c r="F56" t="s">
        <v>42</v>
      </c>
      <c r="G56" s="91">
        <v>40667</v>
      </c>
      <c r="H56">
        <v>80.811</v>
      </c>
      <c r="I56" t="s">
        <v>42</v>
      </c>
      <c r="J56" s="91">
        <v>40667</v>
      </c>
      <c r="K56">
        <v>81.103</v>
      </c>
      <c r="L56" t="s">
        <v>45</v>
      </c>
      <c r="M56" s="93" t="s">
        <v>46</v>
      </c>
      <c r="N56" s="92"/>
      <c r="O56" s="92">
        <v>-29.2</v>
      </c>
      <c r="Q56" s="81">
        <v>-28090</v>
      </c>
      <c r="R56" s="87">
        <f>R55+P56+Q56</f>
        <v>1377086</v>
      </c>
    </row>
    <row r="57" spans="1:18" ht="13.5" customHeight="1">
      <c r="A57" t="s">
        <v>39</v>
      </c>
      <c r="B57" s="88" t="s">
        <v>47</v>
      </c>
      <c r="C57" s="89">
        <v>9.39</v>
      </c>
      <c r="D57" s="88">
        <v>-29.3</v>
      </c>
      <c r="E57" t="s">
        <v>41</v>
      </c>
      <c r="F57" t="s">
        <v>42</v>
      </c>
      <c r="G57" s="91">
        <v>40676</v>
      </c>
      <c r="H57">
        <v>80.907</v>
      </c>
      <c r="I57" t="s">
        <v>42</v>
      </c>
      <c r="J57" s="91">
        <v>40676</v>
      </c>
      <c r="K57">
        <v>80.705</v>
      </c>
      <c r="L57" t="s">
        <v>48</v>
      </c>
      <c r="M57" s="93" t="s">
        <v>46</v>
      </c>
      <c r="N57" s="92"/>
      <c r="O57" s="92">
        <v>-20.2</v>
      </c>
      <c r="Q57" s="81">
        <v>-18967</v>
      </c>
      <c r="R57" s="87">
        <f>R56+P57+Q57</f>
        <v>1358119</v>
      </c>
    </row>
    <row r="58" spans="1:18" ht="13.5" customHeight="1">
      <c r="A58" t="s">
        <v>39</v>
      </c>
      <c r="B58" s="88" t="s">
        <v>47</v>
      </c>
      <c r="C58" s="89">
        <v>11.75</v>
      </c>
      <c r="D58" s="88">
        <v>-23.1</v>
      </c>
      <c r="E58" t="s">
        <v>41</v>
      </c>
      <c r="F58" t="s">
        <v>42</v>
      </c>
      <c r="G58" s="91">
        <v>40686</v>
      </c>
      <c r="H58">
        <v>81.699</v>
      </c>
      <c r="I58" t="s">
        <v>42</v>
      </c>
      <c r="J58" s="91">
        <v>40686</v>
      </c>
      <c r="K58">
        <v>81.468</v>
      </c>
      <c r="L58" t="s">
        <v>45</v>
      </c>
      <c r="M58" s="93" t="s">
        <v>46</v>
      </c>
      <c r="N58" s="92"/>
      <c r="O58" s="92">
        <v>-23.1</v>
      </c>
      <c r="Q58" s="81">
        <v>-27142</v>
      </c>
      <c r="R58" s="87">
        <f>R57+P58+Q58</f>
        <v>1330977</v>
      </c>
    </row>
    <row r="59" spans="1:18" ht="13.5" customHeight="1">
      <c r="A59" t="s">
        <v>39</v>
      </c>
      <c r="B59" s="88" t="s">
        <v>47</v>
      </c>
      <c r="C59" s="89">
        <v>7.64</v>
      </c>
      <c r="D59" s="88">
        <v>-34.8</v>
      </c>
      <c r="E59" t="s">
        <v>41</v>
      </c>
      <c r="F59" t="s">
        <v>42</v>
      </c>
      <c r="G59" s="91">
        <v>40689</v>
      </c>
      <c r="H59">
        <v>81.61</v>
      </c>
      <c r="I59" t="s">
        <v>42</v>
      </c>
      <c r="J59" s="91">
        <v>40689</v>
      </c>
      <c r="K59">
        <v>81.61</v>
      </c>
      <c r="L59" t="s">
        <v>45</v>
      </c>
      <c r="M59" s="93" t="s">
        <v>46</v>
      </c>
      <c r="N59" s="92"/>
      <c r="O59" s="92">
        <v>-34.8</v>
      </c>
      <c r="Q59" s="81">
        <v>-26587</v>
      </c>
      <c r="R59" s="87">
        <f>R58+P59+Q59</f>
        <v>1304390</v>
      </c>
    </row>
    <row r="60" spans="1:18" ht="13.5" customHeight="1">
      <c r="A60" t="s">
        <v>39</v>
      </c>
      <c r="B60" s="88" t="s">
        <v>40</v>
      </c>
      <c r="C60" s="89">
        <v>10.78</v>
      </c>
      <c r="D60" s="88">
        <v>-24.2</v>
      </c>
      <c r="E60" t="s">
        <v>41</v>
      </c>
      <c r="F60" t="s">
        <v>42</v>
      </c>
      <c r="G60" s="91">
        <v>40689</v>
      </c>
      <c r="H60">
        <v>81.668</v>
      </c>
      <c r="I60" t="s">
        <v>42</v>
      </c>
      <c r="J60" s="91">
        <v>40694</v>
      </c>
      <c r="K60">
        <v>81.005</v>
      </c>
      <c r="L60" t="s">
        <v>43</v>
      </c>
      <c r="M60" t="s">
        <v>44</v>
      </c>
      <c r="N60" s="92">
        <v>66.3</v>
      </c>
      <c r="O60" s="92"/>
      <c r="P60">
        <v>71471</v>
      </c>
      <c r="R60" s="87">
        <f>R59+P60+Q60</f>
        <v>1375861</v>
      </c>
    </row>
    <row r="61" spans="1:18" ht="13.5" customHeight="1">
      <c r="A61" t="s">
        <v>39</v>
      </c>
      <c r="B61" s="88" t="s">
        <v>40</v>
      </c>
      <c r="C61" s="89">
        <v>9.68</v>
      </c>
      <c r="D61" s="88">
        <v>-71.6</v>
      </c>
      <c r="E61" t="s">
        <v>41</v>
      </c>
      <c r="F61" t="s">
        <v>42</v>
      </c>
      <c r="G61" s="91">
        <v>40697</v>
      </c>
      <c r="H61">
        <v>80.732</v>
      </c>
      <c r="I61" t="s">
        <v>42</v>
      </c>
      <c r="J61" s="91">
        <v>40703</v>
      </c>
      <c r="K61">
        <v>80.154</v>
      </c>
      <c r="L61" t="s">
        <v>43</v>
      </c>
      <c r="M61" t="s">
        <v>55</v>
      </c>
      <c r="N61" s="92">
        <v>57.8</v>
      </c>
      <c r="O61" s="92"/>
      <c r="P61">
        <v>55950</v>
      </c>
      <c r="R61" s="87">
        <f>R60+P61+Q61</f>
        <v>1431811</v>
      </c>
    </row>
    <row r="62" spans="1:18" ht="13.5" customHeight="1">
      <c r="A62" t="s">
        <v>39</v>
      </c>
      <c r="B62" s="88" t="s">
        <v>47</v>
      </c>
      <c r="C62" s="89">
        <v>16.84</v>
      </c>
      <c r="D62" s="88">
        <v>-17</v>
      </c>
      <c r="E62" t="s">
        <v>41</v>
      </c>
      <c r="F62" t="s">
        <v>42</v>
      </c>
      <c r="G62" s="91">
        <v>40709</v>
      </c>
      <c r="H62">
        <v>80.545</v>
      </c>
      <c r="I62" t="s">
        <v>42</v>
      </c>
      <c r="J62" s="91">
        <v>40710</v>
      </c>
      <c r="K62">
        <v>80.589</v>
      </c>
      <c r="L62" t="s">
        <v>48</v>
      </c>
      <c r="M62" t="s">
        <v>44</v>
      </c>
      <c r="N62" s="92">
        <v>4.4</v>
      </c>
      <c r="O62" s="92"/>
      <c r="P62">
        <v>7409</v>
      </c>
      <c r="R62" s="87">
        <f>R61+P62+Q62</f>
        <v>1439220</v>
      </c>
    </row>
    <row r="63" spans="1:18" ht="13.5" customHeight="1">
      <c r="A63" t="s">
        <v>39</v>
      </c>
      <c r="B63" s="88" t="s">
        <v>40</v>
      </c>
      <c r="C63" s="89">
        <v>24.81</v>
      </c>
      <c r="D63" s="88">
        <v>-11.6</v>
      </c>
      <c r="E63" t="s">
        <v>41</v>
      </c>
      <c r="F63" t="s">
        <v>42</v>
      </c>
      <c r="G63" s="91">
        <v>40715</v>
      </c>
      <c r="H63">
        <v>80.192</v>
      </c>
      <c r="I63" t="s">
        <v>42</v>
      </c>
      <c r="J63" s="91">
        <v>40715</v>
      </c>
      <c r="K63">
        <v>80.2</v>
      </c>
      <c r="L63" t="s">
        <v>43</v>
      </c>
      <c r="M63" s="93" t="s">
        <v>46</v>
      </c>
      <c r="N63" s="92"/>
      <c r="O63" s="92">
        <v>-8</v>
      </c>
      <c r="Q63" s="81">
        <v>-2481</v>
      </c>
      <c r="R63" s="87">
        <f>R62+P63+Q63</f>
        <v>1436739</v>
      </c>
    </row>
    <row r="64" spans="1:18" ht="13.5" customHeight="1">
      <c r="A64" t="s">
        <v>39</v>
      </c>
      <c r="B64" s="88" t="s">
        <v>47</v>
      </c>
      <c r="C64" s="89">
        <v>33.41</v>
      </c>
      <c r="D64" s="88">
        <v>-8.6</v>
      </c>
      <c r="E64" t="s">
        <v>41</v>
      </c>
      <c r="F64" t="s">
        <v>42</v>
      </c>
      <c r="G64" s="91">
        <v>40718</v>
      </c>
      <c r="H64">
        <v>80.51</v>
      </c>
      <c r="I64" t="s">
        <v>42</v>
      </c>
      <c r="J64" s="91">
        <v>40718</v>
      </c>
      <c r="K64">
        <v>80.424</v>
      </c>
      <c r="L64" t="s">
        <v>45</v>
      </c>
      <c r="M64" s="93" t="s">
        <v>46</v>
      </c>
      <c r="O64">
        <v>-8.6</v>
      </c>
      <c r="Q64" s="81">
        <v>-28732</v>
      </c>
      <c r="R64" s="87">
        <f>R63+P64+Q64</f>
        <v>1408007</v>
      </c>
    </row>
    <row r="65" spans="1:18" ht="13.5" customHeight="1">
      <c r="A65" t="s">
        <v>39</v>
      </c>
      <c r="B65" s="88" t="s">
        <v>40</v>
      </c>
      <c r="C65" s="89">
        <v>14.44</v>
      </c>
      <c r="D65" s="88">
        <v>-19.5</v>
      </c>
      <c r="E65" t="s">
        <v>41</v>
      </c>
      <c r="F65" t="s">
        <v>42</v>
      </c>
      <c r="G65" s="91">
        <v>40724</v>
      </c>
      <c r="H65">
        <v>80.719</v>
      </c>
      <c r="I65" t="s">
        <v>42</v>
      </c>
      <c r="J65" s="91">
        <v>40724</v>
      </c>
      <c r="K65">
        <v>80.914</v>
      </c>
      <c r="L65" t="s">
        <v>45</v>
      </c>
      <c r="M65" s="93" t="s">
        <v>46</v>
      </c>
      <c r="N65" s="92"/>
      <c r="O65" s="92">
        <v>-19.5</v>
      </c>
      <c r="Q65" s="81">
        <v>-28158</v>
      </c>
      <c r="R65" s="87">
        <f>R64+P65+Q65</f>
        <v>1379849</v>
      </c>
    </row>
    <row r="66" spans="1:18" ht="13.5" customHeight="1">
      <c r="A66" t="s">
        <v>39</v>
      </c>
      <c r="B66" s="88" t="s">
        <v>47</v>
      </c>
      <c r="C66" s="89">
        <v>29.35</v>
      </c>
      <c r="D66" s="88">
        <v>-9.4</v>
      </c>
      <c r="E66" t="s">
        <v>41</v>
      </c>
      <c r="F66" t="s">
        <v>42</v>
      </c>
      <c r="G66" s="91">
        <v>40731</v>
      </c>
      <c r="H66">
        <v>80.995</v>
      </c>
      <c r="I66" t="s">
        <v>42</v>
      </c>
      <c r="J66" s="91">
        <v>40732</v>
      </c>
      <c r="K66">
        <v>80.901</v>
      </c>
      <c r="L66" t="s">
        <v>45</v>
      </c>
      <c r="M66" s="93" t="s">
        <v>46</v>
      </c>
      <c r="N66" s="92"/>
      <c r="O66" s="92">
        <v>-9.4</v>
      </c>
      <c r="Q66" s="81">
        <v>-27589</v>
      </c>
      <c r="R66" s="87">
        <f>R65+P66+Q66</f>
        <v>1352260</v>
      </c>
    </row>
    <row r="67" spans="1:18" ht="13.5" customHeight="1">
      <c r="A67" t="s">
        <v>39</v>
      </c>
      <c r="B67" s="88" t="s">
        <v>40</v>
      </c>
      <c r="C67" s="89">
        <v>15.27</v>
      </c>
      <c r="D67" s="88">
        <v>-17.7</v>
      </c>
      <c r="E67" t="s">
        <v>41</v>
      </c>
      <c r="F67" t="s">
        <v>42</v>
      </c>
      <c r="G67" s="91" t="s">
        <v>56</v>
      </c>
      <c r="H67">
        <v>78.997</v>
      </c>
      <c r="I67" t="s">
        <v>42</v>
      </c>
      <c r="J67" s="91">
        <v>40743</v>
      </c>
      <c r="K67">
        <v>79.078</v>
      </c>
      <c r="L67" t="s">
        <v>43</v>
      </c>
      <c r="M67" s="93" t="s">
        <v>46</v>
      </c>
      <c r="N67" s="92"/>
      <c r="O67" s="92">
        <v>-8.1</v>
      </c>
      <c r="Q67" s="81">
        <v>-12368</v>
      </c>
      <c r="R67" s="87">
        <f>R66+P67+Q67</f>
        <v>1339892</v>
      </c>
    </row>
    <row r="68" spans="1:18" ht="13.5" customHeight="1">
      <c r="A68" t="s">
        <v>39</v>
      </c>
      <c r="B68" s="88" t="s">
        <v>40</v>
      </c>
      <c r="C68" s="89">
        <v>13.46</v>
      </c>
      <c r="D68" s="88">
        <v>-20.1</v>
      </c>
      <c r="E68" t="s">
        <v>41</v>
      </c>
      <c r="F68" t="s">
        <v>42</v>
      </c>
      <c r="G68" s="91">
        <v>40746</v>
      </c>
      <c r="H68">
        <v>78.503</v>
      </c>
      <c r="I68" t="s">
        <v>42</v>
      </c>
      <c r="J68" s="91">
        <v>40750</v>
      </c>
      <c r="K68">
        <v>78.419</v>
      </c>
      <c r="L68" t="s">
        <v>43</v>
      </c>
      <c r="M68" t="s">
        <v>44</v>
      </c>
      <c r="N68">
        <v>8.4</v>
      </c>
      <c r="O68" s="92"/>
      <c r="P68">
        <v>11306</v>
      </c>
      <c r="R68" s="87">
        <f>R67+P68+Q68</f>
        <v>1351198</v>
      </c>
    </row>
    <row r="69" spans="1:18" ht="13.5" customHeight="1">
      <c r="A69" t="s">
        <v>39</v>
      </c>
      <c r="B69" s="88" t="s">
        <v>40</v>
      </c>
      <c r="C69" s="89">
        <v>4</v>
      </c>
      <c r="D69" s="88">
        <v>-32.5</v>
      </c>
      <c r="E69" t="s">
        <v>41</v>
      </c>
      <c r="F69" t="s">
        <v>42</v>
      </c>
      <c r="G69" s="91">
        <v>40750</v>
      </c>
      <c r="H69">
        <v>77.962</v>
      </c>
      <c r="I69" t="s">
        <v>42</v>
      </c>
      <c r="J69" s="91">
        <v>40759</v>
      </c>
      <c r="K69">
        <v>77.392</v>
      </c>
      <c r="L69" t="s">
        <v>43</v>
      </c>
      <c r="M69" t="s">
        <v>44</v>
      </c>
      <c r="N69">
        <v>57.2</v>
      </c>
      <c r="O69" s="92"/>
      <c r="P69">
        <v>22880</v>
      </c>
      <c r="R69" s="87">
        <f>R68+P69+Q69</f>
        <v>1374078</v>
      </c>
    </row>
    <row r="70" spans="1:18" ht="13.5" customHeight="1">
      <c r="A70" t="s">
        <v>39</v>
      </c>
      <c r="B70" s="88" t="s">
        <v>40</v>
      </c>
      <c r="C70" s="89">
        <v>5.39</v>
      </c>
      <c r="D70" s="88">
        <v>-50.9</v>
      </c>
      <c r="E70" t="s">
        <v>41</v>
      </c>
      <c r="F70" t="s">
        <v>42</v>
      </c>
      <c r="G70" s="91">
        <v>40763</v>
      </c>
      <c r="H70">
        <v>77.922</v>
      </c>
      <c r="I70" t="s">
        <v>42</v>
      </c>
      <c r="J70" s="91">
        <v>40765</v>
      </c>
      <c r="K70">
        <v>77.192</v>
      </c>
      <c r="L70" t="s">
        <v>43</v>
      </c>
      <c r="M70" t="s">
        <v>44</v>
      </c>
      <c r="N70" s="92">
        <v>73</v>
      </c>
      <c r="O70" s="92"/>
      <c r="P70">
        <v>39347</v>
      </c>
      <c r="R70" s="87">
        <f>R69+P70+Q70</f>
        <v>1413425</v>
      </c>
    </row>
    <row r="71" spans="1:18" ht="13.5" customHeight="1">
      <c r="A71" t="s">
        <v>39</v>
      </c>
      <c r="B71" s="88" t="s">
        <v>47</v>
      </c>
      <c r="C71" s="89">
        <v>8.51</v>
      </c>
      <c r="D71" s="88">
        <v>-33.2</v>
      </c>
      <c r="E71" t="s">
        <v>41</v>
      </c>
      <c r="F71" t="s">
        <v>42</v>
      </c>
      <c r="G71" s="91">
        <v>40793</v>
      </c>
      <c r="H71">
        <v>77.399</v>
      </c>
      <c r="I71" t="s">
        <v>42</v>
      </c>
      <c r="J71" s="91">
        <v>40795</v>
      </c>
      <c r="K71">
        <v>77.067</v>
      </c>
      <c r="L71" t="s">
        <v>45</v>
      </c>
      <c r="M71" s="93" t="s">
        <v>46</v>
      </c>
      <c r="N71" s="92"/>
      <c r="O71" s="92">
        <v>-33.2</v>
      </c>
      <c r="Q71" s="81">
        <v>-28253</v>
      </c>
      <c r="R71" s="87">
        <f>R70+P71+Q71</f>
        <v>1385172</v>
      </c>
    </row>
    <row r="72" spans="1:18" ht="13.5" customHeight="1">
      <c r="A72" t="s">
        <v>39</v>
      </c>
      <c r="B72" s="88" t="s">
        <v>40</v>
      </c>
      <c r="C72" s="89">
        <v>10.22</v>
      </c>
      <c r="D72" s="88">
        <v>-27.5</v>
      </c>
      <c r="E72" t="s">
        <v>41</v>
      </c>
      <c r="F72" t="s">
        <v>42</v>
      </c>
      <c r="G72" s="91">
        <v>40799</v>
      </c>
      <c r="H72">
        <v>77.104</v>
      </c>
      <c r="I72" t="s">
        <v>42</v>
      </c>
      <c r="J72" s="91">
        <v>40801</v>
      </c>
      <c r="K72">
        <v>77.049</v>
      </c>
      <c r="L72" t="s">
        <v>43</v>
      </c>
      <c r="M72" t="s">
        <v>44</v>
      </c>
      <c r="N72" s="92">
        <v>5.5</v>
      </c>
      <c r="O72" s="92"/>
      <c r="P72">
        <v>5621</v>
      </c>
      <c r="R72" s="87">
        <f>R71+P72+Q72</f>
        <v>1390793</v>
      </c>
    </row>
    <row r="73" spans="1:18" ht="13.5" customHeight="1">
      <c r="A73" t="s">
        <v>39</v>
      </c>
      <c r="B73" s="88" t="s">
        <v>40</v>
      </c>
      <c r="C73" s="89">
        <v>19.05</v>
      </c>
      <c r="D73" s="88">
        <v>-14.6</v>
      </c>
      <c r="E73" t="s">
        <v>41</v>
      </c>
      <c r="F73" t="s">
        <v>42</v>
      </c>
      <c r="G73" s="91">
        <v>40801</v>
      </c>
      <c r="H73">
        <v>76.65</v>
      </c>
      <c r="I73" t="s">
        <v>42</v>
      </c>
      <c r="J73" s="91">
        <v>40801</v>
      </c>
      <c r="K73">
        <v>76.796</v>
      </c>
      <c r="L73" t="s">
        <v>45</v>
      </c>
      <c r="M73" s="93" t="s">
        <v>46</v>
      </c>
      <c r="N73" s="92"/>
      <c r="O73" s="92">
        <v>-14.6</v>
      </c>
      <c r="Q73" s="81">
        <v>-27813</v>
      </c>
      <c r="R73" s="87">
        <f>R72+P73+Q73</f>
        <v>1362980</v>
      </c>
    </row>
    <row r="74" spans="1:18" ht="13.5" customHeight="1">
      <c r="A74" t="s">
        <v>39</v>
      </c>
      <c r="B74" s="88" t="s">
        <v>40</v>
      </c>
      <c r="C74" s="89">
        <v>10.81</v>
      </c>
      <c r="D74" s="88">
        <v>-25.1</v>
      </c>
      <c r="E74" t="s">
        <v>41</v>
      </c>
      <c r="F74" t="s">
        <v>42</v>
      </c>
      <c r="G74" s="91">
        <v>40806</v>
      </c>
      <c r="H74">
        <v>76.501</v>
      </c>
      <c r="I74" t="s">
        <v>42</v>
      </c>
      <c r="J74" s="91">
        <v>40807</v>
      </c>
      <c r="K74">
        <v>76.462</v>
      </c>
      <c r="L74" t="s">
        <v>43</v>
      </c>
      <c r="M74" t="s">
        <v>44</v>
      </c>
      <c r="N74" s="92">
        <v>3.9</v>
      </c>
      <c r="O74" s="92"/>
      <c r="P74">
        <v>4215</v>
      </c>
      <c r="R74" s="87">
        <f>R73+P74+Q74</f>
        <v>1367195</v>
      </c>
    </row>
    <row r="75" spans="1:18" ht="13.5" customHeight="1">
      <c r="A75" t="s">
        <v>39</v>
      </c>
      <c r="B75" s="88" t="s">
        <v>47</v>
      </c>
      <c r="C75" s="89">
        <v>16.39</v>
      </c>
      <c r="D75" s="88">
        <v>-19</v>
      </c>
      <c r="E75" t="s">
        <v>41</v>
      </c>
      <c r="F75" t="s">
        <v>42</v>
      </c>
      <c r="G75" s="91">
        <v>40815</v>
      </c>
      <c r="H75">
        <v>76.59</v>
      </c>
      <c r="I75" t="s">
        <v>42</v>
      </c>
      <c r="J75" s="91">
        <v>40822</v>
      </c>
      <c r="K75">
        <v>76.4</v>
      </c>
      <c r="L75" t="s">
        <v>48</v>
      </c>
      <c r="M75" t="s">
        <v>44</v>
      </c>
      <c r="N75" s="92">
        <v>0.2</v>
      </c>
      <c r="O75" s="92"/>
      <c r="P75">
        <v>327</v>
      </c>
      <c r="R75" s="87">
        <f>R74+P75+Q75</f>
        <v>1367522</v>
      </c>
    </row>
    <row r="76" spans="1:18" ht="13.5" customHeight="1">
      <c r="A76" t="s">
        <v>39</v>
      </c>
      <c r="B76" s="88" t="s">
        <v>40</v>
      </c>
      <c r="C76" s="89">
        <v>49.72</v>
      </c>
      <c r="D76" s="88">
        <v>-5.5</v>
      </c>
      <c r="E76" t="s">
        <v>41</v>
      </c>
      <c r="F76" t="s">
        <v>42</v>
      </c>
      <c r="G76" s="91">
        <v>40837</v>
      </c>
      <c r="H76">
        <v>76.736</v>
      </c>
      <c r="I76" t="s">
        <v>42</v>
      </c>
      <c r="J76" s="91">
        <v>40842</v>
      </c>
      <c r="K76">
        <v>76.146</v>
      </c>
      <c r="L76" t="s">
        <v>43</v>
      </c>
      <c r="M76" t="s">
        <v>44</v>
      </c>
      <c r="N76" s="92">
        <v>59</v>
      </c>
      <c r="O76" s="92"/>
      <c r="P76">
        <v>293348</v>
      </c>
      <c r="R76" s="87">
        <f>R75+P76+Q76</f>
        <v>1660870</v>
      </c>
    </row>
    <row r="77" spans="1:18" ht="13.5" customHeight="1">
      <c r="A77" t="s">
        <v>39</v>
      </c>
      <c r="B77" s="88" t="s">
        <v>47</v>
      </c>
      <c r="C77" s="89">
        <v>19.2</v>
      </c>
      <c r="D77" s="88">
        <v>-17.3</v>
      </c>
      <c r="E77" t="s">
        <v>41</v>
      </c>
      <c r="F77" t="s">
        <v>42</v>
      </c>
      <c r="G77" s="91">
        <v>40848</v>
      </c>
      <c r="H77">
        <v>78.196</v>
      </c>
      <c r="I77" t="s">
        <v>42</v>
      </c>
      <c r="J77" s="91">
        <v>40849</v>
      </c>
      <c r="K77">
        <v>78.023</v>
      </c>
      <c r="L77" t="s">
        <v>45</v>
      </c>
      <c r="M77" s="93" t="s">
        <v>46</v>
      </c>
      <c r="N77" s="92"/>
      <c r="O77" s="92">
        <v>-17.3</v>
      </c>
      <c r="Q77" s="81">
        <v>-33216</v>
      </c>
      <c r="R77" s="87">
        <f>R76+P77+Q77</f>
        <v>1627654</v>
      </c>
    </row>
    <row r="78" spans="1:18" ht="13.5" customHeight="1">
      <c r="A78" t="s">
        <v>39</v>
      </c>
      <c r="B78" s="88" t="s">
        <v>40</v>
      </c>
      <c r="C78" s="89">
        <v>33.2</v>
      </c>
      <c r="D78" s="88">
        <v>-8.8</v>
      </c>
      <c r="E78" t="s">
        <v>41</v>
      </c>
      <c r="F78" t="s">
        <v>42</v>
      </c>
      <c r="G78" s="91">
        <v>40850</v>
      </c>
      <c r="H78">
        <v>77.984</v>
      </c>
      <c r="I78" t="s">
        <v>42</v>
      </c>
      <c r="J78" s="91">
        <v>40850</v>
      </c>
      <c r="K78">
        <v>78.072</v>
      </c>
      <c r="L78" t="s">
        <v>45</v>
      </c>
      <c r="M78" s="93" t="s">
        <v>46</v>
      </c>
      <c r="N78" s="92"/>
      <c r="O78" s="92">
        <v>-8.8</v>
      </c>
      <c r="Q78" s="81">
        <v>-29216</v>
      </c>
      <c r="R78" s="87">
        <f>R77+P78+Q78</f>
        <v>1598438</v>
      </c>
    </row>
    <row r="79" spans="1:18" ht="13.5" customHeight="1">
      <c r="A79" t="s">
        <v>39</v>
      </c>
      <c r="B79" s="88" t="s">
        <v>40</v>
      </c>
      <c r="C79" s="89">
        <v>47</v>
      </c>
      <c r="D79" s="88">
        <v>-6.8</v>
      </c>
      <c r="E79" t="s">
        <v>41</v>
      </c>
      <c r="F79" t="s">
        <v>42</v>
      </c>
      <c r="G79" s="91">
        <v>40855</v>
      </c>
      <c r="H79">
        <v>77.972</v>
      </c>
      <c r="I79" t="s">
        <v>42</v>
      </c>
      <c r="J79" s="91">
        <v>40856</v>
      </c>
      <c r="K79">
        <v>77.826</v>
      </c>
      <c r="L79" t="s">
        <v>45</v>
      </c>
      <c r="M79" s="93" t="s">
        <v>46</v>
      </c>
      <c r="N79" s="92"/>
      <c r="O79" s="92">
        <v>-6.8</v>
      </c>
      <c r="Q79" s="81">
        <v>-31960</v>
      </c>
      <c r="R79" s="87">
        <f>R78+P79+Q79</f>
        <v>1566478</v>
      </c>
    </row>
    <row r="80" spans="1:18" ht="13.5" customHeight="1">
      <c r="A80" t="s">
        <v>39</v>
      </c>
      <c r="B80" s="88" t="s">
        <v>40</v>
      </c>
      <c r="C80" s="89" t="s">
        <v>57</v>
      </c>
      <c r="D80" s="88">
        <v>-17.2</v>
      </c>
      <c r="E80" t="s">
        <v>41</v>
      </c>
      <c r="F80" t="s">
        <v>42</v>
      </c>
      <c r="G80" s="91">
        <v>40857</v>
      </c>
      <c r="H80">
        <v>77.543</v>
      </c>
      <c r="I80" t="s">
        <v>42</v>
      </c>
      <c r="J80" s="91">
        <v>40870</v>
      </c>
      <c r="K80">
        <v>77.077</v>
      </c>
      <c r="L80" t="s">
        <v>43</v>
      </c>
      <c r="M80" t="s">
        <v>44</v>
      </c>
      <c r="N80" s="92">
        <v>46.6</v>
      </c>
      <c r="O80" s="92"/>
      <c r="P80">
        <v>84858</v>
      </c>
      <c r="R80" s="87">
        <f>R79+P80+Q80</f>
        <v>1651336</v>
      </c>
    </row>
    <row r="81" spans="1:18" ht="13.5" customHeight="1">
      <c r="A81" t="s">
        <v>39</v>
      </c>
      <c r="B81" s="88" t="s">
        <v>47</v>
      </c>
      <c r="C81" s="89">
        <v>23.09</v>
      </c>
      <c r="D81" s="88">
        <v>-14.3</v>
      </c>
      <c r="E81" t="s">
        <v>41</v>
      </c>
      <c r="F81" t="s">
        <v>42</v>
      </c>
      <c r="G81" s="91">
        <v>40882</v>
      </c>
      <c r="H81">
        <v>78.04</v>
      </c>
      <c r="I81" t="s">
        <v>42</v>
      </c>
      <c r="J81" s="91">
        <v>40882</v>
      </c>
      <c r="K81">
        <v>77.897</v>
      </c>
      <c r="L81" t="s">
        <v>45</v>
      </c>
      <c r="M81" s="93" t="s">
        <v>46</v>
      </c>
      <c r="N81" s="92"/>
      <c r="O81" s="92">
        <v>-14.3</v>
      </c>
      <c r="Q81" s="81">
        <v>-33</v>
      </c>
      <c r="R81" s="87">
        <f>R80+P81+Q81</f>
        <v>1651303</v>
      </c>
    </row>
    <row r="82" spans="1:18" ht="13.5" customHeight="1">
      <c r="A82" t="s">
        <v>39</v>
      </c>
      <c r="B82" s="88" t="s">
        <v>40</v>
      </c>
      <c r="C82" s="89">
        <v>23.08</v>
      </c>
      <c r="D82" s="88">
        <v>-16</v>
      </c>
      <c r="E82" t="s">
        <v>41</v>
      </c>
      <c r="F82" t="s">
        <v>42</v>
      </c>
      <c r="G82" s="91">
        <v>40883</v>
      </c>
      <c r="H82">
        <v>77.688</v>
      </c>
      <c r="I82" t="s">
        <v>42</v>
      </c>
      <c r="J82" s="91">
        <v>40885</v>
      </c>
      <c r="K82">
        <v>77.772</v>
      </c>
      <c r="L82" t="s">
        <v>43</v>
      </c>
      <c r="M82" s="93" t="s">
        <v>46</v>
      </c>
      <c r="N82" s="92"/>
      <c r="O82" s="92">
        <v>-8.4</v>
      </c>
      <c r="Q82" s="81">
        <v>-19395</v>
      </c>
      <c r="R82" s="87">
        <f>R81+P82+Q82</f>
        <v>1631908</v>
      </c>
    </row>
    <row r="83" spans="1:18" ht="13.5" customHeight="1">
      <c r="A83" t="s">
        <v>39</v>
      </c>
      <c r="B83" s="88" t="s">
        <v>47</v>
      </c>
      <c r="C83" s="89">
        <v>16.48</v>
      </c>
      <c r="D83" s="88">
        <v>-19.8</v>
      </c>
      <c r="E83" t="s">
        <v>41</v>
      </c>
      <c r="F83" t="s">
        <v>42</v>
      </c>
      <c r="G83" s="91">
        <v>40890</v>
      </c>
      <c r="H83">
        <v>77.882</v>
      </c>
      <c r="I83" t="s">
        <v>42</v>
      </c>
      <c r="J83" s="91">
        <v>40892</v>
      </c>
      <c r="K83">
        <v>77.91</v>
      </c>
      <c r="L83" t="s">
        <v>48</v>
      </c>
      <c r="M83" t="s">
        <v>44</v>
      </c>
      <c r="N83" s="92">
        <v>2.8</v>
      </c>
      <c r="O83" s="92"/>
      <c r="P83">
        <v>4614</v>
      </c>
      <c r="R83" s="87">
        <f>R82+P83+Q83</f>
        <v>1636522</v>
      </c>
    </row>
    <row r="84" spans="1:18" ht="13.5" customHeight="1">
      <c r="A84" t="s">
        <v>39</v>
      </c>
      <c r="B84" s="88" t="s">
        <v>40</v>
      </c>
      <c r="C84" s="89">
        <v>19.02</v>
      </c>
      <c r="D84" s="88">
        <v>-17.2</v>
      </c>
      <c r="E84" t="s">
        <v>41</v>
      </c>
      <c r="F84" t="s">
        <v>42</v>
      </c>
      <c r="G84" s="91">
        <v>40893</v>
      </c>
      <c r="H84">
        <v>77.8</v>
      </c>
      <c r="I84" t="s">
        <v>42</v>
      </c>
      <c r="J84" s="91">
        <v>40896</v>
      </c>
      <c r="K84">
        <v>77.949</v>
      </c>
      <c r="L84" t="s">
        <v>43</v>
      </c>
      <c r="M84" s="93" t="s">
        <v>46</v>
      </c>
      <c r="N84" s="92"/>
      <c r="O84" s="92">
        <v>-14.9</v>
      </c>
      <c r="Q84" s="81">
        <v>-28339</v>
      </c>
      <c r="R84" s="87">
        <f>R83+P84+Q84</f>
        <v>1608183</v>
      </c>
    </row>
    <row r="85" spans="1:18" ht="13.5" customHeight="1">
      <c r="A85" t="s">
        <v>39</v>
      </c>
      <c r="B85" s="88" t="s">
        <v>40</v>
      </c>
      <c r="C85" s="89">
        <v>34.95</v>
      </c>
      <c r="D85" s="88">
        <v>-9.2</v>
      </c>
      <c r="E85" t="s">
        <v>41</v>
      </c>
      <c r="F85" t="s">
        <v>42</v>
      </c>
      <c r="G85" s="91">
        <v>40898</v>
      </c>
      <c r="H85">
        <v>77.805</v>
      </c>
      <c r="I85" t="s">
        <v>42</v>
      </c>
      <c r="J85" s="91">
        <v>40898</v>
      </c>
      <c r="K85">
        <v>77.897</v>
      </c>
      <c r="L85" t="s">
        <v>45</v>
      </c>
      <c r="M85" s="93" t="s">
        <v>46</v>
      </c>
      <c r="N85" s="92"/>
      <c r="O85" s="92">
        <v>-9.2</v>
      </c>
      <c r="Q85" s="81">
        <v>-32154</v>
      </c>
      <c r="R85" s="87">
        <f>R84+P85+Q85</f>
        <v>1576029</v>
      </c>
    </row>
    <row r="86" spans="1:18" ht="13.5" customHeight="1">
      <c r="A86" t="s">
        <v>39</v>
      </c>
      <c r="B86" s="88" t="s">
        <v>40</v>
      </c>
      <c r="C86" s="89">
        <v>16.58</v>
      </c>
      <c r="D86" s="88">
        <v>-15</v>
      </c>
      <c r="E86" t="s">
        <v>41</v>
      </c>
      <c r="F86" t="s">
        <v>42</v>
      </c>
      <c r="G86" s="91">
        <v>40907</v>
      </c>
      <c r="H86">
        <v>76.789</v>
      </c>
      <c r="I86" t="s">
        <v>42</v>
      </c>
      <c r="J86" s="91">
        <v>40912</v>
      </c>
      <c r="K86">
        <v>76.755</v>
      </c>
      <c r="L86" t="s">
        <v>43</v>
      </c>
      <c r="M86" t="s">
        <v>44</v>
      </c>
      <c r="N86" s="92">
        <v>78.3</v>
      </c>
      <c r="O86" s="92"/>
      <c r="P86">
        <v>129821</v>
      </c>
      <c r="R86" s="87">
        <f>R85+P86+Q86</f>
        <v>1705850</v>
      </c>
    </row>
    <row r="87" spans="1:18" ht="13.5" customHeight="1">
      <c r="A87" t="s">
        <v>39</v>
      </c>
      <c r="B87" s="88" t="s">
        <v>40</v>
      </c>
      <c r="C87" s="89">
        <v>33.12</v>
      </c>
      <c r="D87" s="88">
        <v>-10.3</v>
      </c>
      <c r="E87" t="s">
        <v>41</v>
      </c>
      <c r="F87" t="s">
        <v>42</v>
      </c>
      <c r="G87" s="91">
        <v>40918</v>
      </c>
      <c r="H87">
        <v>76.671</v>
      </c>
      <c r="I87" t="s">
        <v>42</v>
      </c>
      <c r="J87" s="91">
        <v>40919</v>
      </c>
      <c r="K87">
        <v>76.892</v>
      </c>
      <c r="L87" t="s">
        <v>45</v>
      </c>
      <c r="M87" s="93" t="s">
        <v>46</v>
      </c>
      <c r="N87" s="92"/>
      <c r="O87" s="92">
        <v>-10.3</v>
      </c>
      <c r="Q87" s="81">
        <v>-34113</v>
      </c>
      <c r="R87" s="87">
        <f>R86+P87+Q87</f>
        <v>1671737</v>
      </c>
    </row>
    <row r="88" spans="1:18" ht="13.5" customHeight="1">
      <c r="A88" t="s">
        <v>39</v>
      </c>
      <c r="B88" s="88" t="s">
        <v>40</v>
      </c>
      <c r="C88" s="89">
        <v>21.7</v>
      </c>
      <c r="D88" s="88">
        <v>-15.4</v>
      </c>
      <c r="E88" t="s">
        <v>41</v>
      </c>
      <c r="F88" t="s">
        <v>42</v>
      </c>
      <c r="G88" s="91">
        <v>40921</v>
      </c>
      <c r="H88">
        <v>79.13</v>
      </c>
      <c r="I88" t="s">
        <v>42</v>
      </c>
      <c r="J88" s="91">
        <v>40921</v>
      </c>
      <c r="K88">
        <v>76.825</v>
      </c>
      <c r="L88" t="s">
        <v>45</v>
      </c>
      <c r="M88" s="93" t="s">
        <v>46</v>
      </c>
      <c r="N88" s="92"/>
      <c r="O88" s="92">
        <v>-15.4</v>
      </c>
      <c r="Q88" s="81">
        <v>-33418</v>
      </c>
      <c r="R88" s="87">
        <f>R87+P88+Q88</f>
        <v>1638319</v>
      </c>
    </row>
    <row r="89" spans="1:18" ht="13.5" customHeight="1">
      <c r="A89" t="s">
        <v>39</v>
      </c>
      <c r="B89" s="88" t="s">
        <v>47</v>
      </c>
      <c r="C89" s="89">
        <v>19.27</v>
      </c>
      <c r="D89" s="88">
        <v>-17</v>
      </c>
      <c r="E89" t="s">
        <v>41</v>
      </c>
      <c r="F89" t="s">
        <v>42</v>
      </c>
      <c r="G89" s="91">
        <v>40946</v>
      </c>
      <c r="H89">
        <v>76.78</v>
      </c>
      <c r="I89" t="s">
        <v>42</v>
      </c>
      <c r="J89" s="91">
        <v>40952</v>
      </c>
      <c r="K89">
        <v>77.54</v>
      </c>
      <c r="L89" t="s">
        <v>48</v>
      </c>
      <c r="M89" t="s">
        <v>44</v>
      </c>
      <c r="N89" s="92">
        <v>76</v>
      </c>
      <c r="O89" s="92"/>
      <c r="P89">
        <v>146452</v>
      </c>
      <c r="R89" s="87">
        <f>R88+P89+Q89</f>
        <v>1784771</v>
      </c>
    </row>
    <row r="90" spans="1:18" ht="13.5" customHeight="1">
      <c r="A90" t="s">
        <v>39</v>
      </c>
      <c r="B90" s="88" t="s">
        <v>47</v>
      </c>
      <c r="C90" s="89">
        <v>32.45</v>
      </c>
      <c r="D90" s="88">
        <v>-11</v>
      </c>
      <c r="E90" t="s">
        <v>41</v>
      </c>
      <c r="F90" t="s">
        <v>42</v>
      </c>
      <c r="G90" s="91">
        <v>40955</v>
      </c>
      <c r="H90">
        <v>125</v>
      </c>
      <c r="I90" t="s">
        <v>42</v>
      </c>
      <c r="J90" s="91">
        <v>40974</v>
      </c>
      <c r="K90">
        <v>81.147</v>
      </c>
      <c r="L90" t="s">
        <v>48</v>
      </c>
      <c r="M90" t="s">
        <v>44</v>
      </c>
      <c r="N90" s="92">
        <v>268.7</v>
      </c>
      <c r="O90" s="92"/>
      <c r="P90">
        <v>871931</v>
      </c>
      <c r="R90" s="87">
        <f>R89+P90+Q90</f>
        <v>2656702</v>
      </c>
    </row>
    <row r="91" spans="1:18" ht="13.5" customHeight="1">
      <c r="A91" t="s">
        <v>39</v>
      </c>
      <c r="B91" s="88" t="s">
        <v>47</v>
      </c>
      <c r="C91" s="89">
        <v>15.13</v>
      </c>
      <c r="D91" s="88">
        <v>-35.1</v>
      </c>
      <c r="E91" t="s">
        <v>41</v>
      </c>
      <c r="F91" t="s">
        <v>42</v>
      </c>
      <c r="G91" s="91">
        <v>40977</v>
      </c>
      <c r="H91">
        <v>81.813</v>
      </c>
      <c r="I91" t="s">
        <v>42</v>
      </c>
      <c r="J91" s="91">
        <v>40984</v>
      </c>
      <c r="K91">
        <v>83.174</v>
      </c>
      <c r="L91" t="s">
        <v>48</v>
      </c>
      <c r="M91" t="s">
        <v>44</v>
      </c>
      <c r="N91" s="92">
        <v>136.1</v>
      </c>
      <c r="O91" s="92"/>
      <c r="P91">
        <v>205768</v>
      </c>
      <c r="R91" s="87">
        <f>R90+P91+Q91</f>
        <v>2862470</v>
      </c>
    </row>
    <row r="92" spans="1:18" ht="13.5" customHeight="1">
      <c r="A92" t="s">
        <v>39</v>
      </c>
      <c r="B92" s="88" t="s">
        <v>47</v>
      </c>
      <c r="C92" s="89">
        <v>16.54</v>
      </c>
      <c r="D92" s="88">
        <v>-34.6</v>
      </c>
      <c r="E92" t="s">
        <v>41</v>
      </c>
      <c r="F92" t="s">
        <v>42</v>
      </c>
      <c r="G92" s="91">
        <v>40988</v>
      </c>
      <c r="H92">
        <v>83.661</v>
      </c>
      <c r="I92" t="s">
        <v>42</v>
      </c>
      <c r="J92" s="91">
        <v>40989</v>
      </c>
      <c r="K92">
        <v>83.315</v>
      </c>
      <c r="L92" t="s">
        <v>45</v>
      </c>
      <c r="M92" s="93" t="s">
        <v>46</v>
      </c>
      <c r="N92" s="92"/>
      <c r="O92" s="92">
        <v>-34.6</v>
      </c>
      <c r="Q92" s="81">
        <v>-57228</v>
      </c>
      <c r="R92" s="87">
        <f>R91+P92+Q92</f>
        <v>2805242</v>
      </c>
    </row>
    <row r="93" spans="1:18" ht="13.5" customHeight="1">
      <c r="A93" t="s">
        <v>39</v>
      </c>
      <c r="B93" s="88" t="s">
        <v>40</v>
      </c>
      <c r="C93" s="89">
        <v>26.34</v>
      </c>
      <c r="D93" s="88">
        <v>-21.3</v>
      </c>
      <c r="E93" t="s">
        <v>41</v>
      </c>
      <c r="F93" t="s">
        <v>42</v>
      </c>
      <c r="G93" s="91">
        <v>40991</v>
      </c>
      <c r="H93">
        <v>82.725</v>
      </c>
      <c r="I93" t="s">
        <v>42</v>
      </c>
      <c r="J93" s="91">
        <v>40994</v>
      </c>
      <c r="K93">
        <v>82.938</v>
      </c>
      <c r="L93" t="s">
        <v>45</v>
      </c>
      <c r="M93" s="93" t="s">
        <v>46</v>
      </c>
      <c r="N93" s="92"/>
      <c r="O93" s="92">
        <v>-21.3</v>
      </c>
      <c r="Q93" s="81">
        <v>-56104</v>
      </c>
      <c r="R93" s="87">
        <f>R92+P93+Q93</f>
        <v>2749138</v>
      </c>
    </row>
    <row r="94" spans="1:18" ht="13.5" customHeight="1">
      <c r="A94" t="s">
        <v>39</v>
      </c>
      <c r="B94" s="88" t="s">
        <v>40</v>
      </c>
      <c r="C94" s="89">
        <v>25.33</v>
      </c>
      <c r="D94" s="88">
        <v>-21.7</v>
      </c>
      <c r="E94" t="s">
        <v>41</v>
      </c>
      <c r="F94" t="s">
        <v>42</v>
      </c>
      <c r="G94" s="91">
        <v>41026</v>
      </c>
      <c r="H94">
        <v>80.965</v>
      </c>
      <c r="I94" t="s">
        <v>42</v>
      </c>
      <c r="J94" s="91">
        <v>41026</v>
      </c>
      <c r="K94">
        <v>81.82</v>
      </c>
      <c r="L94" t="s">
        <v>45</v>
      </c>
      <c r="M94" s="93" t="s">
        <v>46</v>
      </c>
      <c r="O94">
        <v>-21.7</v>
      </c>
      <c r="Q94" s="81">
        <v>-54966</v>
      </c>
      <c r="R94" s="87">
        <f>R93+P94+Q94</f>
        <v>2694172</v>
      </c>
    </row>
    <row r="95" spans="1:18" ht="13.5" customHeight="1">
      <c r="A95" t="s">
        <v>39</v>
      </c>
      <c r="B95" s="88" t="s">
        <v>40</v>
      </c>
      <c r="C95" s="89">
        <v>27.07</v>
      </c>
      <c r="D95" s="88">
        <v>-20.1</v>
      </c>
      <c r="E95" t="s">
        <v>41</v>
      </c>
      <c r="F95" t="s">
        <v>42</v>
      </c>
      <c r="G95" s="91">
        <v>41038</v>
      </c>
      <c r="H95">
        <v>79.705</v>
      </c>
      <c r="I95" t="s">
        <v>42</v>
      </c>
      <c r="J95" s="91">
        <v>41039</v>
      </c>
      <c r="K95">
        <v>79.904</v>
      </c>
      <c r="L95" t="s">
        <v>45</v>
      </c>
      <c r="M95" s="93" t="s">
        <v>46</v>
      </c>
      <c r="N95" s="92"/>
      <c r="O95" s="92">
        <v>-20.1</v>
      </c>
      <c r="Q95" s="81">
        <v>-54410</v>
      </c>
      <c r="R95" s="87">
        <f>R94+P95+Q95</f>
        <v>2639762</v>
      </c>
    </row>
    <row r="96" spans="1:18" ht="13.5" customHeight="1">
      <c r="A96" t="s">
        <v>39</v>
      </c>
      <c r="B96" s="88" t="s">
        <v>47</v>
      </c>
      <c r="C96" s="89">
        <v>23.05</v>
      </c>
      <c r="D96" s="88">
        <v>-22.9</v>
      </c>
      <c r="E96" t="s">
        <v>41</v>
      </c>
      <c r="F96" t="s">
        <v>42</v>
      </c>
      <c r="G96" s="91">
        <v>41040</v>
      </c>
      <c r="H96">
        <v>79.951</v>
      </c>
      <c r="I96" t="s">
        <v>42</v>
      </c>
      <c r="J96" s="91">
        <v>41043</v>
      </c>
      <c r="K96">
        <v>79.954</v>
      </c>
      <c r="L96" t="s">
        <v>48</v>
      </c>
      <c r="M96" t="s">
        <v>44</v>
      </c>
      <c r="N96" s="92">
        <v>3</v>
      </c>
      <c r="O96" s="92"/>
      <c r="P96">
        <v>6915</v>
      </c>
      <c r="R96" s="87">
        <f>R95+P96+Q96</f>
        <v>2646677</v>
      </c>
    </row>
    <row r="97" spans="1:18" ht="13.5" customHeight="1">
      <c r="A97" t="s">
        <v>39</v>
      </c>
      <c r="B97" s="88" t="s">
        <v>47</v>
      </c>
      <c r="C97" s="89">
        <v>33.71</v>
      </c>
      <c r="D97" s="88">
        <v>-15.7</v>
      </c>
      <c r="E97" t="s">
        <v>41</v>
      </c>
      <c r="F97" t="s">
        <v>42</v>
      </c>
      <c r="G97" s="91">
        <v>41046</v>
      </c>
      <c r="H97">
        <v>80.344</v>
      </c>
      <c r="I97" t="s">
        <v>42</v>
      </c>
      <c r="J97" s="91">
        <v>41046</v>
      </c>
      <c r="K97">
        <v>80.187</v>
      </c>
      <c r="L97" t="s">
        <v>45</v>
      </c>
      <c r="M97" s="93" t="s">
        <v>46</v>
      </c>
      <c r="N97" s="92"/>
      <c r="O97" s="92">
        <v>-15.7</v>
      </c>
      <c r="Q97" s="81">
        <v>-52924</v>
      </c>
      <c r="R97" s="87">
        <f>R96+P97+Q97</f>
        <v>2593753</v>
      </c>
    </row>
    <row r="98" spans="1:18" ht="13.5" customHeight="1">
      <c r="A98" t="s">
        <v>39</v>
      </c>
      <c r="B98" s="88" t="s">
        <v>47</v>
      </c>
      <c r="C98" s="89">
        <v>36.27</v>
      </c>
      <c r="D98" s="88">
        <v>-14.3</v>
      </c>
      <c r="E98" t="s">
        <v>41</v>
      </c>
      <c r="F98" t="s">
        <v>42</v>
      </c>
      <c r="G98" s="91">
        <v>41058</v>
      </c>
      <c r="H98">
        <v>79.552</v>
      </c>
      <c r="I98" t="s">
        <v>42</v>
      </c>
      <c r="J98" s="91">
        <v>41058</v>
      </c>
      <c r="K98">
        <v>79.409</v>
      </c>
      <c r="L98" t="s">
        <v>45</v>
      </c>
      <c r="M98" s="93" t="s">
        <v>46</v>
      </c>
      <c r="N98" s="92"/>
      <c r="O98" s="92">
        <v>-14.3</v>
      </c>
      <c r="Q98" s="81">
        <v>-51886</v>
      </c>
      <c r="R98" s="87">
        <f>R97+P98+Q98</f>
        <v>2541867</v>
      </c>
    </row>
    <row r="99" spans="1:18" ht="13.5" customHeight="1">
      <c r="A99" t="s">
        <v>39</v>
      </c>
      <c r="B99" s="88" t="s">
        <v>40</v>
      </c>
      <c r="C99" s="89">
        <v>26.61</v>
      </c>
      <c r="D99" s="88">
        <v>-19.1</v>
      </c>
      <c r="E99" t="s">
        <v>41</v>
      </c>
      <c r="F99" t="s">
        <v>42</v>
      </c>
      <c r="G99" s="91">
        <v>41080</v>
      </c>
      <c r="H99">
        <v>78.881</v>
      </c>
      <c r="I99" t="s">
        <v>42</v>
      </c>
      <c r="J99" s="91">
        <v>41080</v>
      </c>
      <c r="K99">
        <v>79.092</v>
      </c>
      <c r="L99" t="s">
        <v>45</v>
      </c>
      <c r="M99" s="93" t="s">
        <v>46</v>
      </c>
      <c r="O99">
        <v>-19.1</v>
      </c>
      <c r="Q99" s="81">
        <v>-50825</v>
      </c>
      <c r="R99" s="87">
        <f>R98+P99+Q99</f>
        <v>2491042</v>
      </c>
    </row>
    <row r="100" spans="1:18" ht="13.5" customHeight="1">
      <c r="A100" t="s">
        <v>39</v>
      </c>
      <c r="B100" s="88" t="s">
        <v>40</v>
      </c>
      <c r="C100" s="89">
        <v>40.17</v>
      </c>
      <c r="D100" s="88">
        <v>-12.4</v>
      </c>
      <c r="E100" t="s">
        <v>41</v>
      </c>
      <c r="F100" t="s">
        <v>42</v>
      </c>
      <c r="G100" s="91">
        <v>41099</v>
      </c>
      <c r="H100">
        <v>79.578</v>
      </c>
      <c r="I100" t="s">
        <v>42</v>
      </c>
      <c r="J100" s="91">
        <v>41101</v>
      </c>
      <c r="K100">
        <v>79.5</v>
      </c>
      <c r="L100" t="s">
        <v>43</v>
      </c>
      <c r="M100" t="s">
        <v>44</v>
      </c>
      <c r="N100" s="92">
        <v>7.8</v>
      </c>
      <c r="O100" s="92"/>
      <c r="P100">
        <v>31332</v>
      </c>
      <c r="R100" s="87">
        <f>R99+P100+Q100</f>
        <v>2522374</v>
      </c>
    </row>
    <row r="101" spans="1:18" ht="13.5" customHeight="1">
      <c r="A101" t="s">
        <v>39</v>
      </c>
      <c r="B101" s="88" t="s">
        <v>40</v>
      </c>
      <c r="C101" s="89">
        <v>31.52</v>
      </c>
      <c r="D101" s="88">
        <v>-16</v>
      </c>
      <c r="E101" t="s">
        <v>41</v>
      </c>
      <c r="F101" t="s">
        <v>42</v>
      </c>
      <c r="G101" s="91">
        <v>41106</v>
      </c>
      <c r="H101">
        <v>79.13</v>
      </c>
      <c r="I101" t="s">
        <v>42</v>
      </c>
      <c r="J101" s="91">
        <v>41116</v>
      </c>
      <c r="K101">
        <v>78.28</v>
      </c>
      <c r="L101" t="s">
        <v>43</v>
      </c>
      <c r="M101" t="s">
        <v>44</v>
      </c>
      <c r="N101" s="92">
        <v>85</v>
      </c>
      <c r="O101" s="92"/>
      <c r="P101">
        <v>267920</v>
      </c>
      <c r="R101" s="87">
        <f>R100+P101+Q101</f>
        <v>2790294</v>
      </c>
    </row>
    <row r="102" spans="1:18" ht="13.5" customHeight="1">
      <c r="A102" t="s">
        <v>39</v>
      </c>
      <c r="B102" s="88" t="s">
        <v>47</v>
      </c>
      <c r="C102" s="89">
        <v>55.8</v>
      </c>
      <c r="D102" s="88">
        <v>-10</v>
      </c>
      <c r="E102" t="s">
        <v>41</v>
      </c>
      <c r="F102" t="s">
        <v>42</v>
      </c>
      <c r="G102" s="91">
        <v>41117</v>
      </c>
      <c r="H102">
        <v>78.27</v>
      </c>
      <c r="I102" t="s">
        <v>42</v>
      </c>
      <c r="J102" s="91">
        <v>41117</v>
      </c>
      <c r="K102">
        <v>78.17</v>
      </c>
      <c r="L102" t="s">
        <v>45</v>
      </c>
      <c r="M102" s="93" t="s">
        <v>46</v>
      </c>
      <c r="O102">
        <v>-10</v>
      </c>
      <c r="Q102" s="81">
        <v>-55800</v>
      </c>
      <c r="R102" s="87">
        <f>R101+P102+Q102</f>
        <v>2734494</v>
      </c>
    </row>
    <row r="103" spans="14:17" ht="13.5" customHeight="1">
      <c r="N103" s="87">
        <f>SUM(N2:N102)</f>
        <v>3691.1000000000004</v>
      </c>
      <c r="O103" s="87">
        <f>SUM(O2:O102)</f>
        <v>-1109.6</v>
      </c>
      <c r="P103" s="87">
        <f>SUM(P2:P102)</f>
        <v>4108714</v>
      </c>
      <c r="Q103" s="81">
        <f>SUM(Q2:Q102)</f>
        <v>-1385430</v>
      </c>
    </row>
    <row r="105" spans="3:10" ht="13.5" customHeight="1">
      <c r="C105" s="94" t="s">
        <v>58</v>
      </c>
      <c r="D105" s="94"/>
      <c r="E105" s="94"/>
      <c r="G105" s="95" t="s">
        <v>59</v>
      </c>
      <c r="H105" s="95"/>
      <c r="I105" s="96" t="s">
        <v>60</v>
      </c>
      <c r="J105" s="97" t="s">
        <v>61</v>
      </c>
    </row>
    <row r="106" spans="3:10" ht="13.5" customHeight="1">
      <c r="C106" s="98" t="s">
        <v>62</v>
      </c>
      <c r="D106" s="98" t="s">
        <v>63</v>
      </c>
      <c r="E106" s="99"/>
      <c r="G106" s="98"/>
      <c r="H106" s="100"/>
      <c r="I106" s="101"/>
      <c r="J106" s="102"/>
    </row>
    <row r="107" spans="3:10" ht="13.5" customHeight="1">
      <c r="C107" s="103" t="s">
        <v>64</v>
      </c>
      <c r="D107" s="103"/>
      <c r="E107" s="104">
        <v>56</v>
      </c>
      <c r="G107" s="103"/>
      <c r="H107" s="105"/>
      <c r="I107" s="106"/>
      <c r="J107" s="107"/>
    </row>
    <row r="108" spans="3:10" ht="13.5" customHeight="1">
      <c r="C108" s="103" t="s">
        <v>65</v>
      </c>
      <c r="D108" s="103"/>
      <c r="E108" s="104">
        <v>44</v>
      </c>
      <c r="G108" s="103"/>
      <c r="H108" s="105"/>
      <c r="I108" s="106"/>
      <c r="J108" s="107"/>
    </row>
    <row r="109" spans="3:10" ht="13.5" customHeight="1">
      <c r="C109" s="103" t="s">
        <v>66</v>
      </c>
      <c r="D109" s="103"/>
      <c r="E109" s="104">
        <v>100</v>
      </c>
      <c r="G109" s="103"/>
      <c r="H109" s="105"/>
      <c r="I109" s="106"/>
      <c r="J109" s="107"/>
    </row>
    <row r="110" spans="3:10" ht="13.5" customHeight="1">
      <c r="C110" s="103" t="s">
        <v>67</v>
      </c>
      <c r="D110" s="103"/>
      <c r="E110" s="104">
        <v>43</v>
      </c>
      <c r="G110" s="103"/>
      <c r="H110" s="105"/>
      <c r="I110" s="106"/>
      <c r="J110" s="107"/>
    </row>
    <row r="111" spans="3:10" ht="13.5" customHeight="1">
      <c r="C111" s="103" t="s">
        <v>68</v>
      </c>
      <c r="D111" s="103"/>
      <c r="E111" s="104">
        <v>57</v>
      </c>
      <c r="G111" s="103"/>
      <c r="H111" s="105"/>
      <c r="I111" s="106"/>
      <c r="J111" s="107"/>
    </row>
    <row r="112" spans="3:10" ht="13.5" customHeight="1">
      <c r="C112" s="103" t="s">
        <v>69</v>
      </c>
      <c r="D112" s="103"/>
      <c r="E112" s="104">
        <v>0</v>
      </c>
      <c r="G112" s="103"/>
      <c r="H112" s="105"/>
      <c r="I112" s="106"/>
      <c r="J112" s="107"/>
    </row>
    <row r="113" spans="3:10" ht="13.5" customHeight="1">
      <c r="C113" s="108" t="s">
        <v>70</v>
      </c>
      <c r="D113" s="103"/>
      <c r="E113" s="109">
        <v>0</v>
      </c>
      <c r="G113" s="103"/>
      <c r="H113" s="105"/>
      <c r="I113" s="106"/>
      <c r="J113" s="107"/>
    </row>
    <row r="114" spans="3:10" ht="13.5" customHeight="1">
      <c r="C114" s="103" t="s">
        <v>71</v>
      </c>
      <c r="D114" s="103"/>
      <c r="E114" s="104">
        <v>4108714</v>
      </c>
      <c r="G114" s="103"/>
      <c r="H114" s="105"/>
      <c r="I114" s="106"/>
      <c r="J114" s="107"/>
    </row>
    <row r="115" spans="3:10" ht="13.5" customHeight="1">
      <c r="C115" s="103" t="s">
        <v>72</v>
      </c>
      <c r="D115" s="108"/>
      <c r="E115" s="110">
        <v>1385430</v>
      </c>
      <c r="G115" s="103"/>
      <c r="H115" s="105"/>
      <c r="I115" s="106"/>
      <c r="J115" s="107"/>
    </row>
    <row r="116" spans="3:10" ht="13.5" customHeight="1">
      <c r="C116" s="103" t="s">
        <v>73</v>
      </c>
      <c r="D116" s="103"/>
      <c r="E116" s="104">
        <v>2734494</v>
      </c>
      <c r="G116" s="103"/>
      <c r="H116" s="105"/>
      <c r="I116" s="106"/>
      <c r="J116" s="107"/>
    </row>
    <row r="117" spans="3:10" ht="13.5" customHeight="1">
      <c r="C117" s="103" t="s">
        <v>15</v>
      </c>
      <c r="D117" s="103"/>
      <c r="E117" s="109">
        <v>95551</v>
      </c>
      <c r="G117" s="103"/>
      <c r="H117" s="105"/>
      <c r="I117" s="106"/>
      <c r="J117" s="107"/>
    </row>
    <row r="118" spans="3:10" ht="13.5" customHeight="1">
      <c r="C118" s="103" t="s">
        <v>16</v>
      </c>
      <c r="D118" s="103"/>
      <c r="E118" s="104">
        <v>24305</v>
      </c>
      <c r="G118" s="98"/>
      <c r="H118" s="100"/>
      <c r="I118" s="101"/>
      <c r="J118" s="111"/>
    </row>
    <row r="119" spans="3:10" ht="13.5" customHeight="1">
      <c r="C119" s="103" t="s">
        <v>74</v>
      </c>
      <c r="D119" s="103"/>
      <c r="E119" s="112">
        <v>4</v>
      </c>
      <c r="G119" s="103"/>
      <c r="H119" s="105"/>
      <c r="I119" s="106"/>
      <c r="J119" s="107"/>
    </row>
    <row r="120" spans="3:10" ht="13.5" customHeight="1">
      <c r="C120" s="103" t="s">
        <v>75</v>
      </c>
      <c r="D120" s="103"/>
      <c r="E120" s="112">
        <v>5</v>
      </c>
      <c r="G120" s="103"/>
      <c r="H120" s="105"/>
      <c r="I120" s="106"/>
      <c r="J120" s="107"/>
    </row>
    <row r="121" spans="3:10" ht="13.5" customHeight="1">
      <c r="C121" s="103" t="s">
        <v>76</v>
      </c>
      <c r="D121" s="103"/>
      <c r="E121" s="104" t="s">
        <v>77</v>
      </c>
      <c r="G121" s="103"/>
      <c r="H121" s="105"/>
      <c r="I121" s="106"/>
      <c r="J121" s="107"/>
    </row>
    <row r="122" spans="3:10" ht="13.5" customHeight="1">
      <c r="C122" s="113" t="s">
        <v>14</v>
      </c>
      <c r="D122" s="103"/>
      <c r="E122" s="104">
        <v>43</v>
      </c>
      <c r="G122" s="103"/>
      <c r="H122" s="105"/>
      <c r="I122" s="106"/>
      <c r="J122" s="107"/>
    </row>
    <row r="123" spans="4:10" ht="13.5" customHeight="1">
      <c r="D123" s="103"/>
      <c r="E123" s="114"/>
      <c r="G123" s="103"/>
      <c r="H123" s="105"/>
      <c r="I123" s="106"/>
      <c r="J123" s="107"/>
    </row>
    <row r="124" spans="4:10" ht="13.5" customHeight="1">
      <c r="D124" s="113"/>
      <c r="E124" s="115"/>
      <c r="G124" s="103"/>
      <c r="H124" s="105"/>
      <c r="I124" s="106"/>
      <c r="J124" s="107"/>
    </row>
    <row r="125" spans="7:10" ht="13.5" customHeight="1">
      <c r="G125" s="103"/>
      <c r="H125" s="105"/>
      <c r="I125" s="106"/>
      <c r="J125" s="107"/>
    </row>
    <row r="126" spans="7:10" ht="13.5" customHeight="1">
      <c r="G126" s="113"/>
      <c r="H126" s="116"/>
      <c r="I126" s="117"/>
      <c r="J126" s="118"/>
    </row>
    <row r="127" spans="7:10" ht="13.5" customHeight="1">
      <c r="G127" s="119" t="s">
        <v>78</v>
      </c>
      <c r="H127" s="120">
        <f>SUM(H106:H126)</f>
        <v>0</v>
      </c>
      <c r="I127" s="120">
        <f>SUM(I106:I126)</f>
        <v>0</v>
      </c>
      <c r="J127" s="120">
        <f>SUM(J106:J126)</f>
        <v>0</v>
      </c>
    </row>
    <row r="130" spans="7:11" ht="13.5" customHeight="1">
      <c r="G130" s="95" t="s">
        <v>79</v>
      </c>
      <c r="H130" s="95"/>
      <c r="I130" s="96" t="s">
        <v>60</v>
      </c>
      <c r="J130" s="121" t="s">
        <v>61</v>
      </c>
      <c r="K130" s="94" t="s">
        <v>80</v>
      </c>
    </row>
    <row r="131" spans="7:11" ht="13.5" customHeight="1">
      <c r="G131" s="98" t="s">
        <v>81</v>
      </c>
      <c r="H131" s="100">
        <v>0</v>
      </c>
      <c r="I131" s="101">
        <v>0</v>
      </c>
      <c r="J131" s="122">
        <v>0</v>
      </c>
      <c r="K131" s="123">
        <v>0</v>
      </c>
    </row>
    <row r="132" spans="7:11" ht="13.5" customHeight="1">
      <c r="G132" s="103" t="s">
        <v>82</v>
      </c>
      <c r="H132" s="105">
        <v>0</v>
      </c>
      <c r="I132" s="105">
        <v>0</v>
      </c>
      <c r="J132" s="106">
        <v>0</v>
      </c>
      <c r="K132" s="124">
        <v>0</v>
      </c>
    </row>
    <row r="133" spans="7:11" ht="13.5" customHeight="1">
      <c r="G133" s="103" t="s">
        <v>83</v>
      </c>
      <c r="H133" s="105">
        <v>0</v>
      </c>
      <c r="I133" s="105">
        <v>0</v>
      </c>
      <c r="J133" s="106">
        <v>0</v>
      </c>
      <c r="K133" s="124">
        <v>0</v>
      </c>
    </row>
    <row r="134" spans="7:11" ht="13.5" customHeight="1">
      <c r="G134" s="103" t="s">
        <v>84</v>
      </c>
      <c r="H134" s="105">
        <v>0</v>
      </c>
      <c r="I134" s="105">
        <v>0</v>
      </c>
      <c r="J134" s="106">
        <v>0</v>
      </c>
      <c r="K134" s="124">
        <v>0</v>
      </c>
    </row>
    <row r="135" spans="7:11" ht="13.5" customHeight="1">
      <c r="G135" s="125" t="s">
        <v>85</v>
      </c>
      <c r="H135" s="126">
        <v>0</v>
      </c>
      <c r="I135" s="126">
        <v>0</v>
      </c>
      <c r="J135" s="127">
        <v>0</v>
      </c>
      <c r="K135" s="128">
        <v>0</v>
      </c>
    </row>
    <row r="136" spans="7:11" ht="13.5" customHeight="1">
      <c r="G136" s="60" t="s">
        <v>78</v>
      </c>
      <c r="H136" s="60"/>
      <c r="I136" s="60"/>
      <c r="J136" s="129"/>
      <c r="K136" s="130">
        <f>SUM(K131:K135)</f>
        <v>0</v>
      </c>
    </row>
  </sheetData>
  <sheetProtection selectLockedCells="1" selectUnlockedCells="1"/>
  <mergeCells count="3">
    <mergeCell ref="C105:E105"/>
    <mergeCell ref="G105:H105"/>
    <mergeCell ref="G130:H130"/>
  </mergeCells>
  <printOptions/>
  <pageMargins left="0.6986111111111111" right="0.6986111111111111"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13"/>
  <sheetViews>
    <sheetView zoomScaleSheetLayoutView="100" workbookViewId="0" topLeftCell="A1">
      <selection activeCell="A14" sqref="A14"/>
    </sheetView>
  </sheetViews>
  <sheetFormatPr defaultColWidth="9.00390625" defaultRowHeight="13.5"/>
  <cols>
    <col min="1" max="16384" width="8.875" style="0" customWidth="1"/>
  </cols>
  <sheetData>
    <row r="1" spans="1:9" ht="12.75">
      <c r="A1" s="131" t="s">
        <v>86</v>
      </c>
      <c r="B1" s="132"/>
      <c r="C1" s="132"/>
      <c r="D1" s="132"/>
      <c r="E1" s="132"/>
      <c r="F1" s="132"/>
      <c r="G1" s="132"/>
      <c r="H1" s="132"/>
      <c r="I1" s="133"/>
    </row>
    <row r="2" spans="1:9" ht="12.75">
      <c r="A2" s="134" t="s">
        <v>87</v>
      </c>
      <c r="B2" s="135"/>
      <c r="C2" s="135"/>
      <c r="D2" s="135"/>
      <c r="E2" s="135"/>
      <c r="F2" s="135"/>
      <c r="G2" s="135"/>
      <c r="H2" s="135"/>
      <c r="I2" s="133"/>
    </row>
    <row r="3" spans="1:4" ht="12.75">
      <c r="A3" s="136"/>
      <c r="D3" s="136"/>
    </row>
    <row r="7" ht="12.75">
      <c r="A7" t="s">
        <v>88</v>
      </c>
    </row>
    <row r="8" ht="12.75">
      <c r="A8" t="s">
        <v>89</v>
      </c>
    </row>
    <row r="9" ht="12.75">
      <c r="A9" t="s">
        <v>90</v>
      </c>
    </row>
    <row r="11" ht="12.75">
      <c r="A11" t="s">
        <v>91</v>
      </c>
    </row>
    <row r="13" ht="12.75">
      <c r="A13" t="s">
        <v>92</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33">
      <selection activeCell="A1" sqref="A1"/>
    </sheetView>
  </sheetViews>
  <sheetFormatPr defaultColWidth="9.00390625" defaultRowHeight="13.5"/>
  <cols>
    <col min="1" max="16384" width="8.875" style="0" customWidth="1"/>
  </cols>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R136"/>
  <sheetViews>
    <sheetView tabSelected="1" zoomScaleSheetLayoutView="100" workbookViewId="0" topLeftCell="A1">
      <pane ySplit="1" topLeftCell="A119" activePane="bottomLeft" state="frozen"/>
      <selection pane="topLeft" activeCell="A1" sqref="A1"/>
      <selection pane="bottomLeft" activeCell="L132" sqref="L132"/>
    </sheetView>
  </sheetViews>
  <sheetFormatPr defaultColWidth="10.00390625" defaultRowHeight="13.5" customHeight="1"/>
  <cols>
    <col min="1" max="1" width="9.625" style="0" customWidth="1"/>
    <col min="2" max="2" width="4.625" style="0" customWidth="1"/>
    <col min="3" max="3" width="11.875" style="0" customWidth="1"/>
    <col min="4" max="4" width="7.50390625" style="0" customWidth="1"/>
    <col min="5" max="5" width="8.75390625" style="0" customWidth="1"/>
    <col min="6" max="6" width="6.875" style="0" customWidth="1"/>
    <col min="7" max="7" width="14.50390625" style="0" customWidth="1"/>
    <col min="8" max="8" width="9.00390625" style="0" customWidth="1"/>
    <col min="9" max="9" width="4.50390625" style="0" customWidth="1"/>
    <col min="10" max="10" width="13.75390625" style="0" customWidth="1"/>
    <col min="12" max="12" width="16.00390625" style="0" customWidth="1"/>
    <col min="13" max="13" width="7.625" style="0" customWidth="1"/>
    <col min="16" max="16" width="15.875" style="0" customWidth="1"/>
    <col min="17" max="17" width="12.50390625" style="81" customWidth="1"/>
    <col min="18" max="18" width="11.50390625" style="0" customWidth="1"/>
  </cols>
  <sheetData>
    <row r="1" spans="1:18" ht="13.5" customHeight="1">
      <c r="A1" s="82" t="s">
        <v>22</v>
      </c>
      <c r="B1" s="83" t="s">
        <v>23</v>
      </c>
      <c r="C1" s="83" t="s">
        <v>93</v>
      </c>
      <c r="D1" s="83" t="s">
        <v>25</v>
      </c>
      <c r="E1" s="83" t="s">
        <v>26</v>
      </c>
      <c r="F1" s="83" t="s">
        <v>27</v>
      </c>
      <c r="G1" s="83" t="s">
        <v>28</v>
      </c>
      <c r="H1" s="83" t="s">
        <v>29</v>
      </c>
      <c r="I1" s="83" t="s">
        <v>30</v>
      </c>
      <c r="J1" s="83" t="s">
        <v>31</v>
      </c>
      <c r="K1" s="83" t="s">
        <v>32</v>
      </c>
      <c r="L1" s="83" t="s">
        <v>33</v>
      </c>
      <c r="M1" s="83" t="s">
        <v>34</v>
      </c>
      <c r="N1" s="83" t="s">
        <v>35</v>
      </c>
      <c r="O1" s="84" t="s">
        <v>36</v>
      </c>
      <c r="P1" s="85" t="s">
        <v>37</v>
      </c>
      <c r="Q1" s="86" t="s">
        <v>38</v>
      </c>
      <c r="R1" t="s">
        <v>94</v>
      </c>
    </row>
    <row r="2" spans="1:18" ht="13.5" customHeight="1">
      <c r="A2" s="82"/>
      <c r="B2" s="83"/>
      <c r="C2" s="83"/>
      <c r="D2" s="83"/>
      <c r="E2" s="83"/>
      <c r="F2" s="83"/>
      <c r="G2" s="83"/>
      <c r="H2" s="83"/>
      <c r="I2" s="83"/>
      <c r="J2" s="83"/>
      <c r="K2" s="83"/>
      <c r="L2" s="83"/>
      <c r="M2" s="83"/>
      <c r="N2" s="83"/>
      <c r="O2" s="84"/>
      <c r="P2" s="85"/>
      <c r="Q2" s="86"/>
      <c r="R2">
        <v>500000</v>
      </c>
    </row>
    <row r="3" spans="1:18" ht="13.5" customHeight="1">
      <c r="A3" t="s">
        <v>39</v>
      </c>
      <c r="B3" t="s">
        <v>47</v>
      </c>
      <c r="C3">
        <v>43.47</v>
      </c>
      <c r="D3">
        <v>2.3</v>
      </c>
      <c r="E3" t="s">
        <v>41</v>
      </c>
      <c r="F3" t="s">
        <v>95</v>
      </c>
      <c r="G3" s="137" t="s">
        <v>96</v>
      </c>
      <c r="H3">
        <v>104.261</v>
      </c>
      <c r="I3" s="88" t="s">
        <v>97</v>
      </c>
      <c r="J3" s="138" t="s">
        <v>98</v>
      </c>
      <c r="K3">
        <v>105.143</v>
      </c>
      <c r="L3" t="s">
        <v>48</v>
      </c>
      <c r="M3" s="88" t="s">
        <v>99</v>
      </c>
      <c r="N3">
        <v>88.2</v>
      </c>
      <c r="P3">
        <v>383405</v>
      </c>
      <c r="Q3" s="86"/>
      <c r="R3" s="87">
        <f>P3+Q3+R2</f>
        <v>883405</v>
      </c>
    </row>
    <row r="4" spans="1:18" ht="13.5" customHeight="1">
      <c r="A4" t="s">
        <v>39</v>
      </c>
      <c r="B4" t="s">
        <v>40</v>
      </c>
      <c r="C4">
        <v>7.45</v>
      </c>
      <c r="D4">
        <v>23.7</v>
      </c>
      <c r="E4" t="s">
        <v>41</v>
      </c>
      <c r="F4" t="s">
        <v>95</v>
      </c>
      <c r="G4" s="88" t="s">
        <v>100</v>
      </c>
      <c r="H4">
        <v>104.875</v>
      </c>
      <c r="I4" s="88" t="s">
        <v>97</v>
      </c>
      <c r="J4" t="s">
        <v>101</v>
      </c>
      <c r="K4">
        <v>104.932</v>
      </c>
      <c r="L4" t="s">
        <v>43</v>
      </c>
      <c r="M4" s="88" t="s">
        <v>102</v>
      </c>
      <c r="N4" s="92"/>
      <c r="O4" s="92">
        <v>-5.7</v>
      </c>
      <c r="Q4" s="81">
        <v>-4246</v>
      </c>
      <c r="R4" s="87">
        <f>R3-P4+Q4</f>
        <v>879159</v>
      </c>
    </row>
    <row r="5" spans="1:18" ht="13.5" customHeight="1">
      <c r="A5" t="s">
        <v>39</v>
      </c>
      <c r="B5" t="s">
        <v>47</v>
      </c>
      <c r="C5">
        <v>4.68</v>
      </c>
      <c r="D5">
        <v>37.5</v>
      </c>
      <c r="E5" t="s">
        <v>41</v>
      </c>
      <c r="F5" t="s">
        <v>95</v>
      </c>
      <c r="G5" s="88" t="s">
        <v>103</v>
      </c>
      <c r="H5">
        <v>105.169</v>
      </c>
      <c r="I5" s="88" t="s">
        <v>97</v>
      </c>
      <c r="J5" t="s">
        <v>104</v>
      </c>
      <c r="K5">
        <v>105.222</v>
      </c>
      <c r="L5" t="s">
        <v>48</v>
      </c>
      <c r="M5" s="88" t="s">
        <v>99</v>
      </c>
      <c r="N5" s="92">
        <v>5.3</v>
      </c>
      <c r="O5" s="92"/>
      <c r="P5">
        <v>2480</v>
      </c>
      <c r="R5" s="87">
        <f>R4+P5+Q5</f>
        <v>881639</v>
      </c>
    </row>
    <row r="6" spans="1:18" ht="13.5" customHeight="1">
      <c r="A6" t="s">
        <v>39</v>
      </c>
      <c r="B6" t="s">
        <v>47</v>
      </c>
      <c r="C6">
        <v>34.57</v>
      </c>
      <c r="D6">
        <v>5.1</v>
      </c>
      <c r="E6" t="s">
        <v>41</v>
      </c>
      <c r="F6" t="s">
        <v>95</v>
      </c>
      <c r="G6" s="88" t="s">
        <v>105</v>
      </c>
      <c r="H6">
        <v>105.134</v>
      </c>
      <c r="I6" s="88" t="s">
        <v>97</v>
      </c>
      <c r="J6" t="s">
        <v>106</v>
      </c>
      <c r="K6">
        <v>106.039</v>
      </c>
      <c r="L6" t="s">
        <v>48</v>
      </c>
      <c r="M6" s="88" t="s">
        <v>99</v>
      </c>
      <c r="N6" s="92">
        <v>125.6</v>
      </c>
      <c r="O6" s="92"/>
      <c r="P6">
        <v>434199</v>
      </c>
      <c r="R6" s="87">
        <f>P6+Q6+R5</f>
        <v>1315838</v>
      </c>
    </row>
    <row r="7" spans="1:18" ht="13.5" customHeight="1">
      <c r="A7" t="s">
        <v>39</v>
      </c>
      <c r="B7" t="s">
        <v>47</v>
      </c>
      <c r="C7">
        <v>26.85</v>
      </c>
      <c r="D7">
        <v>9.8</v>
      </c>
      <c r="E7" t="s">
        <v>41</v>
      </c>
      <c r="F7" t="s">
        <v>95</v>
      </c>
      <c r="G7" s="88" t="s">
        <v>107</v>
      </c>
      <c r="H7">
        <v>106.329</v>
      </c>
      <c r="I7" s="88" t="s">
        <v>97</v>
      </c>
      <c r="J7" t="s">
        <v>108</v>
      </c>
      <c r="K7">
        <v>106.734</v>
      </c>
      <c r="L7" t="s">
        <v>48</v>
      </c>
      <c r="M7" s="88" t="s">
        <v>99</v>
      </c>
      <c r="N7" s="92">
        <v>40.5</v>
      </c>
      <c r="O7" s="92"/>
      <c r="P7">
        <v>108742</v>
      </c>
      <c r="R7" s="87">
        <f>P7+Q7+R6</f>
        <v>1424580</v>
      </c>
    </row>
    <row r="8" spans="1:18" ht="13.5" customHeight="1">
      <c r="A8" t="s">
        <v>39</v>
      </c>
      <c r="B8" t="s">
        <v>47</v>
      </c>
      <c r="C8">
        <v>21.42</v>
      </c>
      <c r="D8">
        <v>13.3</v>
      </c>
      <c r="E8" t="s">
        <v>41</v>
      </c>
      <c r="F8" t="s">
        <v>95</v>
      </c>
      <c r="G8" s="88" t="s">
        <v>109</v>
      </c>
      <c r="H8">
        <v>107.089</v>
      </c>
      <c r="I8" s="88" t="s">
        <v>97</v>
      </c>
      <c r="J8" t="s">
        <v>110</v>
      </c>
      <c r="K8">
        <v>107.145</v>
      </c>
      <c r="L8" t="s">
        <v>48</v>
      </c>
      <c r="M8" s="88" t="s">
        <v>99</v>
      </c>
      <c r="N8">
        <v>5.6</v>
      </c>
      <c r="O8" s="92"/>
      <c r="P8">
        <v>11995</v>
      </c>
      <c r="R8" s="87">
        <f>P8+Q8+R7</f>
        <v>1436575</v>
      </c>
    </row>
    <row r="9" spans="1:18" ht="13.5" customHeight="1">
      <c r="A9" t="s">
        <v>39</v>
      </c>
      <c r="B9" t="s">
        <v>40</v>
      </c>
      <c r="C9">
        <v>44.2</v>
      </c>
      <c r="D9">
        <v>6.5</v>
      </c>
      <c r="E9" t="s">
        <v>41</v>
      </c>
      <c r="F9" t="s">
        <v>95</v>
      </c>
      <c r="G9" s="88" t="s">
        <v>111</v>
      </c>
      <c r="H9">
        <v>107.222</v>
      </c>
      <c r="I9" s="88" t="s">
        <v>97</v>
      </c>
      <c r="J9" t="s">
        <v>112</v>
      </c>
      <c r="K9">
        <v>107.2</v>
      </c>
      <c r="L9" t="s">
        <v>43</v>
      </c>
      <c r="M9" s="88" t="s">
        <v>99</v>
      </c>
      <c r="N9">
        <v>2.2</v>
      </c>
      <c r="O9" s="92"/>
      <c r="P9">
        <v>972</v>
      </c>
      <c r="R9" s="87">
        <f>P9+Q9+R8</f>
        <v>1437547</v>
      </c>
    </row>
    <row r="10" spans="1:18" ht="13.5" customHeight="1">
      <c r="A10" t="s">
        <v>39</v>
      </c>
      <c r="B10" t="s">
        <v>40</v>
      </c>
      <c r="C10">
        <v>28.75</v>
      </c>
      <c r="D10">
        <v>10</v>
      </c>
      <c r="E10" t="s">
        <v>41</v>
      </c>
      <c r="F10" t="s">
        <v>95</v>
      </c>
      <c r="G10" s="88" t="s">
        <v>113</v>
      </c>
      <c r="H10">
        <v>107.051</v>
      </c>
      <c r="I10" s="88" t="s">
        <v>97</v>
      </c>
      <c r="J10" t="s">
        <v>114</v>
      </c>
      <c r="K10">
        <v>107.151</v>
      </c>
      <c r="L10" t="s">
        <v>43</v>
      </c>
      <c r="M10" s="88" t="s">
        <v>102</v>
      </c>
      <c r="N10" s="92"/>
      <c r="O10" s="92">
        <v>-10</v>
      </c>
      <c r="Q10" s="81">
        <v>-28750</v>
      </c>
      <c r="R10" s="87">
        <f>P10+Q10+R9</f>
        <v>1408797</v>
      </c>
    </row>
    <row r="11" spans="1:18" ht="13.5" customHeight="1">
      <c r="A11" t="s">
        <v>39</v>
      </c>
      <c r="B11" t="s">
        <v>47</v>
      </c>
      <c r="C11">
        <v>56.35</v>
      </c>
      <c r="D11">
        <v>5</v>
      </c>
      <c r="E11" t="s">
        <v>41</v>
      </c>
      <c r="F11" t="s">
        <v>95</v>
      </c>
      <c r="G11" s="88" t="s">
        <v>115</v>
      </c>
      <c r="H11">
        <v>107.131</v>
      </c>
      <c r="I11" s="88" t="s">
        <v>97</v>
      </c>
      <c r="J11" t="s">
        <v>116</v>
      </c>
      <c r="K11">
        <v>108.625</v>
      </c>
      <c r="L11" t="s">
        <v>48</v>
      </c>
      <c r="M11" s="88" t="s">
        <v>99</v>
      </c>
      <c r="N11" s="92">
        <v>149.4</v>
      </c>
      <c r="O11" s="92"/>
      <c r="P11">
        <v>841869</v>
      </c>
      <c r="R11" s="87">
        <f>P11+Q11+R10</f>
        <v>2250666</v>
      </c>
    </row>
    <row r="12" spans="1:18" ht="13.5" customHeight="1">
      <c r="A12" t="s">
        <v>39</v>
      </c>
      <c r="B12" t="s">
        <v>47</v>
      </c>
      <c r="C12">
        <v>25.27</v>
      </c>
      <c r="D12">
        <v>17.6</v>
      </c>
      <c r="E12" t="s">
        <v>41</v>
      </c>
      <c r="F12" t="s">
        <v>95</v>
      </c>
      <c r="G12" s="88" t="s">
        <v>117</v>
      </c>
      <c r="H12">
        <v>108.981</v>
      </c>
      <c r="I12" s="88" t="s">
        <v>97</v>
      </c>
      <c r="J12" t="s">
        <v>118</v>
      </c>
      <c r="K12">
        <v>108.906</v>
      </c>
      <c r="L12" t="s">
        <v>48</v>
      </c>
      <c r="M12" s="88" t="s">
        <v>102</v>
      </c>
      <c r="N12" s="92"/>
      <c r="O12" s="92">
        <v>-7.5</v>
      </c>
      <c r="Q12" s="81">
        <v>-18952</v>
      </c>
      <c r="R12" s="87">
        <f>P12+Q12+R11</f>
        <v>2231714</v>
      </c>
    </row>
    <row r="13" spans="1:18" ht="13.5" customHeight="1">
      <c r="A13" t="s">
        <v>39</v>
      </c>
      <c r="B13" t="s">
        <v>47</v>
      </c>
      <c r="C13">
        <v>25.21</v>
      </c>
      <c r="D13">
        <v>17.7</v>
      </c>
      <c r="E13" t="s">
        <v>41</v>
      </c>
      <c r="F13" t="s">
        <v>95</v>
      </c>
      <c r="G13" s="88" t="s">
        <v>119</v>
      </c>
      <c r="H13">
        <v>109.055</v>
      </c>
      <c r="I13" s="88" t="s">
        <v>97</v>
      </c>
      <c r="J13" t="s">
        <v>120</v>
      </c>
      <c r="K13">
        <v>108.878</v>
      </c>
      <c r="L13" t="s">
        <v>45</v>
      </c>
      <c r="M13" s="88" t="s">
        <v>102</v>
      </c>
      <c r="N13" s="92"/>
      <c r="O13" s="92">
        <v>-17.7</v>
      </c>
      <c r="Q13" s="81">
        <v>-44621</v>
      </c>
      <c r="R13" s="87">
        <f>P13+Q13+R12</f>
        <v>2187093</v>
      </c>
    </row>
    <row r="14" spans="1:18" ht="13.5" customHeight="1">
      <c r="A14" t="s">
        <v>39</v>
      </c>
      <c r="B14" t="s">
        <v>40</v>
      </c>
      <c r="C14">
        <v>82.53</v>
      </c>
      <c r="D14">
        <v>5.3</v>
      </c>
      <c r="E14" t="s">
        <v>41</v>
      </c>
      <c r="F14" t="s">
        <v>95</v>
      </c>
      <c r="G14" s="88" t="s">
        <v>121</v>
      </c>
      <c r="H14">
        <v>108.89</v>
      </c>
      <c r="I14" s="88" t="s">
        <v>97</v>
      </c>
      <c r="J14" t="s">
        <v>122</v>
      </c>
      <c r="K14">
        <v>108.832</v>
      </c>
      <c r="L14" t="s">
        <v>43</v>
      </c>
      <c r="M14" s="88" t="s">
        <v>99</v>
      </c>
      <c r="N14" s="92">
        <v>5.8</v>
      </c>
      <c r="O14" s="92"/>
      <c r="P14">
        <v>47867</v>
      </c>
      <c r="R14" s="87">
        <f>P14+Q14+R13</f>
        <v>2234960</v>
      </c>
    </row>
    <row r="15" spans="1:18" ht="13.5" customHeight="1">
      <c r="A15" t="s">
        <v>39</v>
      </c>
      <c r="B15" t="s">
        <v>47</v>
      </c>
      <c r="C15">
        <v>63.85</v>
      </c>
      <c r="D15">
        <v>7</v>
      </c>
      <c r="E15" t="s">
        <v>41</v>
      </c>
      <c r="F15" t="s">
        <v>95</v>
      </c>
      <c r="G15" s="88" t="s">
        <v>123</v>
      </c>
      <c r="H15">
        <v>109.259</v>
      </c>
      <c r="I15" s="88" t="s">
        <v>97</v>
      </c>
      <c r="J15" t="s">
        <v>124</v>
      </c>
      <c r="K15">
        <v>109.189</v>
      </c>
      <c r="L15" t="s">
        <v>45</v>
      </c>
      <c r="M15" s="88" t="s">
        <v>102</v>
      </c>
      <c r="N15" s="92"/>
      <c r="O15" s="92">
        <v>-7</v>
      </c>
      <c r="Q15" s="81">
        <v>-44695</v>
      </c>
      <c r="R15" s="87">
        <f>P15+Q15+R14</f>
        <v>2190265</v>
      </c>
    </row>
    <row r="16" spans="1:18" ht="13.5" customHeight="1">
      <c r="A16" t="s">
        <v>39</v>
      </c>
      <c r="B16" t="s">
        <v>47</v>
      </c>
      <c r="C16">
        <v>19.2</v>
      </c>
      <c r="D16">
        <v>22.7</v>
      </c>
      <c r="E16" t="s">
        <v>41</v>
      </c>
      <c r="F16" t="s">
        <v>95</v>
      </c>
      <c r="G16" s="88" t="s">
        <v>125</v>
      </c>
      <c r="H16">
        <v>109.068</v>
      </c>
      <c r="I16" s="88" t="s">
        <v>97</v>
      </c>
      <c r="J16" t="s">
        <v>126</v>
      </c>
      <c r="K16">
        <v>109.35</v>
      </c>
      <c r="L16" t="s">
        <v>48</v>
      </c>
      <c r="M16" s="88" t="s">
        <v>99</v>
      </c>
      <c r="N16" s="92">
        <v>50.9</v>
      </c>
      <c r="O16" s="92"/>
      <c r="P16">
        <v>97728</v>
      </c>
      <c r="R16" s="87">
        <f>P16+Q16+R15</f>
        <v>2287993</v>
      </c>
    </row>
    <row r="17" spans="1:18" ht="13.5" customHeight="1">
      <c r="A17" t="s">
        <v>39</v>
      </c>
      <c r="B17" t="s">
        <v>47</v>
      </c>
      <c r="C17">
        <v>27.5</v>
      </c>
      <c r="D17">
        <v>16.6</v>
      </c>
      <c r="E17" t="s">
        <v>41</v>
      </c>
      <c r="F17" t="s">
        <v>95</v>
      </c>
      <c r="G17" s="88" t="s">
        <v>127</v>
      </c>
      <c r="H17">
        <v>109.747</v>
      </c>
      <c r="I17" s="88" t="s">
        <v>97</v>
      </c>
      <c r="J17" s="138" t="s">
        <v>128</v>
      </c>
      <c r="K17">
        <v>109.742</v>
      </c>
      <c r="L17" t="s">
        <v>48</v>
      </c>
      <c r="M17" s="88" t="s">
        <v>102</v>
      </c>
      <c r="N17" s="92"/>
      <c r="O17" s="92">
        <v>-0.5</v>
      </c>
      <c r="Q17" s="81">
        <v>-1375</v>
      </c>
      <c r="R17" s="87">
        <f>P17+Q17+R16</f>
        <v>2286618</v>
      </c>
    </row>
    <row r="18" spans="1:18" ht="13.5" customHeight="1">
      <c r="A18" t="s">
        <v>39</v>
      </c>
      <c r="B18" t="s">
        <v>47</v>
      </c>
      <c r="C18">
        <v>22.6</v>
      </c>
      <c r="D18">
        <v>20.2</v>
      </c>
      <c r="E18" t="s">
        <v>41</v>
      </c>
      <c r="F18" t="s">
        <v>95</v>
      </c>
      <c r="G18" s="88" t="s">
        <v>129</v>
      </c>
      <c r="H18">
        <v>108.855</v>
      </c>
      <c r="I18" s="88" t="s">
        <v>97</v>
      </c>
      <c r="J18" t="s">
        <v>130</v>
      </c>
      <c r="K18">
        <v>109.612</v>
      </c>
      <c r="L18" t="s">
        <v>48</v>
      </c>
      <c r="M18" s="88" t="s">
        <v>99</v>
      </c>
      <c r="N18" s="92">
        <v>75.9</v>
      </c>
      <c r="O18" s="92"/>
      <c r="P18">
        <v>171534</v>
      </c>
      <c r="R18" s="87">
        <f>P18+Q18+R17</f>
        <v>2458152</v>
      </c>
    </row>
    <row r="19" spans="1:18" ht="13.5" customHeight="1">
      <c r="A19" t="s">
        <v>39</v>
      </c>
      <c r="B19" t="s">
        <v>40</v>
      </c>
      <c r="C19">
        <v>35.6</v>
      </c>
      <c r="D19">
        <v>13.8</v>
      </c>
      <c r="E19" t="s">
        <v>41</v>
      </c>
      <c r="F19" t="s">
        <v>95</v>
      </c>
      <c r="G19" s="88" t="s">
        <v>131</v>
      </c>
      <c r="H19">
        <v>109.325</v>
      </c>
      <c r="I19" s="88" t="s">
        <v>97</v>
      </c>
      <c r="J19" t="s">
        <v>132</v>
      </c>
      <c r="K19">
        <v>109.071</v>
      </c>
      <c r="L19" t="s">
        <v>43</v>
      </c>
      <c r="M19" s="88" t="s">
        <v>99</v>
      </c>
      <c r="N19" s="92">
        <v>25.4</v>
      </c>
      <c r="O19" s="92"/>
      <c r="P19">
        <v>90424</v>
      </c>
      <c r="R19" s="87">
        <f>P19+Q19+R18</f>
        <v>2548576</v>
      </c>
    </row>
    <row r="20" spans="1:18" ht="13.5" customHeight="1">
      <c r="A20" t="s">
        <v>39</v>
      </c>
      <c r="B20" t="s">
        <v>40</v>
      </c>
      <c r="C20">
        <v>30.3</v>
      </c>
      <c r="D20">
        <v>16.8</v>
      </c>
      <c r="E20" t="s">
        <v>41</v>
      </c>
      <c r="F20" t="s">
        <v>95</v>
      </c>
      <c r="G20" s="88" t="s">
        <v>132</v>
      </c>
      <c r="H20">
        <v>108.595</v>
      </c>
      <c r="I20" s="88" t="s">
        <v>97</v>
      </c>
      <c r="J20" t="s">
        <v>133</v>
      </c>
      <c r="K20">
        <v>108.162</v>
      </c>
      <c r="L20" t="s">
        <v>43</v>
      </c>
      <c r="M20" s="88" t="s">
        <v>99</v>
      </c>
      <c r="N20" s="92">
        <v>43.3</v>
      </c>
      <c r="O20" s="92"/>
      <c r="P20">
        <v>131199</v>
      </c>
      <c r="R20" s="87">
        <f>P20+Q20+R19</f>
        <v>2679775</v>
      </c>
    </row>
    <row r="21" spans="1:18" ht="13.5" customHeight="1">
      <c r="A21" t="s">
        <v>39</v>
      </c>
      <c r="B21" t="s">
        <v>47</v>
      </c>
      <c r="C21">
        <v>41.8</v>
      </c>
      <c r="D21">
        <v>12.8</v>
      </c>
      <c r="E21" t="s">
        <v>41</v>
      </c>
      <c r="F21" t="s">
        <v>95</v>
      </c>
      <c r="G21" s="88" t="s">
        <v>134</v>
      </c>
      <c r="H21">
        <v>108.406</v>
      </c>
      <c r="I21" s="88" t="s">
        <v>97</v>
      </c>
      <c r="J21" t="s">
        <v>135</v>
      </c>
      <c r="K21">
        <v>108.278</v>
      </c>
      <c r="L21" t="s">
        <v>45</v>
      </c>
      <c r="M21" s="88" t="s">
        <v>102</v>
      </c>
      <c r="N21" s="92"/>
      <c r="O21" s="92">
        <v>-12.8</v>
      </c>
      <c r="Q21" s="81">
        <v>-53504</v>
      </c>
      <c r="R21" s="87">
        <f>P21+Q21+R20</f>
        <v>2626271</v>
      </c>
    </row>
    <row r="22" spans="1:18" ht="13.5" customHeight="1">
      <c r="A22" t="s">
        <v>39</v>
      </c>
      <c r="B22" t="s">
        <v>40</v>
      </c>
      <c r="C22">
        <v>20</v>
      </c>
      <c r="D22">
        <v>26.2</v>
      </c>
      <c r="E22" t="s">
        <v>41</v>
      </c>
      <c r="F22" t="s">
        <v>95</v>
      </c>
      <c r="G22" s="88" t="s">
        <v>136</v>
      </c>
      <c r="H22">
        <v>108.065</v>
      </c>
      <c r="I22" s="88" t="s">
        <v>97</v>
      </c>
      <c r="J22" t="s">
        <v>137</v>
      </c>
      <c r="K22">
        <v>107.964</v>
      </c>
      <c r="L22" t="s">
        <v>43</v>
      </c>
      <c r="M22" s="88" t="s">
        <v>99</v>
      </c>
      <c r="N22" s="92">
        <v>10.1</v>
      </c>
      <c r="O22" s="92"/>
      <c r="P22">
        <v>20200</v>
      </c>
      <c r="R22" s="87">
        <f>P22+Q22+R21</f>
        <v>2646471</v>
      </c>
    </row>
    <row r="23" spans="1:18" ht="13.5" customHeight="1">
      <c r="A23" t="s">
        <v>39</v>
      </c>
      <c r="B23" t="s">
        <v>40</v>
      </c>
      <c r="C23">
        <v>66.9</v>
      </c>
      <c r="D23">
        <v>7.9</v>
      </c>
      <c r="E23" t="s">
        <v>41</v>
      </c>
      <c r="F23" t="s">
        <v>95</v>
      </c>
      <c r="G23" s="88" t="s">
        <v>138</v>
      </c>
      <c r="H23">
        <v>107.819</v>
      </c>
      <c r="I23" s="88" t="s">
        <v>97</v>
      </c>
      <c r="J23" t="s">
        <v>139</v>
      </c>
      <c r="K23">
        <v>107.38</v>
      </c>
      <c r="L23" t="s">
        <v>43</v>
      </c>
      <c r="M23" s="88" t="s">
        <v>99</v>
      </c>
      <c r="N23" s="92">
        <v>43.9</v>
      </c>
      <c r="O23" s="92"/>
      <c r="P23">
        <v>293691</v>
      </c>
      <c r="R23" s="87">
        <f>P23+Q23+R22</f>
        <v>2940162</v>
      </c>
    </row>
    <row r="24" spans="1:18" ht="13.5" customHeight="1">
      <c r="A24" t="s">
        <v>39</v>
      </c>
      <c r="B24" t="s">
        <v>40</v>
      </c>
      <c r="C24">
        <v>24.3</v>
      </c>
      <c r="D24">
        <v>24.1</v>
      </c>
      <c r="E24" t="s">
        <v>41</v>
      </c>
      <c r="F24" t="s">
        <v>95</v>
      </c>
      <c r="G24" s="88" t="s">
        <v>140</v>
      </c>
      <c r="H24">
        <v>106.928</v>
      </c>
      <c r="I24" s="88" t="s">
        <v>97</v>
      </c>
      <c r="J24" t="s">
        <v>141</v>
      </c>
      <c r="K24">
        <v>107.169</v>
      </c>
      <c r="L24" t="s">
        <v>45</v>
      </c>
      <c r="M24" s="88" t="s">
        <v>102</v>
      </c>
      <c r="N24" s="92"/>
      <c r="O24" s="92">
        <v>-24.1</v>
      </c>
      <c r="Q24" s="81">
        <v>-58563</v>
      </c>
      <c r="R24" s="87">
        <f>P24+Q24+R23</f>
        <v>2881599</v>
      </c>
    </row>
    <row r="25" spans="1:18" ht="13.5" customHeight="1">
      <c r="A25" t="s">
        <v>39</v>
      </c>
      <c r="B25" t="s">
        <v>47</v>
      </c>
      <c r="C25">
        <v>38.1</v>
      </c>
      <c r="D25">
        <v>15.1</v>
      </c>
      <c r="E25" t="s">
        <v>41</v>
      </c>
      <c r="F25" t="s">
        <v>95</v>
      </c>
      <c r="G25" s="88" t="s">
        <v>142</v>
      </c>
      <c r="H25">
        <v>107.339</v>
      </c>
      <c r="I25" s="88" t="s">
        <v>97</v>
      </c>
      <c r="J25" t="s">
        <v>143</v>
      </c>
      <c r="K25">
        <v>107.188</v>
      </c>
      <c r="L25" t="s">
        <v>45</v>
      </c>
      <c r="M25" s="88" t="s">
        <v>102</v>
      </c>
      <c r="N25" s="92"/>
      <c r="O25" s="92">
        <v>-15.1</v>
      </c>
      <c r="Q25" s="81">
        <v>-57531</v>
      </c>
      <c r="R25" s="87">
        <f>P25+Q25+R24</f>
        <v>2824068</v>
      </c>
    </row>
    <row r="26" spans="1:18" ht="13.5" customHeight="1">
      <c r="A26" t="s">
        <v>39</v>
      </c>
      <c r="B26" t="s">
        <v>47</v>
      </c>
      <c r="C26">
        <v>21.8</v>
      </c>
      <c r="D26">
        <v>25.8</v>
      </c>
      <c r="E26" t="s">
        <v>41</v>
      </c>
      <c r="F26" t="s">
        <v>95</v>
      </c>
      <c r="G26" s="88" t="s">
        <v>144</v>
      </c>
      <c r="H26">
        <v>105.967</v>
      </c>
      <c r="I26" s="88" t="s">
        <v>97</v>
      </c>
      <c r="J26" t="s">
        <v>145</v>
      </c>
      <c r="K26">
        <v>106.075</v>
      </c>
      <c r="L26" t="s">
        <v>43</v>
      </c>
      <c r="M26" s="88" t="s">
        <v>102</v>
      </c>
      <c r="N26" s="92"/>
      <c r="O26" s="92">
        <v>-10.8</v>
      </c>
      <c r="Q26" s="81">
        <v>-23544</v>
      </c>
      <c r="R26" s="87">
        <f>P26+Q26+R25</f>
        <v>2800524</v>
      </c>
    </row>
    <row r="27" spans="1:18" ht="13.5" customHeight="1">
      <c r="A27" t="s">
        <v>39</v>
      </c>
      <c r="B27" t="s">
        <v>47</v>
      </c>
      <c r="C27">
        <v>45.1</v>
      </c>
      <c r="D27">
        <v>12.4</v>
      </c>
      <c r="E27" t="s">
        <v>41</v>
      </c>
      <c r="F27" t="s">
        <v>95</v>
      </c>
      <c r="G27" s="88" t="s">
        <v>146</v>
      </c>
      <c r="H27">
        <v>106.694</v>
      </c>
      <c r="I27" s="88" t="s">
        <v>97</v>
      </c>
      <c r="J27" t="s">
        <v>147</v>
      </c>
      <c r="K27">
        <v>107.111</v>
      </c>
      <c r="L27" t="s">
        <v>48</v>
      </c>
      <c r="M27" s="88" t="s">
        <v>99</v>
      </c>
      <c r="N27" s="92">
        <v>41.7</v>
      </c>
      <c r="O27" s="92"/>
      <c r="P27">
        <v>188067</v>
      </c>
      <c r="R27" s="87">
        <f>P27+Q27+R26</f>
        <v>2988591</v>
      </c>
    </row>
    <row r="28" spans="1:18" ht="13.5" customHeight="1">
      <c r="A28" t="s">
        <v>39</v>
      </c>
      <c r="B28" t="s">
        <v>47</v>
      </c>
      <c r="C28">
        <v>33.7</v>
      </c>
      <c r="D28">
        <v>17.7</v>
      </c>
      <c r="E28" t="s">
        <v>41</v>
      </c>
      <c r="F28" t="s">
        <v>95</v>
      </c>
      <c r="G28" s="88" t="s">
        <v>148</v>
      </c>
      <c r="H28">
        <v>107.299</v>
      </c>
      <c r="I28" s="88" t="s">
        <v>97</v>
      </c>
      <c r="J28" t="s">
        <v>149</v>
      </c>
      <c r="K28">
        <v>108.036</v>
      </c>
      <c r="L28" t="s">
        <v>48</v>
      </c>
      <c r="M28" s="88" t="s">
        <v>99</v>
      </c>
      <c r="N28" s="92">
        <v>73.7</v>
      </c>
      <c r="O28" s="92"/>
      <c r="P28">
        <v>248369</v>
      </c>
      <c r="R28" s="87">
        <f>P28+Q28+R27</f>
        <v>3236960</v>
      </c>
    </row>
    <row r="29" spans="1:18" ht="13.5" customHeight="1">
      <c r="A29" t="s">
        <v>39</v>
      </c>
      <c r="B29" t="s">
        <v>40</v>
      </c>
      <c r="C29">
        <v>67.4</v>
      </c>
      <c r="D29">
        <v>6.4</v>
      </c>
      <c r="E29" t="s">
        <v>41</v>
      </c>
      <c r="F29" t="s">
        <v>95</v>
      </c>
      <c r="G29" s="88" t="s">
        <v>150</v>
      </c>
      <c r="H29">
        <v>107.954</v>
      </c>
      <c r="I29" s="88" t="s">
        <v>97</v>
      </c>
      <c r="J29" t="s">
        <v>150</v>
      </c>
      <c r="K29">
        <v>108.018</v>
      </c>
      <c r="L29" t="s">
        <v>45</v>
      </c>
      <c r="M29" s="88" t="s">
        <v>102</v>
      </c>
      <c r="N29" s="92"/>
      <c r="O29" s="92">
        <v>-6.4</v>
      </c>
      <c r="Q29" s="81">
        <v>-43136</v>
      </c>
      <c r="R29" s="87">
        <f>P29+Q29+R28</f>
        <v>3193824</v>
      </c>
    </row>
    <row r="30" spans="1:18" ht="13.5" customHeight="1">
      <c r="A30" t="s">
        <v>39</v>
      </c>
      <c r="B30" t="s">
        <v>47</v>
      </c>
      <c r="C30">
        <v>69.4</v>
      </c>
      <c r="D30">
        <v>9.2</v>
      </c>
      <c r="E30" t="s">
        <v>41</v>
      </c>
      <c r="F30" t="s">
        <v>95</v>
      </c>
      <c r="G30" s="88" t="s">
        <v>151</v>
      </c>
      <c r="H30">
        <v>108.114</v>
      </c>
      <c r="I30" s="88" t="s">
        <v>97</v>
      </c>
      <c r="J30" t="s">
        <v>152</v>
      </c>
      <c r="K30">
        <v>108.022</v>
      </c>
      <c r="L30" t="s">
        <v>45</v>
      </c>
      <c r="M30" s="88" t="s">
        <v>102</v>
      </c>
      <c r="N30" s="92"/>
      <c r="O30" s="92">
        <v>-9.2</v>
      </c>
      <c r="Q30" s="81">
        <v>-63848</v>
      </c>
      <c r="R30" s="87">
        <f>P30+Q30+R29</f>
        <v>3129976</v>
      </c>
    </row>
    <row r="31" spans="1:18" ht="13.5" customHeight="1">
      <c r="A31" t="s">
        <v>39</v>
      </c>
      <c r="B31" t="s">
        <v>40</v>
      </c>
      <c r="C31">
        <v>48.9</v>
      </c>
      <c r="D31">
        <v>12.8</v>
      </c>
      <c r="E31" t="s">
        <v>41</v>
      </c>
      <c r="F31" t="s">
        <v>95</v>
      </c>
      <c r="G31" s="88" t="s">
        <v>153</v>
      </c>
      <c r="H31">
        <v>107.815</v>
      </c>
      <c r="I31" s="88" t="s">
        <v>97</v>
      </c>
      <c r="J31" t="s">
        <v>154</v>
      </c>
      <c r="K31">
        <v>107.847</v>
      </c>
      <c r="L31" t="s">
        <v>43</v>
      </c>
      <c r="M31" s="88" t="s">
        <v>102</v>
      </c>
      <c r="N31" s="92"/>
      <c r="O31" s="92">
        <v>-3.2</v>
      </c>
      <c r="Q31" s="81">
        <v>-15648</v>
      </c>
      <c r="R31" s="87">
        <f>P31+Q31+R30</f>
        <v>3114328</v>
      </c>
    </row>
    <row r="32" spans="1:18" ht="13.5" customHeight="1">
      <c r="A32" t="s">
        <v>39</v>
      </c>
      <c r="B32" t="s">
        <v>47</v>
      </c>
      <c r="C32">
        <v>75.9</v>
      </c>
      <c r="D32">
        <v>8.2</v>
      </c>
      <c r="E32" t="s">
        <v>41</v>
      </c>
      <c r="F32" t="s">
        <v>95</v>
      </c>
      <c r="G32" s="88" t="s">
        <v>155</v>
      </c>
      <c r="H32">
        <v>108.076</v>
      </c>
      <c r="I32" s="88" t="s">
        <v>97</v>
      </c>
      <c r="J32" t="s">
        <v>156</v>
      </c>
      <c r="K32">
        <v>108.066</v>
      </c>
      <c r="L32" t="s">
        <v>48</v>
      </c>
      <c r="M32" s="88" t="s">
        <v>102</v>
      </c>
      <c r="N32" s="92"/>
      <c r="O32" s="92">
        <v>-1</v>
      </c>
      <c r="Q32" s="81">
        <v>-7590</v>
      </c>
      <c r="R32" s="87">
        <f>P32+Q32+R31</f>
        <v>3106738</v>
      </c>
    </row>
    <row r="33" spans="1:18" ht="13.5" customHeight="1">
      <c r="A33" t="s">
        <v>39</v>
      </c>
      <c r="B33" t="s">
        <v>47</v>
      </c>
      <c r="C33">
        <v>58.6</v>
      </c>
      <c r="D33">
        <v>7.1</v>
      </c>
      <c r="E33" t="s">
        <v>41</v>
      </c>
      <c r="F33" t="s">
        <v>95</v>
      </c>
      <c r="G33" s="88" t="s">
        <v>157</v>
      </c>
      <c r="H33">
        <v>108.142</v>
      </c>
      <c r="I33" s="88" t="s">
        <v>97</v>
      </c>
      <c r="J33" t="s">
        <v>157</v>
      </c>
      <c r="K33">
        <v>108.071</v>
      </c>
      <c r="L33" t="s">
        <v>45</v>
      </c>
      <c r="M33" s="88" t="s">
        <v>102</v>
      </c>
      <c r="N33" s="92"/>
      <c r="O33" s="92">
        <v>-7.1</v>
      </c>
      <c r="Q33" s="81">
        <v>-41606</v>
      </c>
      <c r="R33" s="87">
        <f>P33+Q33+R32</f>
        <v>3065132</v>
      </c>
    </row>
    <row r="34" spans="1:18" ht="13.5" customHeight="1">
      <c r="A34" t="s">
        <v>39</v>
      </c>
      <c r="B34" t="s">
        <v>47</v>
      </c>
      <c r="C34">
        <v>57.8</v>
      </c>
      <c r="D34">
        <v>10.6</v>
      </c>
      <c r="E34" t="s">
        <v>41</v>
      </c>
      <c r="F34" t="s">
        <v>95</v>
      </c>
      <c r="G34" s="88" t="s">
        <v>158</v>
      </c>
      <c r="H34">
        <v>109.346</v>
      </c>
      <c r="I34" s="88" t="s">
        <v>97</v>
      </c>
      <c r="J34" t="s">
        <v>159</v>
      </c>
      <c r="K34">
        <v>113.639</v>
      </c>
      <c r="L34" t="s">
        <v>48</v>
      </c>
      <c r="M34" s="88" t="s">
        <v>99</v>
      </c>
      <c r="N34">
        <v>429.3</v>
      </c>
      <c r="P34">
        <v>2481354</v>
      </c>
      <c r="R34" s="87">
        <f>P34+Q34+R33</f>
        <v>5546486</v>
      </c>
    </row>
    <row r="35" spans="1:18" ht="13.5" customHeight="1">
      <c r="A35" t="s">
        <v>39</v>
      </c>
      <c r="B35" t="s">
        <v>47</v>
      </c>
      <c r="C35">
        <v>54.1</v>
      </c>
      <c r="D35">
        <v>10.6</v>
      </c>
      <c r="E35" t="s">
        <v>41</v>
      </c>
      <c r="F35" t="s">
        <v>95</v>
      </c>
      <c r="G35" s="88" t="s">
        <v>160</v>
      </c>
      <c r="H35">
        <v>113.705</v>
      </c>
      <c r="I35" s="88" t="s">
        <v>97</v>
      </c>
      <c r="J35" t="s">
        <v>161</v>
      </c>
      <c r="K35">
        <v>114.567</v>
      </c>
      <c r="L35" t="s">
        <v>48</v>
      </c>
      <c r="M35" s="88" t="s">
        <v>99</v>
      </c>
      <c r="N35" s="92">
        <v>86.2</v>
      </c>
      <c r="O35" s="92"/>
      <c r="P35">
        <v>466342</v>
      </c>
      <c r="R35" s="87">
        <f>P35+Q35+R34</f>
        <v>6012828</v>
      </c>
    </row>
    <row r="36" spans="1:18" ht="13.5" customHeight="1">
      <c r="A36" t="s">
        <v>39</v>
      </c>
      <c r="B36" t="s">
        <v>47</v>
      </c>
      <c r="C36">
        <v>66.4</v>
      </c>
      <c r="D36">
        <v>12</v>
      </c>
      <c r="E36" t="s">
        <v>41</v>
      </c>
      <c r="F36" t="s">
        <v>95</v>
      </c>
      <c r="G36" s="88" t="s">
        <v>162</v>
      </c>
      <c r="H36">
        <v>115.281</v>
      </c>
      <c r="I36" s="88" t="s">
        <v>97</v>
      </c>
      <c r="J36" t="s">
        <v>163</v>
      </c>
      <c r="K36">
        <v>115.161</v>
      </c>
      <c r="L36" t="s">
        <v>45</v>
      </c>
      <c r="M36" s="88" t="s">
        <v>102</v>
      </c>
      <c r="N36" s="92"/>
      <c r="O36" s="92">
        <v>-12</v>
      </c>
      <c r="Q36" s="81">
        <v>-79680</v>
      </c>
      <c r="R36" s="87">
        <f>P36+Q36+R35</f>
        <v>5933148</v>
      </c>
    </row>
    <row r="37" spans="1:18" ht="13.5" customHeight="1">
      <c r="A37" t="s">
        <v>39</v>
      </c>
      <c r="B37" t="s">
        <v>40</v>
      </c>
      <c r="C37">
        <v>40</v>
      </c>
      <c r="D37">
        <v>29.6</v>
      </c>
      <c r="E37" t="s">
        <v>41</v>
      </c>
      <c r="F37" t="s">
        <v>95</v>
      </c>
      <c r="G37" s="88" t="s">
        <v>164</v>
      </c>
      <c r="H37">
        <v>114.175</v>
      </c>
      <c r="I37" s="88" t="s">
        <v>97</v>
      </c>
      <c r="J37" t="s">
        <v>165</v>
      </c>
      <c r="K37">
        <v>114.25</v>
      </c>
      <c r="L37" t="s">
        <v>43</v>
      </c>
      <c r="M37" s="88" t="s">
        <v>102</v>
      </c>
      <c r="N37" s="92"/>
      <c r="O37" s="92">
        <v>-7.5</v>
      </c>
      <c r="Q37" s="81">
        <v>-30000</v>
      </c>
      <c r="R37" s="87">
        <f>P37+Q37+R36</f>
        <v>5903148</v>
      </c>
    </row>
    <row r="38" spans="1:18" ht="13.5" customHeight="1">
      <c r="A38" t="s">
        <v>39</v>
      </c>
      <c r="B38" t="s">
        <v>47</v>
      </c>
      <c r="C38">
        <v>85.5</v>
      </c>
      <c r="D38">
        <v>11.4</v>
      </c>
      <c r="E38" t="s">
        <v>41</v>
      </c>
      <c r="F38" t="s">
        <v>95</v>
      </c>
      <c r="G38" s="88" t="s">
        <v>166</v>
      </c>
      <c r="H38">
        <v>114.834</v>
      </c>
      <c r="I38" s="88" t="s">
        <v>97</v>
      </c>
      <c r="J38" t="s">
        <v>166</v>
      </c>
      <c r="K38">
        <v>114.72</v>
      </c>
      <c r="L38" t="s">
        <v>45</v>
      </c>
      <c r="M38" s="88" t="s">
        <v>102</v>
      </c>
      <c r="O38" s="92">
        <v>-11.4</v>
      </c>
      <c r="Q38" s="81">
        <v>-97470</v>
      </c>
      <c r="R38" s="87">
        <f>P38+Q38+R37</f>
        <v>5805678</v>
      </c>
    </row>
    <row r="39" spans="1:18" ht="13.5" customHeight="1">
      <c r="A39" t="s">
        <v>39</v>
      </c>
      <c r="B39" t="s">
        <v>40</v>
      </c>
      <c r="C39">
        <v>60.4</v>
      </c>
      <c r="D39">
        <v>19.2</v>
      </c>
      <c r="E39" t="s">
        <v>41</v>
      </c>
      <c r="F39" t="s">
        <v>95</v>
      </c>
      <c r="G39" s="88" t="s">
        <v>167</v>
      </c>
      <c r="H39">
        <v>115.176</v>
      </c>
      <c r="I39" s="88" t="s">
        <v>97</v>
      </c>
      <c r="J39" t="s">
        <v>168</v>
      </c>
      <c r="K39">
        <v>115.368</v>
      </c>
      <c r="L39" t="s">
        <v>45</v>
      </c>
      <c r="M39" s="88" t="s">
        <v>102</v>
      </c>
      <c r="O39" s="92">
        <v>-19.2</v>
      </c>
      <c r="Q39" s="81">
        <v>-115968</v>
      </c>
      <c r="R39" s="87">
        <f>P39+Q39+R38</f>
        <v>5689710</v>
      </c>
    </row>
    <row r="40" spans="1:18" ht="13.5" customHeight="1">
      <c r="A40" t="s">
        <v>39</v>
      </c>
      <c r="B40" t="s">
        <v>47</v>
      </c>
      <c r="C40">
        <v>51</v>
      </c>
      <c r="D40">
        <v>22.3</v>
      </c>
      <c r="E40" t="s">
        <v>41</v>
      </c>
      <c r="F40" t="s">
        <v>95</v>
      </c>
      <c r="G40" s="88" t="s">
        <v>169</v>
      </c>
      <c r="H40">
        <v>115.639</v>
      </c>
      <c r="I40" s="88" t="s">
        <v>97</v>
      </c>
      <c r="J40" t="s">
        <v>170</v>
      </c>
      <c r="K40">
        <v>115.416</v>
      </c>
      <c r="L40" t="s">
        <v>45</v>
      </c>
      <c r="M40" s="88" t="s">
        <v>102</v>
      </c>
      <c r="N40" s="92"/>
      <c r="O40" s="92">
        <v>-22.3</v>
      </c>
      <c r="Q40" s="81">
        <v>-113730</v>
      </c>
      <c r="R40" s="87">
        <f>P40+Q40+R39</f>
        <v>5575980</v>
      </c>
    </row>
    <row r="41" spans="1:18" ht="13.5" customHeight="1">
      <c r="A41" t="s">
        <v>39</v>
      </c>
      <c r="B41" t="s">
        <v>47</v>
      </c>
      <c r="C41">
        <v>41.9</v>
      </c>
      <c r="D41">
        <v>26.66</v>
      </c>
      <c r="E41" t="s">
        <v>41</v>
      </c>
      <c r="F41" t="s">
        <v>95</v>
      </c>
      <c r="G41" s="88" t="s">
        <v>171</v>
      </c>
      <c r="H41">
        <v>115.81</v>
      </c>
      <c r="I41" s="88" t="s">
        <v>97</v>
      </c>
      <c r="J41" t="s">
        <v>172</v>
      </c>
      <c r="K41">
        <v>116.256</v>
      </c>
      <c r="L41" t="s">
        <v>48</v>
      </c>
      <c r="M41" s="88" t="s">
        <v>99</v>
      </c>
      <c r="N41" s="92">
        <v>44.6</v>
      </c>
      <c r="O41" s="92"/>
      <c r="P41">
        <v>186874</v>
      </c>
      <c r="R41" s="87">
        <f>P41+Q41+R40</f>
        <v>5762854</v>
      </c>
    </row>
    <row r="42" spans="1:18" ht="13.5" customHeight="1">
      <c r="A42" t="s">
        <v>39</v>
      </c>
      <c r="B42" t="s">
        <v>47</v>
      </c>
      <c r="C42">
        <v>50.1</v>
      </c>
      <c r="D42">
        <v>23</v>
      </c>
      <c r="E42" t="s">
        <v>41</v>
      </c>
      <c r="F42" t="s">
        <v>95</v>
      </c>
      <c r="G42" s="88" t="s">
        <v>173</v>
      </c>
      <c r="H42">
        <v>116.305</v>
      </c>
      <c r="I42" s="88" t="s">
        <v>97</v>
      </c>
      <c r="J42" t="s">
        <v>174</v>
      </c>
      <c r="K42">
        <v>116.569</v>
      </c>
      <c r="L42" t="s">
        <v>48</v>
      </c>
      <c r="M42" s="88" t="s">
        <v>99</v>
      </c>
      <c r="N42" s="92">
        <v>26.4</v>
      </c>
      <c r="O42" s="92"/>
      <c r="P42">
        <v>132264</v>
      </c>
      <c r="R42" s="87">
        <f>P42+Q42+R41</f>
        <v>5895118</v>
      </c>
    </row>
    <row r="43" spans="1:18" ht="13.5" customHeight="1">
      <c r="A43" t="s">
        <v>39</v>
      </c>
      <c r="B43" t="s">
        <v>47</v>
      </c>
      <c r="C43">
        <v>90.6</v>
      </c>
      <c r="D43">
        <v>13</v>
      </c>
      <c r="E43" t="s">
        <v>41</v>
      </c>
      <c r="F43" t="s">
        <v>95</v>
      </c>
      <c r="G43" s="88" t="s">
        <v>175</v>
      </c>
      <c r="H43">
        <v>116.795</v>
      </c>
      <c r="I43" s="88" t="s">
        <v>97</v>
      </c>
      <c r="J43" t="s">
        <v>176</v>
      </c>
      <c r="K43">
        <v>118.279</v>
      </c>
      <c r="L43" t="s">
        <v>48</v>
      </c>
      <c r="M43" s="88" t="s">
        <v>99</v>
      </c>
      <c r="N43" s="92">
        <v>148.4</v>
      </c>
      <c r="O43" s="92"/>
      <c r="P43">
        <v>1344504</v>
      </c>
      <c r="R43" s="87">
        <f>P43+Q43+R42</f>
        <v>7239622</v>
      </c>
    </row>
    <row r="44" spans="1:18" ht="13.5" customHeight="1">
      <c r="A44" t="s">
        <v>39</v>
      </c>
      <c r="B44" t="s">
        <v>40</v>
      </c>
      <c r="C44">
        <v>25.7</v>
      </c>
      <c r="D44">
        <v>56.2</v>
      </c>
      <c r="E44" t="s">
        <v>41</v>
      </c>
      <c r="F44" t="s">
        <v>95</v>
      </c>
      <c r="G44" s="88" t="s">
        <v>177</v>
      </c>
      <c r="H44">
        <v>117.834</v>
      </c>
      <c r="I44" s="88" t="s">
        <v>97</v>
      </c>
      <c r="J44" t="s">
        <v>178</v>
      </c>
      <c r="K44">
        <v>117.944</v>
      </c>
      <c r="L44" t="s">
        <v>48</v>
      </c>
      <c r="M44" s="88" t="s">
        <v>99</v>
      </c>
      <c r="N44" s="92">
        <v>11</v>
      </c>
      <c r="O44" s="92"/>
      <c r="P44">
        <v>28270</v>
      </c>
      <c r="R44" s="87">
        <f>P44+Q44+R43</f>
        <v>7267892</v>
      </c>
    </row>
    <row r="45" spans="1:18" ht="13.5" customHeight="1">
      <c r="A45" t="s">
        <v>39</v>
      </c>
      <c r="B45" t="s">
        <v>47</v>
      </c>
      <c r="C45">
        <v>78.9</v>
      </c>
      <c r="D45">
        <v>12.5</v>
      </c>
      <c r="E45" t="s">
        <v>41</v>
      </c>
      <c r="F45" t="s">
        <v>95</v>
      </c>
      <c r="G45" s="88" t="s">
        <v>179</v>
      </c>
      <c r="H45">
        <v>117.934</v>
      </c>
      <c r="I45" s="88" t="s">
        <v>97</v>
      </c>
      <c r="J45" t="s">
        <v>180</v>
      </c>
      <c r="K45">
        <v>118.236</v>
      </c>
      <c r="L45" t="s">
        <v>48</v>
      </c>
      <c r="M45" s="88" t="s">
        <v>99</v>
      </c>
      <c r="N45" s="92">
        <v>30.2</v>
      </c>
      <c r="O45" s="92"/>
      <c r="P45">
        <v>238278</v>
      </c>
      <c r="R45" s="87">
        <f>P45+Q45+R44</f>
        <v>7506170</v>
      </c>
    </row>
    <row r="46" spans="1:18" ht="13.5" customHeight="1">
      <c r="A46" t="s">
        <v>39</v>
      </c>
      <c r="B46" t="s">
        <v>40</v>
      </c>
      <c r="C46">
        <v>96.2</v>
      </c>
      <c r="D46">
        <v>11</v>
      </c>
      <c r="E46" t="s">
        <v>41</v>
      </c>
      <c r="F46" t="s">
        <v>95</v>
      </c>
      <c r="G46" s="88" t="s">
        <v>181</v>
      </c>
      <c r="H46">
        <v>117.744</v>
      </c>
      <c r="I46" s="88" t="s">
        <v>97</v>
      </c>
      <c r="J46" s="138" t="s">
        <v>182</v>
      </c>
      <c r="K46">
        <v>117.765</v>
      </c>
      <c r="L46" t="s">
        <v>43</v>
      </c>
      <c r="M46" s="88" t="s">
        <v>102</v>
      </c>
      <c r="N46" s="92"/>
      <c r="O46" s="92">
        <v>-2.1</v>
      </c>
      <c r="Q46" s="81">
        <v>-20202</v>
      </c>
      <c r="R46" s="87">
        <f>P46+Q46+R45</f>
        <v>7485968</v>
      </c>
    </row>
    <row r="47" spans="1:18" ht="13.5" customHeight="1">
      <c r="A47" t="s">
        <v>39</v>
      </c>
      <c r="B47" t="s">
        <v>40</v>
      </c>
      <c r="C47">
        <v>98.4</v>
      </c>
      <c r="D47">
        <v>11</v>
      </c>
      <c r="E47" t="s">
        <v>41</v>
      </c>
      <c r="F47" t="s">
        <v>95</v>
      </c>
      <c r="G47" s="88" t="s">
        <v>183</v>
      </c>
      <c r="H47">
        <v>117.698</v>
      </c>
      <c r="I47" s="88" t="s">
        <v>97</v>
      </c>
      <c r="J47" t="s">
        <v>184</v>
      </c>
      <c r="K47">
        <v>117.808</v>
      </c>
      <c r="L47" t="s">
        <v>45</v>
      </c>
      <c r="M47" s="88" t="s">
        <v>102</v>
      </c>
      <c r="N47" s="92"/>
      <c r="O47" s="92">
        <v>-11</v>
      </c>
      <c r="Q47" s="81">
        <v>-108240</v>
      </c>
      <c r="R47" s="87">
        <f>P47+Q47+R46</f>
        <v>7377728</v>
      </c>
    </row>
    <row r="48" spans="1:18" ht="13.5" customHeight="1">
      <c r="A48" t="s">
        <v>39</v>
      </c>
      <c r="B48" t="s">
        <v>47</v>
      </c>
      <c r="C48">
        <v>91.6</v>
      </c>
      <c r="D48">
        <v>13.1</v>
      </c>
      <c r="E48" t="s">
        <v>41</v>
      </c>
      <c r="F48" t="s">
        <v>95</v>
      </c>
      <c r="G48" s="88" t="s">
        <v>185</v>
      </c>
      <c r="H48">
        <v>118.461</v>
      </c>
      <c r="I48" s="88" t="s">
        <v>97</v>
      </c>
      <c r="J48" t="s">
        <v>186</v>
      </c>
      <c r="K48">
        <v>119.816</v>
      </c>
      <c r="L48" t="s">
        <v>48</v>
      </c>
      <c r="M48" s="88" t="s">
        <v>99</v>
      </c>
      <c r="N48" s="92">
        <v>135.5</v>
      </c>
      <c r="O48" s="92"/>
      <c r="P48">
        <v>1241180</v>
      </c>
      <c r="R48" s="87">
        <f>P48+Q48+R47</f>
        <v>8618908</v>
      </c>
    </row>
    <row r="49" spans="1:18" ht="13.5" customHeight="1">
      <c r="A49" t="s">
        <v>39</v>
      </c>
      <c r="B49" t="s">
        <v>40</v>
      </c>
      <c r="C49">
        <v>99</v>
      </c>
      <c r="D49">
        <v>17.4</v>
      </c>
      <c r="E49" t="s">
        <v>41</v>
      </c>
      <c r="F49" t="s">
        <v>95</v>
      </c>
      <c r="G49" s="88" t="s">
        <v>187</v>
      </c>
      <c r="H49">
        <v>121.295</v>
      </c>
      <c r="I49" s="88" t="s">
        <v>97</v>
      </c>
      <c r="J49" t="s">
        <v>188</v>
      </c>
      <c r="K49">
        <v>119.395</v>
      </c>
      <c r="L49" t="s">
        <v>43</v>
      </c>
      <c r="M49" s="88" t="s">
        <v>99</v>
      </c>
      <c r="N49" s="92">
        <v>190</v>
      </c>
      <c r="O49" s="92"/>
      <c r="P49">
        <v>1881000</v>
      </c>
      <c r="R49" s="87">
        <f>P49+Q49+R48</f>
        <v>10499908</v>
      </c>
    </row>
    <row r="50" spans="1:18" ht="13.5" customHeight="1">
      <c r="A50" t="s">
        <v>39</v>
      </c>
      <c r="B50" t="s">
        <v>40</v>
      </c>
      <c r="C50">
        <v>69.3</v>
      </c>
      <c r="D50">
        <v>30.2</v>
      </c>
      <c r="E50" t="s">
        <v>41</v>
      </c>
      <c r="F50" t="s">
        <v>95</v>
      </c>
      <c r="G50" s="88" t="s">
        <v>189</v>
      </c>
      <c r="H50">
        <v>117.645</v>
      </c>
      <c r="I50" s="88" t="s">
        <v>97</v>
      </c>
      <c r="J50" t="s">
        <v>190</v>
      </c>
      <c r="K50">
        <v>116.825</v>
      </c>
      <c r="L50" t="s">
        <v>43</v>
      </c>
      <c r="M50" s="88" t="s">
        <v>99</v>
      </c>
      <c r="N50" s="92">
        <v>82</v>
      </c>
      <c r="O50" s="92"/>
      <c r="P50">
        <v>568260</v>
      </c>
      <c r="R50" s="87">
        <f>P50+Q50+R49</f>
        <v>11068168</v>
      </c>
    </row>
    <row r="51" spans="1:18" ht="13.5" customHeight="1">
      <c r="A51" t="s">
        <v>39</v>
      </c>
      <c r="B51" t="s">
        <v>47</v>
      </c>
      <c r="C51">
        <v>42.3</v>
      </c>
      <c r="D51">
        <v>52.2</v>
      </c>
      <c r="E51" t="s">
        <v>41</v>
      </c>
      <c r="F51" t="s">
        <v>95</v>
      </c>
      <c r="G51" s="88" t="s">
        <v>191</v>
      </c>
      <c r="H51">
        <v>117.425</v>
      </c>
      <c r="I51" s="88" t="s">
        <v>97</v>
      </c>
      <c r="J51" t="s">
        <v>192</v>
      </c>
      <c r="K51">
        <v>116.903</v>
      </c>
      <c r="L51" t="s">
        <v>45</v>
      </c>
      <c r="M51" s="88" t="s">
        <v>102</v>
      </c>
      <c r="N51" s="92"/>
      <c r="O51" s="92">
        <v>-52.2</v>
      </c>
      <c r="Q51" s="81">
        <v>-220806</v>
      </c>
      <c r="R51" s="87">
        <f>P51+Q51+R50</f>
        <v>10847362</v>
      </c>
    </row>
    <row r="52" spans="1:18" ht="13.5" customHeight="1">
      <c r="A52" t="s">
        <v>39</v>
      </c>
      <c r="B52" t="s">
        <v>47</v>
      </c>
      <c r="C52">
        <v>86.7</v>
      </c>
      <c r="D52">
        <v>10</v>
      </c>
      <c r="E52" t="s">
        <v>41</v>
      </c>
      <c r="F52" t="s">
        <v>95</v>
      </c>
      <c r="G52" s="88" t="s">
        <v>193</v>
      </c>
      <c r="H52">
        <v>118.65</v>
      </c>
      <c r="I52" s="88" t="s">
        <v>97</v>
      </c>
      <c r="J52" t="s">
        <v>194</v>
      </c>
      <c r="K52">
        <v>120.54</v>
      </c>
      <c r="L52" t="s">
        <v>48</v>
      </c>
      <c r="M52" s="88" t="s">
        <v>99</v>
      </c>
      <c r="N52" s="92">
        <v>189</v>
      </c>
      <c r="O52" s="92"/>
      <c r="P52">
        <v>1638630</v>
      </c>
      <c r="R52" s="87">
        <f>P52+Q52+R51</f>
        <v>12485992</v>
      </c>
    </row>
    <row r="53" spans="1:18" ht="13.5" customHeight="1">
      <c r="A53" t="s">
        <v>39</v>
      </c>
      <c r="B53" t="s">
        <v>40</v>
      </c>
      <c r="C53">
        <v>98.3</v>
      </c>
      <c r="D53">
        <v>15.3</v>
      </c>
      <c r="E53" t="s">
        <v>41</v>
      </c>
      <c r="F53" t="s">
        <v>95</v>
      </c>
      <c r="G53" s="88" t="s">
        <v>195</v>
      </c>
      <c r="H53">
        <v>120.346</v>
      </c>
      <c r="I53" s="88" t="s">
        <v>97</v>
      </c>
      <c r="J53" t="s">
        <v>196</v>
      </c>
      <c r="K53">
        <v>119.379</v>
      </c>
      <c r="L53" t="s">
        <v>43</v>
      </c>
      <c r="M53" s="88" t="s">
        <v>99</v>
      </c>
      <c r="N53" s="92">
        <v>96.7</v>
      </c>
      <c r="O53" s="92"/>
      <c r="P53">
        <v>950561</v>
      </c>
      <c r="R53" s="87">
        <f>P53+Q53+R52</f>
        <v>13436553</v>
      </c>
    </row>
    <row r="54" spans="1:18" ht="13.5" customHeight="1">
      <c r="A54" t="s">
        <v>39</v>
      </c>
      <c r="B54" t="s">
        <v>47</v>
      </c>
      <c r="C54">
        <v>75.6</v>
      </c>
      <c r="D54">
        <v>15.5</v>
      </c>
      <c r="E54" t="s">
        <v>41</v>
      </c>
      <c r="F54" t="s">
        <v>95</v>
      </c>
      <c r="G54" s="88" t="s">
        <v>197</v>
      </c>
      <c r="H54">
        <v>119.155</v>
      </c>
      <c r="I54" s="88" t="s">
        <v>97</v>
      </c>
      <c r="J54" t="s">
        <v>198</v>
      </c>
      <c r="K54">
        <v>119.557</v>
      </c>
      <c r="L54" t="s">
        <v>48</v>
      </c>
      <c r="M54" s="88" t="s">
        <v>99</v>
      </c>
      <c r="N54" s="92">
        <v>40.2</v>
      </c>
      <c r="O54" s="92"/>
      <c r="P54">
        <v>303912</v>
      </c>
      <c r="R54" s="87">
        <f>P54+Q54+R53</f>
        <v>13740465</v>
      </c>
    </row>
    <row r="55" spans="1:18" ht="13.5" customHeight="1">
      <c r="A55" t="s">
        <v>39</v>
      </c>
      <c r="B55" t="s">
        <v>47</v>
      </c>
      <c r="C55">
        <v>77.4</v>
      </c>
      <c r="D55">
        <v>10.3</v>
      </c>
      <c r="E55" t="s">
        <v>41</v>
      </c>
      <c r="F55" t="s">
        <v>95</v>
      </c>
      <c r="G55" s="88" t="s">
        <v>199</v>
      </c>
      <c r="H55">
        <v>119.849</v>
      </c>
      <c r="I55" s="88" t="s">
        <v>97</v>
      </c>
      <c r="J55" t="s">
        <v>199</v>
      </c>
      <c r="K55">
        <v>119.746</v>
      </c>
      <c r="L55" t="s">
        <v>45</v>
      </c>
      <c r="M55" s="88" t="s">
        <v>102</v>
      </c>
      <c r="N55" s="92"/>
      <c r="O55" s="92">
        <v>-10.3</v>
      </c>
      <c r="Q55" s="81">
        <v>-79722</v>
      </c>
      <c r="R55" s="87">
        <f>P55+Q55+R54</f>
        <v>13660743</v>
      </c>
    </row>
    <row r="56" spans="1:18" ht="13.5" customHeight="1">
      <c r="A56" t="s">
        <v>39</v>
      </c>
      <c r="B56" t="s">
        <v>40</v>
      </c>
      <c r="C56">
        <v>75.6</v>
      </c>
      <c r="D56">
        <v>15.1</v>
      </c>
      <c r="E56" t="s">
        <v>41</v>
      </c>
      <c r="F56" t="s">
        <v>95</v>
      </c>
      <c r="G56" s="88" t="s">
        <v>200</v>
      </c>
      <c r="H56">
        <v>118.339</v>
      </c>
      <c r="I56" s="88" t="s">
        <v>97</v>
      </c>
      <c r="J56" t="s">
        <v>201</v>
      </c>
      <c r="K56">
        <v>118.49</v>
      </c>
      <c r="L56" t="s">
        <v>45</v>
      </c>
      <c r="M56" s="88" t="s">
        <v>102</v>
      </c>
      <c r="N56" s="92"/>
      <c r="O56" s="92">
        <v>-15.1</v>
      </c>
      <c r="Q56" s="81">
        <v>-328104</v>
      </c>
      <c r="R56" s="87">
        <f>P56+Q56+R55</f>
        <v>13332639</v>
      </c>
    </row>
    <row r="57" spans="1:18" ht="13.5" customHeight="1">
      <c r="A57" t="s">
        <v>39</v>
      </c>
      <c r="B57" t="s">
        <v>40</v>
      </c>
      <c r="C57">
        <v>87.1</v>
      </c>
      <c r="D57">
        <v>17.7</v>
      </c>
      <c r="E57" t="s">
        <v>41</v>
      </c>
      <c r="F57" t="s">
        <v>95</v>
      </c>
      <c r="G57" s="88" t="s">
        <v>202</v>
      </c>
      <c r="H57">
        <v>118.294</v>
      </c>
      <c r="I57" s="88" t="s">
        <v>97</v>
      </c>
      <c r="J57" t="s">
        <v>203</v>
      </c>
      <c r="K57">
        <v>118.471</v>
      </c>
      <c r="L57" t="s">
        <v>45</v>
      </c>
      <c r="M57" s="88" t="s">
        <v>102</v>
      </c>
      <c r="N57" s="92"/>
      <c r="O57" s="92">
        <v>-17.7</v>
      </c>
      <c r="Q57" s="81">
        <v>-154167</v>
      </c>
      <c r="R57" s="87">
        <f>P57+Q57+R56</f>
        <v>13178472</v>
      </c>
    </row>
    <row r="58" spans="1:18" ht="13.5" customHeight="1">
      <c r="A58" t="s">
        <v>39</v>
      </c>
      <c r="B58" t="s">
        <v>40</v>
      </c>
      <c r="C58">
        <v>93.7</v>
      </c>
      <c r="D58">
        <v>28.1</v>
      </c>
      <c r="E58" t="s">
        <v>41</v>
      </c>
      <c r="F58" t="s">
        <v>95</v>
      </c>
      <c r="G58" s="88" t="s">
        <v>204</v>
      </c>
      <c r="H58">
        <v>117.53</v>
      </c>
      <c r="I58" s="88" t="s">
        <v>97</v>
      </c>
      <c r="J58" t="s">
        <v>205</v>
      </c>
      <c r="K58">
        <v>114.21</v>
      </c>
      <c r="L58" t="s">
        <v>43</v>
      </c>
      <c r="M58" s="88" t="s">
        <v>99</v>
      </c>
      <c r="N58" s="92">
        <v>43.4</v>
      </c>
      <c r="O58" s="92"/>
      <c r="P58">
        <v>406658</v>
      </c>
      <c r="R58" s="87">
        <f>P58+Q58+R57</f>
        <v>13585130</v>
      </c>
    </row>
    <row r="59" spans="1:18" ht="13.5" customHeight="1">
      <c r="A59" t="s">
        <v>39</v>
      </c>
      <c r="B59" t="s">
        <v>40</v>
      </c>
      <c r="C59">
        <v>53.7</v>
      </c>
      <c r="D59">
        <v>51.2</v>
      </c>
      <c r="E59" t="s">
        <v>41</v>
      </c>
      <c r="F59" t="s">
        <v>95</v>
      </c>
      <c r="G59" s="88" t="s">
        <v>206</v>
      </c>
      <c r="H59">
        <v>116.725</v>
      </c>
      <c r="I59" s="88" t="s">
        <v>97</v>
      </c>
      <c r="J59" t="s">
        <v>207</v>
      </c>
      <c r="K59">
        <v>116.56</v>
      </c>
      <c r="L59" t="s">
        <v>43</v>
      </c>
      <c r="M59" s="88" t="s">
        <v>99</v>
      </c>
      <c r="N59" s="92">
        <v>51.2</v>
      </c>
      <c r="O59" s="92"/>
      <c r="P59">
        <v>274944</v>
      </c>
      <c r="R59" s="87">
        <f>P59+Q59+R58</f>
        <v>13860074</v>
      </c>
    </row>
    <row r="60" spans="1:18" ht="13.5" customHeight="1">
      <c r="A60" t="s">
        <v>39</v>
      </c>
      <c r="B60" t="s">
        <v>47</v>
      </c>
      <c r="C60">
        <v>54.4</v>
      </c>
      <c r="D60">
        <v>50.9</v>
      </c>
      <c r="E60" t="s">
        <v>41</v>
      </c>
      <c r="F60" t="s">
        <v>95</v>
      </c>
      <c r="G60" s="88" t="s">
        <v>208</v>
      </c>
      <c r="H60">
        <v>116.832</v>
      </c>
      <c r="I60" s="88" t="s">
        <v>97</v>
      </c>
      <c r="J60" t="s">
        <v>209</v>
      </c>
      <c r="K60">
        <v>118.238</v>
      </c>
      <c r="L60" t="s">
        <v>48</v>
      </c>
      <c r="M60" s="88" t="s">
        <v>99</v>
      </c>
      <c r="N60" s="92">
        <v>140.6</v>
      </c>
      <c r="O60" s="92"/>
      <c r="P60">
        <v>764864</v>
      </c>
      <c r="R60" s="87">
        <f>P60+Q60+R59</f>
        <v>14624938</v>
      </c>
    </row>
    <row r="61" spans="1:18" ht="13.5" customHeight="1">
      <c r="A61" t="s">
        <v>39</v>
      </c>
      <c r="B61" t="s">
        <v>40</v>
      </c>
      <c r="C61">
        <v>90.5</v>
      </c>
      <c r="D61">
        <v>17.9</v>
      </c>
      <c r="E61" t="s">
        <v>41</v>
      </c>
      <c r="F61" t="s">
        <v>95</v>
      </c>
      <c r="G61" s="88" t="s">
        <v>210</v>
      </c>
      <c r="H61">
        <v>117.677</v>
      </c>
      <c r="I61" s="88" t="s">
        <v>97</v>
      </c>
      <c r="J61" t="s">
        <v>211</v>
      </c>
      <c r="K61">
        <v>117.856</v>
      </c>
      <c r="L61" t="s">
        <v>45</v>
      </c>
      <c r="M61" s="88" t="s">
        <v>102</v>
      </c>
      <c r="N61" s="92"/>
      <c r="O61" s="92">
        <v>-17.9</v>
      </c>
      <c r="Q61" s="81">
        <v>-161995</v>
      </c>
      <c r="R61" s="87">
        <f>P61+Q61+R60</f>
        <v>14462943</v>
      </c>
    </row>
    <row r="62" spans="1:18" ht="13.5" customHeight="1">
      <c r="A62" t="s">
        <v>39</v>
      </c>
      <c r="B62" t="s">
        <v>47</v>
      </c>
      <c r="C62">
        <v>88.2</v>
      </c>
      <c r="D62">
        <v>22.4</v>
      </c>
      <c r="E62" t="s">
        <v>41</v>
      </c>
      <c r="F62" t="s">
        <v>95</v>
      </c>
      <c r="G62" s="88" t="s">
        <v>212</v>
      </c>
      <c r="H62">
        <v>118.027</v>
      </c>
      <c r="I62" s="88" t="s">
        <v>97</v>
      </c>
      <c r="J62" t="s">
        <v>213</v>
      </c>
      <c r="K62">
        <v>118.039</v>
      </c>
      <c r="L62" t="s">
        <v>48</v>
      </c>
      <c r="M62" s="88" t="s">
        <v>99</v>
      </c>
      <c r="N62" s="92">
        <v>1.2</v>
      </c>
      <c r="O62" s="92"/>
      <c r="P62">
        <v>10584</v>
      </c>
      <c r="R62" s="87">
        <f>P62+Q62+R61</f>
        <v>14473527</v>
      </c>
    </row>
    <row r="63" spans="1:18" ht="13.5" customHeight="1">
      <c r="A63" t="s">
        <v>39</v>
      </c>
      <c r="B63" t="s">
        <v>47</v>
      </c>
      <c r="C63">
        <v>93.9</v>
      </c>
      <c r="D63">
        <v>30.8</v>
      </c>
      <c r="E63" t="s">
        <v>41</v>
      </c>
      <c r="F63" t="s">
        <v>95</v>
      </c>
      <c r="G63" s="88" t="s">
        <v>214</v>
      </c>
      <c r="H63">
        <v>118.048</v>
      </c>
      <c r="I63" s="88" t="s">
        <v>97</v>
      </c>
      <c r="J63" t="s">
        <v>215</v>
      </c>
      <c r="K63">
        <v>118.226</v>
      </c>
      <c r="L63" t="s">
        <v>48</v>
      </c>
      <c r="M63" s="88" t="s">
        <v>99</v>
      </c>
      <c r="N63" s="92">
        <v>17.8</v>
      </c>
      <c r="O63" s="92"/>
      <c r="P63">
        <v>167142</v>
      </c>
      <c r="R63" s="87">
        <f>P63+Q63+R62</f>
        <v>14640669</v>
      </c>
    </row>
    <row r="64" spans="1:18" ht="13.5" customHeight="1">
      <c r="A64" t="s">
        <v>39</v>
      </c>
      <c r="B64" t="s">
        <v>47</v>
      </c>
      <c r="C64">
        <v>90.9</v>
      </c>
      <c r="D64">
        <v>21</v>
      </c>
      <c r="E64" t="s">
        <v>41</v>
      </c>
      <c r="F64" t="s">
        <v>95</v>
      </c>
      <c r="G64" s="88" t="s">
        <v>216</v>
      </c>
      <c r="H64">
        <v>118.472</v>
      </c>
      <c r="I64" s="88" t="s">
        <v>97</v>
      </c>
      <c r="J64" t="s">
        <v>217</v>
      </c>
      <c r="K64">
        <v>118.387</v>
      </c>
      <c r="L64" t="s">
        <v>48</v>
      </c>
      <c r="M64" s="88" t="s">
        <v>102</v>
      </c>
      <c r="O64">
        <v>-8.5</v>
      </c>
      <c r="Q64" s="81">
        <v>-77265</v>
      </c>
      <c r="R64" s="87">
        <f>P64+Q64+R63</f>
        <v>14563404</v>
      </c>
    </row>
    <row r="65" spans="1:18" ht="13.5" customHeight="1">
      <c r="A65" t="s">
        <v>39</v>
      </c>
      <c r="B65" t="s">
        <v>40</v>
      </c>
      <c r="C65">
        <v>71.3</v>
      </c>
      <c r="D65">
        <v>20.4</v>
      </c>
      <c r="E65" t="s">
        <v>41</v>
      </c>
      <c r="F65" t="s">
        <v>95</v>
      </c>
      <c r="G65" s="88" t="s">
        <v>218</v>
      </c>
      <c r="H65">
        <v>118.027</v>
      </c>
      <c r="I65" s="88" t="s">
        <v>97</v>
      </c>
      <c r="J65" t="s">
        <v>219</v>
      </c>
      <c r="K65">
        <v>118.231</v>
      </c>
      <c r="L65" t="s">
        <v>45</v>
      </c>
      <c r="M65" s="88" t="s">
        <v>102</v>
      </c>
      <c r="N65" s="92"/>
      <c r="O65" s="92">
        <v>-20.4</v>
      </c>
      <c r="Q65" s="81">
        <v>-145452</v>
      </c>
      <c r="R65" s="87">
        <f>P65+Q65+R64</f>
        <v>14417952</v>
      </c>
    </row>
    <row r="66" spans="1:18" ht="13.5" customHeight="1">
      <c r="A66" t="s">
        <v>39</v>
      </c>
      <c r="B66" t="s">
        <v>40</v>
      </c>
      <c r="C66">
        <v>80</v>
      </c>
      <c r="D66">
        <v>18</v>
      </c>
      <c r="E66" t="s">
        <v>41</v>
      </c>
      <c r="F66" t="s">
        <v>95</v>
      </c>
      <c r="G66" s="88" t="s">
        <v>220</v>
      </c>
      <c r="H66">
        <v>117.93</v>
      </c>
      <c r="I66" s="88" t="s">
        <v>97</v>
      </c>
      <c r="J66" t="s">
        <v>221</v>
      </c>
      <c r="K66">
        <v>118.11</v>
      </c>
      <c r="L66" t="s">
        <v>45</v>
      </c>
      <c r="M66" s="88" t="s">
        <v>102</v>
      </c>
      <c r="N66" s="92"/>
      <c r="O66" s="92">
        <v>-18</v>
      </c>
      <c r="Q66" s="81">
        <v>-144000</v>
      </c>
      <c r="R66" s="87">
        <f>P66+Q66+R65</f>
        <v>14273952</v>
      </c>
    </row>
    <row r="67" spans="1:18" ht="13.5" customHeight="1">
      <c r="A67" t="s">
        <v>39</v>
      </c>
      <c r="B67" t="s">
        <v>40</v>
      </c>
      <c r="C67">
        <v>58.4</v>
      </c>
      <c r="D67">
        <v>24.4</v>
      </c>
      <c r="E67" t="s">
        <v>41</v>
      </c>
      <c r="F67" t="s">
        <v>95</v>
      </c>
      <c r="G67" s="88" t="s">
        <v>222</v>
      </c>
      <c r="H67">
        <v>117.179</v>
      </c>
      <c r="I67" s="88" t="s">
        <v>97</v>
      </c>
      <c r="J67" t="s">
        <v>223</v>
      </c>
      <c r="K67">
        <v>117.423</v>
      </c>
      <c r="L67" t="s">
        <v>45</v>
      </c>
      <c r="M67" s="88" t="s">
        <v>102</v>
      </c>
      <c r="N67" s="92"/>
      <c r="O67" s="92">
        <v>-24.4</v>
      </c>
      <c r="Q67" s="81">
        <v>-142496</v>
      </c>
      <c r="R67" s="87">
        <f>P67+Q67+R66</f>
        <v>14131456</v>
      </c>
    </row>
    <row r="68" spans="1:18" ht="13.5" customHeight="1">
      <c r="A68" t="s">
        <v>39</v>
      </c>
      <c r="B68" t="s">
        <v>47</v>
      </c>
      <c r="C68">
        <v>90.5</v>
      </c>
      <c r="D68">
        <v>15.6</v>
      </c>
      <c r="E68" t="s">
        <v>41</v>
      </c>
      <c r="F68" t="s">
        <v>95</v>
      </c>
      <c r="G68" s="88" t="s">
        <v>224</v>
      </c>
      <c r="H68">
        <v>117.589</v>
      </c>
      <c r="I68" s="88" t="s">
        <v>97</v>
      </c>
      <c r="J68" t="s">
        <v>225</v>
      </c>
      <c r="K68">
        <v>117.433</v>
      </c>
      <c r="L68" t="s">
        <v>45</v>
      </c>
      <c r="M68" s="88" t="s">
        <v>102</v>
      </c>
      <c r="O68" s="92">
        <v>-15.6</v>
      </c>
      <c r="Q68" s="81">
        <v>-141180</v>
      </c>
      <c r="R68" s="87">
        <f>P68+Q68+R67</f>
        <v>13990276</v>
      </c>
    </row>
    <row r="69" spans="1:18" ht="13.5" customHeight="1">
      <c r="A69" t="s">
        <v>39</v>
      </c>
      <c r="B69" t="s">
        <v>40</v>
      </c>
      <c r="C69">
        <v>62.5</v>
      </c>
      <c r="D69">
        <v>22.5</v>
      </c>
      <c r="E69" t="s">
        <v>41</v>
      </c>
      <c r="F69" t="s">
        <v>95</v>
      </c>
      <c r="G69" s="88" t="s">
        <v>226</v>
      </c>
      <c r="H69">
        <v>117.243</v>
      </c>
      <c r="I69" s="88" t="s">
        <v>97</v>
      </c>
      <c r="J69" t="s">
        <v>227</v>
      </c>
      <c r="K69">
        <v>117.34</v>
      </c>
      <c r="L69" t="s">
        <v>45</v>
      </c>
      <c r="M69" s="88" t="s">
        <v>102</v>
      </c>
      <c r="O69" s="92">
        <v>-9.7</v>
      </c>
      <c r="Q69" s="81">
        <v>-60625</v>
      </c>
      <c r="R69" s="87">
        <f>P69+Q69+R68</f>
        <v>13929651</v>
      </c>
    </row>
    <row r="70" spans="1:18" ht="13.5" customHeight="1">
      <c r="A70" t="s">
        <v>39</v>
      </c>
      <c r="B70" t="s">
        <v>47</v>
      </c>
      <c r="C70">
        <v>92.8</v>
      </c>
      <c r="D70">
        <v>15</v>
      </c>
      <c r="E70" t="s">
        <v>41</v>
      </c>
      <c r="F70" t="s">
        <v>95</v>
      </c>
      <c r="G70" s="88" t="s">
        <v>228</v>
      </c>
      <c r="H70">
        <v>119.424</v>
      </c>
      <c r="I70" s="88" t="s">
        <v>97</v>
      </c>
      <c r="J70" t="s">
        <v>229</v>
      </c>
      <c r="K70">
        <v>120.133</v>
      </c>
      <c r="L70" t="s">
        <v>48</v>
      </c>
      <c r="M70" s="88" t="s">
        <v>99</v>
      </c>
      <c r="N70" s="92">
        <v>70.9</v>
      </c>
      <c r="O70" s="92"/>
      <c r="P70">
        <v>657952</v>
      </c>
      <c r="R70" s="87">
        <f>P70+Q70+R69</f>
        <v>14587603</v>
      </c>
    </row>
    <row r="71" spans="1:18" ht="13.5" customHeight="1">
      <c r="A71" t="s">
        <v>39</v>
      </c>
      <c r="B71" t="s">
        <v>47</v>
      </c>
      <c r="C71">
        <v>99.2</v>
      </c>
      <c r="D71">
        <v>14.7</v>
      </c>
      <c r="E71" t="s">
        <v>41</v>
      </c>
      <c r="F71" t="s">
        <v>95</v>
      </c>
      <c r="G71" s="88" t="s">
        <v>230</v>
      </c>
      <c r="H71">
        <v>120.275</v>
      </c>
      <c r="I71" s="88" t="s">
        <v>97</v>
      </c>
      <c r="J71" t="s">
        <v>231</v>
      </c>
      <c r="K71">
        <v>120.128</v>
      </c>
      <c r="L71" t="s">
        <v>45</v>
      </c>
      <c r="M71" s="88" t="s">
        <v>102</v>
      </c>
      <c r="N71" s="92"/>
      <c r="O71" s="92">
        <v>-14.7</v>
      </c>
      <c r="Q71" s="81">
        <v>-145824</v>
      </c>
      <c r="R71" s="87">
        <f>P71+Q71+R70</f>
        <v>14441779</v>
      </c>
    </row>
    <row r="72" spans="1:18" ht="13.5" customHeight="1">
      <c r="A72" t="s">
        <v>39</v>
      </c>
      <c r="B72" t="s">
        <v>47</v>
      </c>
      <c r="C72">
        <v>96.2</v>
      </c>
      <c r="D72">
        <v>13.3</v>
      </c>
      <c r="E72" t="s">
        <v>41</v>
      </c>
      <c r="F72" t="s">
        <v>95</v>
      </c>
      <c r="G72" s="88" t="s">
        <v>232</v>
      </c>
      <c r="H72">
        <v>118.92</v>
      </c>
      <c r="I72" s="88" t="s">
        <v>97</v>
      </c>
      <c r="J72" t="s">
        <v>233</v>
      </c>
      <c r="K72">
        <v>118.787</v>
      </c>
      <c r="L72" t="s">
        <v>45</v>
      </c>
      <c r="M72" s="88" t="s">
        <v>102</v>
      </c>
      <c r="N72" s="92"/>
      <c r="O72" s="92">
        <v>-13.3</v>
      </c>
      <c r="Q72" s="81">
        <v>-127946</v>
      </c>
      <c r="R72" s="87">
        <f>P72+Q72+R71</f>
        <v>14313833</v>
      </c>
    </row>
    <row r="73" spans="1:18" ht="13.5" customHeight="1">
      <c r="A73" t="s">
        <v>39</v>
      </c>
      <c r="B73" t="s">
        <v>40</v>
      </c>
      <c r="C73">
        <v>59.8</v>
      </c>
      <c r="D73">
        <v>23.9</v>
      </c>
      <c r="E73" t="s">
        <v>41</v>
      </c>
      <c r="F73" t="s">
        <v>95</v>
      </c>
      <c r="G73" s="88" t="s">
        <v>234</v>
      </c>
      <c r="H73">
        <v>118.535</v>
      </c>
      <c r="I73" s="88" t="s">
        <v>97</v>
      </c>
      <c r="J73" t="s">
        <v>235</v>
      </c>
      <c r="K73">
        <v>118.525</v>
      </c>
      <c r="L73" t="s">
        <v>43</v>
      </c>
      <c r="M73" s="88" t="s">
        <v>99</v>
      </c>
      <c r="N73" s="92">
        <v>1</v>
      </c>
      <c r="O73" s="92"/>
      <c r="P73">
        <v>5980</v>
      </c>
      <c r="R73" s="87">
        <f>P73+Q73+R72</f>
        <v>14319813</v>
      </c>
    </row>
    <row r="74" spans="1:18" ht="13.5" customHeight="1">
      <c r="A74" t="s">
        <v>39</v>
      </c>
      <c r="B74" t="s">
        <v>47</v>
      </c>
      <c r="C74">
        <v>94.8</v>
      </c>
      <c r="D74">
        <v>9.9</v>
      </c>
      <c r="E74" t="s">
        <v>41</v>
      </c>
      <c r="F74" t="s">
        <v>95</v>
      </c>
      <c r="G74" s="88" t="s">
        <v>236</v>
      </c>
      <c r="H74">
        <v>118.521</v>
      </c>
      <c r="I74" s="88" t="s">
        <v>97</v>
      </c>
      <c r="J74" t="s">
        <v>237</v>
      </c>
      <c r="K74">
        <v>119.041</v>
      </c>
      <c r="L74" t="s">
        <v>48</v>
      </c>
      <c r="M74" s="88" t="s">
        <v>99</v>
      </c>
      <c r="N74" s="92">
        <v>52</v>
      </c>
      <c r="O74" s="92"/>
      <c r="P74">
        <v>492960</v>
      </c>
      <c r="R74" s="87">
        <f>P74+Q74+R73</f>
        <v>14812773</v>
      </c>
    </row>
    <row r="75" spans="1:18" ht="13.5" customHeight="1">
      <c r="A75" t="s">
        <v>39</v>
      </c>
      <c r="B75" t="s">
        <v>40</v>
      </c>
      <c r="C75">
        <v>95.5</v>
      </c>
      <c r="D75">
        <v>9</v>
      </c>
      <c r="E75" t="s">
        <v>41</v>
      </c>
      <c r="F75" t="s">
        <v>95</v>
      </c>
      <c r="G75" s="88" t="s">
        <v>238</v>
      </c>
      <c r="H75">
        <v>118.845</v>
      </c>
      <c r="I75" s="88" t="s">
        <v>97</v>
      </c>
      <c r="J75" t="s">
        <v>239</v>
      </c>
      <c r="K75">
        <v>118.774</v>
      </c>
      <c r="L75" t="s">
        <v>43</v>
      </c>
      <c r="M75" s="88" t="s">
        <v>99</v>
      </c>
      <c r="N75" s="92">
        <v>7.1</v>
      </c>
      <c r="O75" s="92"/>
      <c r="P75">
        <v>67805</v>
      </c>
      <c r="R75" s="87">
        <f>P75+Q75+R74</f>
        <v>14880578</v>
      </c>
    </row>
    <row r="76" spans="1:18" ht="13.5" customHeight="1">
      <c r="A76" t="s">
        <v>39</v>
      </c>
      <c r="B76" t="s">
        <v>47</v>
      </c>
      <c r="C76">
        <v>95.3</v>
      </c>
      <c r="D76">
        <v>7.4</v>
      </c>
      <c r="E76" t="s">
        <v>41</v>
      </c>
      <c r="F76" t="s">
        <v>95</v>
      </c>
      <c r="G76" s="88" t="s">
        <v>240</v>
      </c>
      <c r="H76">
        <v>119.816</v>
      </c>
      <c r="I76" s="88" t="s">
        <v>97</v>
      </c>
      <c r="J76" t="s">
        <v>241</v>
      </c>
      <c r="K76">
        <v>121.74</v>
      </c>
      <c r="L76" t="s">
        <v>48</v>
      </c>
      <c r="M76" s="88" t="s">
        <v>99</v>
      </c>
      <c r="N76" s="92">
        <v>192.4</v>
      </c>
      <c r="O76" s="92"/>
      <c r="P76">
        <v>1833572</v>
      </c>
      <c r="R76" s="87">
        <f>P76+Q76+R75</f>
        <v>16714150</v>
      </c>
    </row>
    <row r="77" spans="1:18" ht="13.5" customHeight="1">
      <c r="A77" t="s">
        <v>39</v>
      </c>
      <c r="B77" t="s">
        <v>47</v>
      </c>
      <c r="C77">
        <v>94.4</v>
      </c>
      <c r="D77">
        <v>14.9</v>
      </c>
      <c r="E77" t="s">
        <v>41</v>
      </c>
      <c r="F77" t="s">
        <v>95</v>
      </c>
      <c r="G77" s="88" t="s">
        <v>242</v>
      </c>
      <c r="H77">
        <v>121.347</v>
      </c>
      <c r="I77" s="88" t="s">
        <v>97</v>
      </c>
      <c r="J77" t="s">
        <v>242</v>
      </c>
      <c r="K77">
        <v>121.198</v>
      </c>
      <c r="L77" t="s">
        <v>45</v>
      </c>
      <c r="M77" s="88" t="s">
        <v>102</v>
      </c>
      <c r="N77" s="92"/>
      <c r="O77" s="92">
        <v>-14.9</v>
      </c>
      <c r="Q77" s="81">
        <v>-140656</v>
      </c>
      <c r="R77" s="87">
        <f>P77+Q77+R76</f>
        <v>16573494</v>
      </c>
    </row>
    <row r="78" spans="1:18" ht="13.5" customHeight="1">
      <c r="A78" t="s">
        <v>39</v>
      </c>
      <c r="B78" t="s">
        <v>47</v>
      </c>
      <c r="C78">
        <v>93.6</v>
      </c>
      <c r="D78">
        <v>10.7</v>
      </c>
      <c r="E78" t="s">
        <v>41</v>
      </c>
      <c r="F78" t="s">
        <v>95</v>
      </c>
      <c r="G78" s="88" t="s">
        <v>243</v>
      </c>
      <c r="H78">
        <v>121.377</v>
      </c>
      <c r="I78" s="88" t="s">
        <v>97</v>
      </c>
      <c r="J78" t="s">
        <v>244</v>
      </c>
      <c r="K78">
        <v>121.27</v>
      </c>
      <c r="L78" t="s">
        <v>45</v>
      </c>
      <c r="M78" s="88" t="s">
        <v>102</v>
      </c>
      <c r="N78" s="92"/>
      <c r="O78" s="92">
        <v>-10.7</v>
      </c>
      <c r="Q78" s="81">
        <v>-100152</v>
      </c>
      <c r="R78" s="87">
        <f>P78+Q78+R77</f>
        <v>16473342</v>
      </c>
    </row>
    <row r="79" spans="1:18" ht="13.5" customHeight="1">
      <c r="A79" t="s">
        <v>39</v>
      </c>
      <c r="B79" t="s">
        <v>47</v>
      </c>
      <c r="C79">
        <v>95.7</v>
      </c>
      <c r="D79">
        <v>8.4</v>
      </c>
      <c r="E79" t="s">
        <v>41</v>
      </c>
      <c r="F79" t="s">
        <v>95</v>
      </c>
      <c r="G79" s="88" t="s">
        <v>245</v>
      </c>
      <c r="H79">
        <v>121.352</v>
      </c>
      <c r="I79" s="88" t="s">
        <v>97</v>
      </c>
      <c r="J79" t="s">
        <v>246</v>
      </c>
      <c r="K79">
        <v>121.268</v>
      </c>
      <c r="L79" t="s">
        <v>45</v>
      </c>
      <c r="M79" s="88" t="s">
        <v>102</v>
      </c>
      <c r="N79" s="92"/>
      <c r="O79" s="92">
        <v>-8.4</v>
      </c>
      <c r="Q79" s="81">
        <v>-80388</v>
      </c>
      <c r="R79" s="87">
        <f>P79+Q79+R78</f>
        <v>16392954</v>
      </c>
    </row>
    <row r="80" spans="1:18" ht="13.5" customHeight="1">
      <c r="A80" t="s">
        <v>39</v>
      </c>
      <c r="B80" t="s">
        <v>47</v>
      </c>
      <c r="C80">
        <v>94.7</v>
      </c>
      <c r="D80">
        <v>10</v>
      </c>
      <c r="E80" t="s">
        <v>41</v>
      </c>
      <c r="F80" t="s">
        <v>95</v>
      </c>
      <c r="G80" s="88" t="s">
        <v>247</v>
      </c>
      <c r="H80">
        <v>121.413</v>
      </c>
      <c r="I80" s="88" t="s">
        <v>97</v>
      </c>
      <c r="J80" t="s">
        <v>248</v>
      </c>
      <c r="K80">
        <v>121.313</v>
      </c>
      <c r="L80" t="s">
        <v>45</v>
      </c>
      <c r="M80" s="88" t="s">
        <v>102</v>
      </c>
      <c r="N80" s="92"/>
      <c r="O80" s="92">
        <v>-10</v>
      </c>
      <c r="Q80" s="81">
        <v>-94700</v>
      </c>
      <c r="R80" s="87">
        <f>P80+Q80+R79</f>
        <v>16298254</v>
      </c>
    </row>
    <row r="81" spans="1:18" ht="13.5" customHeight="1">
      <c r="A81" t="s">
        <v>39</v>
      </c>
      <c r="B81" t="s">
        <v>47</v>
      </c>
      <c r="C81">
        <v>92.6</v>
      </c>
      <c r="D81">
        <v>17.6</v>
      </c>
      <c r="E81" t="s">
        <v>41</v>
      </c>
      <c r="F81" t="s">
        <v>95</v>
      </c>
      <c r="G81" s="88" t="s">
        <v>249</v>
      </c>
      <c r="H81">
        <v>120.605</v>
      </c>
      <c r="I81" s="88" t="s">
        <v>97</v>
      </c>
      <c r="J81" t="s">
        <v>250</v>
      </c>
      <c r="K81">
        <v>120.701</v>
      </c>
      <c r="L81" t="s">
        <v>48</v>
      </c>
      <c r="M81" s="88" t="s">
        <v>99</v>
      </c>
      <c r="N81" s="92">
        <v>9.6</v>
      </c>
      <c r="O81" s="92"/>
      <c r="P81">
        <v>88896</v>
      </c>
      <c r="R81" s="87">
        <f>P81+Q81+R80</f>
        <v>16387150</v>
      </c>
    </row>
    <row r="82" spans="1:18" ht="13.5" customHeight="1">
      <c r="A82" t="s">
        <v>39</v>
      </c>
      <c r="B82" t="s">
        <v>40</v>
      </c>
      <c r="C82">
        <v>98.1</v>
      </c>
      <c r="D82">
        <v>13.7</v>
      </c>
      <c r="E82" t="s">
        <v>41</v>
      </c>
      <c r="F82" t="s">
        <v>95</v>
      </c>
      <c r="G82" s="88" t="s">
        <v>251</v>
      </c>
      <c r="H82">
        <v>119.963</v>
      </c>
      <c r="I82" s="88" t="s">
        <v>97</v>
      </c>
      <c r="J82" t="s">
        <v>252</v>
      </c>
      <c r="K82">
        <v>120.1</v>
      </c>
      <c r="L82" t="s">
        <v>45</v>
      </c>
      <c r="M82" s="88" t="s">
        <v>102</v>
      </c>
      <c r="N82" s="92"/>
      <c r="O82" s="92">
        <v>-13.7</v>
      </c>
      <c r="Q82" s="81">
        <v>-134397</v>
      </c>
      <c r="R82" s="87">
        <f>P82+Q82+R81</f>
        <v>16252753</v>
      </c>
    </row>
    <row r="83" spans="1:18" ht="13.5" customHeight="1">
      <c r="A83" t="s">
        <v>39</v>
      </c>
      <c r="B83" t="s">
        <v>40</v>
      </c>
      <c r="C83">
        <v>97.3</v>
      </c>
      <c r="D83">
        <v>16.7</v>
      </c>
      <c r="E83" t="s">
        <v>41</v>
      </c>
      <c r="F83" t="s">
        <v>95</v>
      </c>
      <c r="G83" s="88" t="s">
        <v>253</v>
      </c>
      <c r="H83">
        <v>119.669</v>
      </c>
      <c r="I83" s="88" t="s">
        <v>97</v>
      </c>
      <c r="J83" t="s">
        <v>254</v>
      </c>
      <c r="K83">
        <v>119.836</v>
      </c>
      <c r="L83" t="s">
        <v>45</v>
      </c>
      <c r="M83" s="88" t="s">
        <v>102</v>
      </c>
      <c r="N83" s="92"/>
      <c r="O83" s="92">
        <v>-16.7</v>
      </c>
      <c r="Q83" s="81">
        <v>-162491</v>
      </c>
      <c r="R83" s="87">
        <f>P83+Q83+R82</f>
        <v>16090262</v>
      </c>
    </row>
    <row r="84" spans="1:18" ht="13.5" customHeight="1">
      <c r="A84" t="s">
        <v>39</v>
      </c>
      <c r="B84" t="s">
        <v>47</v>
      </c>
      <c r="C84">
        <v>99.9</v>
      </c>
      <c r="D84">
        <v>12.4</v>
      </c>
      <c r="E84" t="s">
        <v>41</v>
      </c>
      <c r="F84" t="s">
        <v>95</v>
      </c>
      <c r="G84" s="88" t="s">
        <v>255</v>
      </c>
      <c r="H84">
        <v>119.681</v>
      </c>
      <c r="I84" s="88" t="s">
        <v>97</v>
      </c>
      <c r="J84" t="s">
        <v>256</v>
      </c>
      <c r="K84">
        <v>119.728</v>
      </c>
      <c r="L84" t="s">
        <v>48</v>
      </c>
      <c r="M84" s="88" t="s">
        <v>99</v>
      </c>
      <c r="N84" s="92">
        <v>4.7</v>
      </c>
      <c r="O84" s="92"/>
      <c r="P84">
        <v>46953</v>
      </c>
      <c r="R84" s="87">
        <f>P84+Q84+R83</f>
        <v>16137215</v>
      </c>
    </row>
    <row r="85" spans="1:18" ht="13.5" customHeight="1">
      <c r="A85" t="s">
        <v>39</v>
      </c>
      <c r="B85" t="s">
        <v>40</v>
      </c>
      <c r="C85">
        <v>99.9</v>
      </c>
      <c r="D85">
        <v>9.8</v>
      </c>
      <c r="E85" t="s">
        <v>41</v>
      </c>
      <c r="F85" t="s">
        <v>95</v>
      </c>
      <c r="G85" s="88" t="s">
        <v>257</v>
      </c>
      <c r="H85">
        <v>119.576</v>
      </c>
      <c r="I85" s="88" t="s">
        <v>97</v>
      </c>
      <c r="J85" t="s">
        <v>258</v>
      </c>
      <c r="K85">
        <v>118.658</v>
      </c>
      <c r="L85" t="s">
        <v>43</v>
      </c>
      <c r="M85" s="88" t="s">
        <v>99</v>
      </c>
      <c r="N85" s="92">
        <v>91.8</v>
      </c>
      <c r="O85" s="92"/>
      <c r="P85">
        <v>917082</v>
      </c>
      <c r="R85" s="87">
        <f>P85+Q85+R84</f>
        <v>17054297</v>
      </c>
    </row>
    <row r="86" spans="1:18" ht="13.5" customHeight="1">
      <c r="A86" t="s">
        <v>39</v>
      </c>
      <c r="B86" t="s">
        <v>40</v>
      </c>
      <c r="C86">
        <v>90.2</v>
      </c>
      <c r="D86">
        <v>18.9</v>
      </c>
      <c r="E86" t="s">
        <v>41</v>
      </c>
      <c r="F86" t="s">
        <v>95</v>
      </c>
      <c r="G86" s="88" t="s">
        <v>259</v>
      </c>
      <c r="H86">
        <v>119.889</v>
      </c>
      <c r="I86" s="88" t="s">
        <v>97</v>
      </c>
      <c r="J86" t="s">
        <v>260</v>
      </c>
      <c r="K86">
        <v>120.078</v>
      </c>
      <c r="L86" t="s">
        <v>45</v>
      </c>
      <c r="M86" s="88" t="s">
        <v>102</v>
      </c>
      <c r="N86" s="92"/>
      <c r="O86" s="92">
        <v>-18.9</v>
      </c>
      <c r="Q86" s="81">
        <v>-170478</v>
      </c>
      <c r="R86" s="87">
        <f>P86+Q86+R85</f>
        <v>16883819</v>
      </c>
    </row>
    <row r="87" spans="1:18" ht="13.5" customHeight="1">
      <c r="A87" t="s">
        <v>39</v>
      </c>
      <c r="B87" t="s">
        <v>40</v>
      </c>
      <c r="C87">
        <v>75</v>
      </c>
      <c r="D87">
        <v>22.5</v>
      </c>
      <c r="E87" t="s">
        <v>41</v>
      </c>
      <c r="F87" t="s">
        <v>95</v>
      </c>
      <c r="G87" s="88" t="s">
        <v>261</v>
      </c>
      <c r="H87">
        <v>119.519</v>
      </c>
      <c r="I87" s="88" t="s">
        <v>97</v>
      </c>
      <c r="J87" t="s">
        <v>262</v>
      </c>
      <c r="K87">
        <v>119.59</v>
      </c>
      <c r="L87" t="s">
        <v>53</v>
      </c>
      <c r="M87" s="88" t="s">
        <v>102</v>
      </c>
      <c r="N87" s="92"/>
      <c r="O87" s="92">
        <v>-7.1</v>
      </c>
      <c r="Q87" s="81">
        <v>-53250</v>
      </c>
      <c r="R87" s="87">
        <f>P87+Q87+R86</f>
        <v>16830569</v>
      </c>
    </row>
    <row r="88" spans="1:18" ht="13.5" customHeight="1">
      <c r="A88" t="s">
        <v>39</v>
      </c>
      <c r="B88" t="s">
        <v>40</v>
      </c>
      <c r="C88">
        <v>97.2</v>
      </c>
      <c r="D88">
        <v>8.6</v>
      </c>
      <c r="E88" t="s">
        <v>41</v>
      </c>
      <c r="F88" t="s">
        <v>95</v>
      </c>
      <c r="G88" s="88" t="s">
        <v>263</v>
      </c>
      <c r="H88">
        <v>118.827</v>
      </c>
      <c r="I88" s="88" t="s">
        <v>97</v>
      </c>
      <c r="J88" t="s">
        <v>264</v>
      </c>
      <c r="K88">
        <v>118.913</v>
      </c>
      <c r="L88" t="s">
        <v>45</v>
      </c>
      <c r="M88" s="88" t="s">
        <v>102</v>
      </c>
      <c r="N88" s="92"/>
      <c r="O88" s="92">
        <v>-8.6</v>
      </c>
      <c r="Q88" s="81">
        <v>-83592</v>
      </c>
      <c r="R88" s="87">
        <f>P88+Q88+R87</f>
        <v>16746977</v>
      </c>
    </row>
    <row r="89" spans="1:18" ht="13.5" customHeight="1">
      <c r="A89" t="s">
        <v>39</v>
      </c>
      <c r="B89" t="s">
        <v>40</v>
      </c>
      <c r="C89">
        <v>94.6</v>
      </c>
      <c r="D89">
        <v>10.3</v>
      </c>
      <c r="E89" t="s">
        <v>41</v>
      </c>
      <c r="F89" t="s">
        <v>95</v>
      </c>
      <c r="G89" s="88" t="s">
        <v>263</v>
      </c>
      <c r="H89">
        <v>118.843</v>
      </c>
      <c r="I89" s="88" t="s">
        <v>97</v>
      </c>
      <c r="J89" t="s">
        <v>264</v>
      </c>
      <c r="K89">
        <v>118.946</v>
      </c>
      <c r="L89" t="s">
        <v>45</v>
      </c>
      <c r="M89" s="88" t="s">
        <v>102</v>
      </c>
      <c r="N89" s="92"/>
      <c r="O89" s="92">
        <v>-10.3</v>
      </c>
      <c r="Q89" s="81">
        <v>-97438</v>
      </c>
      <c r="R89" s="87">
        <f>P89+Q89+R88</f>
        <v>16649539</v>
      </c>
    </row>
    <row r="90" spans="1:18" ht="13.5" customHeight="1">
      <c r="A90" t="s">
        <v>39</v>
      </c>
      <c r="B90" t="s">
        <v>40</v>
      </c>
      <c r="C90">
        <v>99.6</v>
      </c>
      <c r="D90">
        <v>12.1</v>
      </c>
      <c r="E90" t="s">
        <v>41</v>
      </c>
      <c r="F90" t="s">
        <v>95</v>
      </c>
      <c r="G90" s="88" t="s">
        <v>265</v>
      </c>
      <c r="H90">
        <v>118.933</v>
      </c>
      <c r="I90" s="88" t="s">
        <v>97</v>
      </c>
      <c r="J90" t="s">
        <v>264</v>
      </c>
      <c r="K90">
        <v>119.054</v>
      </c>
      <c r="L90" t="s">
        <v>45</v>
      </c>
      <c r="M90" s="88" t="s">
        <v>102</v>
      </c>
      <c r="N90" s="92"/>
      <c r="O90" s="92">
        <v>-12.1</v>
      </c>
      <c r="Q90" s="81">
        <v>-120516</v>
      </c>
      <c r="R90" s="87">
        <f>P90+Q90+R89</f>
        <v>16529023</v>
      </c>
    </row>
    <row r="91" spans="1:18" ht="13.5" customHeight="1">
      <c r="A91" t="s">
        <v>39</v>
      </c>
      <c r="B91" t="s">
        <v>40</v>
      </c>
      <c r="C91">
        <v>97.2</v>
      </c>
      <c r="D91">
        <v>14.2</v>
      </c>
      <c r="E91" t="s">
        <v>41</v>
      </c>
      <c r="F91" t="s">
        <v>95</v>
      </c>
      <c r="G91" s="88" t="s">
        <v>266</v>
      </c>
      <c r="H91">
        <v>119.84</v>
      </c>
      <c r="I91" s="88" t="s">
        <v>97</v>
      </c>
      <c r="J91" t="s">
        <v>267</v>
      </c>
      <c r="K91">
        <v>119.982</v>
      </c>
      <c r="L91" t="s">
        <v>45</v>
      </c>
      <c r="M91" s="88" t="s">
        <v>102</v>
      </c>
      <c r="N91" s="92"/>
      <c r="O91" s="92">
        <v>-14.2</v>
      </c>
      <c r="Q91" s="81">
        <v>-138024</v>
      </c>
      <c r="R91" s="87">
        <f>P91+Q91+R90</f>
        <v>16390999</v>
      </c>
    </row>
    <row r="92" spans="1:18" ht="13.5" customHeight="1">
      <c r="A92" t="s">
        <v>39</v>
      </c>
      <c r="B92" t="s">
        <v>40</v>
      </c>
      <c r="C92">
        <v>96.4</v>
      </c>
      <c r="D92">
        <v>9.4</v>
      </c>
      <c r="E92" t="s">
        <v>41</v>
      </c>
      <c r="F92" t="s">
        <v>95</v>
      </c>
      <c r="G92" s="88" t="s">
        <v>268</v>
      </c>
      <c r="H92">
        <v>120.14</v>
      </c>
      <c r="I92" s="88" t="s">
        <v>97</v>
      </c>
      <c r="J92" t="s">
        <v>269</v>
      </c>
      <c r="K92">
        <v>120.234</v>
      </c>
      <c r="L92" t="s">
        <v>45</v>
      </c>
      <c r="M92" s="88" t="s">
        <v>102</v>
      </c>
      <c r="N92" s="92"/>
      <c r="O92" s="92">
        <v>-9.4</v>
      </c>
      <c r="Q92" s="81">
        <v>-90616</v>
      </c>
      <c r="R92" s="87">
        <f>P92+Q92+R91</f>
        <v>16300383</v>
      </c>
    </row>
    <row r="93" spans="1:18" ht="13.5" customHeight="1">
      <c r="A93" t="s">
        <v>39</v>
      </c>
      <c r="B93" t="s">
        <v>40</v>
      </c>
      <c r="C93">
        <v>94.7</v>
      </c>
      <c r="D93">
        <v>6.8</v>
      </c>
      <c r="E93" t="s">
        <v>41</v>
      </c>
      <c r="F93" t="s">
        <v>95</v>
      </c>
      <c r="G93" s="88" t="s">
        <v>270</v>
      </c>
      <c r="H93">
        <v>120.088</v>
      </c>
      <c r="I93" s="88" t="s">
        <v>97</v>
      </c>
      <c r="J93" t="s">
        <v>271</v>
      </c>
      <c r="K93">
        <v>119.897</v>
      </c>
      <c r="L93" t="s">
        <v>43</v>
      </c>
      <c r="M93" s="88" t="s">
        <v>99</v>
      </c>
      <c r="N93" s="92">
        <v>19.1</v>
      </c>
      <c r="O93" s="92"/>
      <c r="P93">
        <v>180877</v>
      </c>
      <c r="R93" s="87">
        <f>P93+Q93+R92</f>
        <v>16481260</v>
      </c>
    </row>
    <row r="94" spans="1:18" ht="13.5" customHeight="1">
      <c r="A94" t="s">
        <v>39</v>
      </c>
      <c r="B94" t="s">
        <v>40</v>
      </c>
      <c r="C94">
        <v>98.6</v>
      </c>
      <c r="D94">
        <v>10.7</v>
      </c>
      <c r="E94" t="s">
        <v>41</v>
      </c>
      <c r="F94" t="s">
        <v>95</v>
      </c>
      <c r="G94" s="88" t="s">
        <v>272</v>
      </c>
      <c r="H94">
        <v>119.113</v>
      </c>
      <c r="I94" s="88" t="s">
        <v>97</v>
      </c>
      <c r="J94" t="s">
        <v>273</v>
      </c>
      <c r="K94">
        <v>119.03</v>
      </c>
      <c r="L94" t="s">
        <v>43</v>
      </c>
      <c r="M94" s="88" t="s">
        <v>99</v>
      </c>
      <c r="N94">
        <v>8.3</v>
      </c>
      <c r="P94">
        <v>81838</v>
      </c>
      <c r="R94" s="87">
        <f>P94+Q94+R93</f>
        <v>16563098</v>
      </c>
    </row>
    <row r="95" spans="1:18" ht="13.5" customHeight="1">
      <c r="A95" t="s">
        <v>39</v>
      </c>
      <c r="B95" t="s">
        <v>40</v>
      </c>
      <c r="C95">
        <v>97</v>
      </c>
      <c r="D95">
        <v>7.4</v>
      </c>
      <c r="E95" t="s">
        <v>41</v>
      </c>
      <c r="F95" t="s">
        <v>95</v>
      </c>
      <c r="G95" s="88" t="s">
        <v>274</v>
      </c>
      <c r="H95">
        <v>118.96</v>
      </c>
      <c r="I95" s="88" t="s">
        <v>97</v>
      </c>
      <c r="J95" t="s">
        <v>275</v>
      </c>
      <c r="K95">
        <v>119.034</v>
      </c>
      <c r="L95" t="s">
        <v>45</v>
      </c>
      <c r="M95" s="88" t="s">
        <v>102</v>
      </c>
      <c r="N95" s="92"/>
      <c r="O95" s="92">
        <v>-7.4</v>
      </c>
      <c r="Q95" s="81">
        <v>-71780</v>
      </c>
      <c r="R95" s="87">
        <f>P95+Q95+R94</f>
        <v>16491318</v>
      </c>
    </row>
    <row r="96" spans="1:18" ht="13.5" customHeight="1">
      <c r="A96" t="s">
        <v>39</v>
      </c>
      <c r="B96" t="s">
        <v>47</v>
      </c>
      <c r="C96">
        <v>96.4</v>
      </c>
      <c r="D96">
        <v>10.9</v>
      </c>
      <c r="E96" t="s">
        <v>41</v>
      </c>
      <c r="F96" t="s">
        <v>95</v>
      </c>
      <c r="G96" s="88" t="s">
        <v>276</v>
      </c>
      <c r="H96">
        <v>119.691</v>
      </c>
      <c r="I96" s="88" t="s">
        <v>97</v>
      </c>
      <c r="J96" t="s">
        <v>277</v>
      </c>
      <c r="K96">
        <v>119.582</v>
      </c>
      <c r="L96" t="s">
        <v>45</v>
      </c>
      <c r="M96" s="88" t="s">
        <v>102</v>
      </c>
      <c r="N96" s="92"/>
      <c r="O96" s="92">
        <v>-10.9</v>
      </c>
      <c r="Q96" s="81">
        <v>-105076</v>
      </c>
      <c r="R96" s="87">
        <f>P96+Q96+R95</f>
        <v>16386242</v>
      </c>
    </row>
    <row r="97" spans="1:18" ht="13.5" customHeight="1">
      <c r="A97" t="s">
        <v>39</v>
      </c>
      <c r="B97" t="s">
        <v>40</v>
      </c>
      <c r="C97">
        <v>97.5</v>
      </c>
      <c r="D97">
        <v>11.2</v>
      </c>
      <c r="E97" t="s">
        <v>41</v>
      </c>
      <c r="F97" t="s">
        <v>95</v>
      </c>
      <c r="G97" s="88" t="s">
        <v>278</v>
      </c>
      <c r="H97">
        <v>119.482</v>
      </c>
      <c r="I97" s="88" t="s">
        <v>97</v>
      </c>
      <c r="J97" t="s">
        <v>279</v>
      </c>
      <c r="K97">
        <v>119.044</v>
      </c>
      <c r="L97" t="s">
        <v>43</v>
      </c>
      <c r="M97" s="88" t="s">
        <v>99</v>
      </c>
      <c r="N97" s="92">
        <v>43.8</v>
      </c>
      <c r="O97" s="92"/>
      <c r="P97">
        <v>427050</v>
      </c>
      <c r="R97" s="87">
        <f>P97+Q97+R96</f>
        <v>16813292</v>
      </c>
    </row>
    <row r="98" spans="1:18" ht="13.5" customHeight="1">
      <c r="A98" t="s">
        <v>39</v>
      </c>
      <c r="B98" t="s">
        <v>40</v>
      </c>
      <c r="C98">
        <v>98.3</v>
      </c>
      <c r="D98">
        <v>8.9</v>
      </c>
      <c r="E98" t="s">
        <v>41</v>
      </c>
      <c r="F98" t="s">
        <v>95</v>
      </c>
      <c r="G98" s="88" t="s">
        <v>280</v>
      </c>
      <c r="H98">
        <v>119.009</v>
      </c>
      <c r="I98" s="88" t="s">
        <v>97</v>
      </c>
      <c r="J98" t="s">
        <v>281</v>
      </c>
      <c r="K98">
        <v>119.098</v>
      </c>
      <c r="L98" t="s">
        <v>45</v>
      </c>
      <c r="M98" s="88" t="s">
        <v>102</v>
      </c>
      <c r="N98" s="92"/>
      <c r="O98" s="92">
        <v>-8.9</v>
      </c>
      <c r="Q98" s="81">
        <v>-87487</v>
      </c>
      <c r="R98" s="87">
        <f>P98+Q98+R97</f>
        <v>16725805</v>
      </c>
    </row>
    <row r="99" spans="1:18" ht="13.5" customHeight="1">
      <c r="A99" t="s">
        <v>39</v>
      </c>
      <c r="B99" t="s">
        <v>40</v>
      </c>
      <c r="C99">
        <v>96.6</v>
      </c>
      <c r="D99">
        <v>8.4</v>
      </c>
      <c r="E99" t="s">
        <v>41</v>
      </c>
      <c r="F99" t="s">
        <v>95</v>
      </c>
      <c r="G99" s="88" t="s">
        <v>282</v>
      </c>
      <c r="H99">
        <v>118.827</v>
      </c>
      <c r="I99" s="88" t="s">
        <v>97</v>
      </c>
      <c r="J99" t="s">
        <v>283</v>
      </c>
      <c r="K99">
        <v>118.888</v>
      </c>
      <c r="L99" t="s">
        <v>43</v>
      </c>
      <c r="M99" s="88" t="s">
        <v>102</v>
      </c>
      <c r="O99">
        <v>-6.1</v>
      </c>
      <c r="Q99" s="81">
        <v>-58926</v>
      </c>
      <c r="R99" s="87">
        <f>P99+Q99+R98</f>
        <v>16666879</v>
      </c>
    </row>
    <row r="100" spans="1:18" ht="13.5" customHeight="1">
      <c r="A100" t="s">
        <v>39</v>
      </c>
      <c r="B100" t="s">
        <v>47</v>
      </c>
      <c r="C100">
        <v>94.6</v>
      </c>
      <c r="D100">
        <v>16.5</v>
      </c>
      <c r="E100" t="s">
        <v>41</v>
      </c>
      <c r="F100" t="s">
        <v>95</v>
      </c>
      <c r="G100" s="88" t="s">
        <v>284</v>
      </c>
      <c r="H100">
        <v>118.906</v>
      </c>
      <c r="I100" s="88" t="s">
        <v>97</v>
      </c>
      <c r="J100" t="s">
        <v>285</v>
      </c>
      <c r="K100">
        <v>120.05</v>
      </c>
      <c r="L100" t="s">
        <v>52</v>
      </c>
      <c r="M100" s="88" t="s">
        <v>99</v>
      </c>
      <c r="N100" s="92">
        <v>114.4</v>
      </c>
      <c r="O100" s="92"/>
      <c r="P100">
        <v>1082224</v>
      </c>
      <c r="R100" s="87">
        <f>P100+Q100+R99</f>
        <v>17749103</v>
      </c>
    </row>
    <row r="101" spans="1:18" ht="13.5" customHeight="1">
      <c r="A101" t="s">
        <v>39</v>
      </c>
      <c r="B101" t="s">
        <v>40</v>
      </c>
      <c r="C101">
        <v>94.4</v>
      </c>
      <c r="D101">
        <v>18.8</v>
      </c>
      <c r="E101" t="s">
        <v>41</v>
      </c>
      <c r="F101" t="s">
        <v>95</v>
      </c>
      <c r="G101" s="88" t="s">
        <v>286</v>
      </c>
      <c r="H101">
        <v>119.698</v>
      </c>
      <c r="I101" s="88" t="s">
        <v>97</v>
      </c>
      <c r="J101" t="s">
        <v>287</v>
      </c>
      <c r="K101">
        <v>119.886</v>
      </c>
      <c r="L101" t="s">
        <v>45</v>
      </c>
      <c r="M101" s="88" t="s">
        <v>102</v>
      </c>
      <c r="N101" s="92"/>
      <c r="O101" s="92">
        <v>-18.8</v>
      </c>
      <c r="Q101" s="81">
        <v>-177472</v>
      </c>
      <c r="R101" s="87">
        <f>P101+Q101+R100</f>
        <v>17571631</v>
      </c>
    </row>
    <row r="102" spans="1:18" ht="13.5" customHeight="1">
      <c r="A102" t="s">
        <v>39</v>
      </c>
      <c r="B102" t="s">
        <v>47</v>
      </c>
      <c r="C102">
        <v>95.5</v>
      </c>
      <c r="D102">
        <v>5.2</v>
      </c>
      <c r="E102" t="s">
        <v>41</v>
      </c>
      <c r="F102" t="s">
        <v>95</v>
      </c>
      <c r="G102" s="88" t="s">
        <v>288</v>
      </c>
      <c r="H102">
        <v>119.934</v>
      </c>
      <c r="I102" s="88" t="s">
        <v>97</v>
      </c>
      <c r="J102" t="s">
        <v>289</v>
      </c>
      <c r="K102">
        <v>120.139</v>
      </c>
      <c r="L102" t="s">
        <v>48</v>
      </c>
      <c r="M102" s="88" t="s">
        <v>99</v>
      </c>
      <c r="N102">
        <v>20.5</v>
      </c>
      <c r="P102">
        <v>195775</v>
      </c>
      <c r="R102" s="87">
        <f>P102+Q102+R101</f>
        <v>17767406</v>
      </c>
    </row>
    <row r="103" spans="16:17" ht="13.5" customHeight="1">
      <c r="P103" s="139">
        <f>SUM(P3:P102)</f>
        <v>22237326</v>
      </c>
      <c r="Q103" s="139">
        <f>SUM(Q3:Q102)</f>
        <v>-4969920</v>
      </c>
    </row>
    <row r="105" spans="3:10" ht="13.5" customHeight="1">
      <c r="C105" s="94" t="s">
        <v>58</v>
      </c>
      <c r="D105" s="94"/>
      <c r="E105" s="94"/>
      <c r="G105" s="95" t="s">
        <v>59</v>
      </c>
      <c r="H105" s="95"/>
      <c r="I105" s="96" t="s">
        <v>60</v>
      </c>
      <c r="J105" s="97" t="s">
        <v>61</v>
      </c>
    </row>
    <row r="106" spans="3:10" ht="13.5" customHeight="1">
      <c r="C106" s="98" t="s">
        <v>62</v>
      </c>
      <c r="D106" s="98"/>
      <c r="E106" s="99" t="s">
        <v>290</v>
      </c>
      <c r="G106" s="98"/>
      <c r="H106" s="100"/>
      <c r="I106" s="101"/>
      <c r="J106" s="102"/>
    </row>
    <row r="107" spans="3:10" ht="13.5" customHeight="1">
      <c r="C107" s="103" t="s">
        <v>64</v>
      </c>
      <c r="D107" s="103"/>
      <c r="E107" s="104">
        <v>52</v>
      </c>
      <c r="G107" s="103"/>
      <c r="H107" s="105"/>
      <c r="I107" s="106"/>
      <c r="J107" s="107"/>
    </row>
    <row r="108" spans="3:10" ht="13.5" customHeight="1">
      <c r="C108" s="103" t="s">
        <v>65</v>
      </c>
      <c r="D108" s="103"/>
      <c r="E108" s="104">
        <v>48</v>
      </c>
      <c r="G108" s="103"/>
      <c r="H108" s="105"/>
      <c r="I108" s="106"/>
      <c r="J108" s="107"/>
    </row>
    <row r="109" spans="3:10" ht="13.5" customHeight="1">
      <c r="C109" s="103" t="s">
        <v>66</v>
      </c>
      <c r="D109" s="103"/>
      <c r="E109" s="104">
        <v>100</v>
      </c>
      <c r="G109" s="103"/>
      <c r="H109" s="105"/>
      <c r="I109" s="106"/>
      <c r="J109" s="107"/>
    </row>
    <row r="110" spans="3:10" ht="13.5" customHeight="1">
      <c r="C110" s="103" t="s">
        <v>67</v>
      </c>
      <c r="D110" s="103"/>
      <c r="E110" s="104">
        <v>47</v>
      </c>
      <c r="G110" s="103"/>
      <c r="H110" s="105"/>
      <c r="I110" s="106"/>
      <c r="J110" s="107"/>
    </row>
    <row r="111" spans="3:10" ht="13.5" customHeight="1">
      <c r="C111" s="103" t="s">
        <v>68</v>
      </c>
      <c r="D111" s="103"/>
      <c r="E111" s="104">
        <v>53</v>
      </c>
      <c r="G111" s="103"/>
      <c r="H111" s="105"/>
      <c r="I111" s="106"/>
      <c r="J111" s="107"/>
    </row>
    <row r="112" spans="3:10" ht="13.5" customHeight="1">
      <c r="C112" s="103" t="s">
        <v>69</v>
      </c>
      <c r="D112" s="103"/>
      <c r="E112" s="104">
        <v>0</v>
      </c>
      <c r="G112" s="103"/>
      <c r="H112" s="105"/>
      <c r="I112" s="106"/>
      <c r="J112" s="107"/>
    </row>
    <row r="113" spans="3:10" ht="13.5" customHeight="1">
      <c r="C113" s="108" t="s">
        <v>70</v>
      </c>
      <c r="D113" s="103"/>
      <c r="E113" s="109">
        <v>0</v>
      </c>
      <c r="G113" s="103"/>
      <c r="H113" s="105"/>
      <c r="I113" s="106"/>
      <c r="J113" s="107"/>
    </row>
    <row r="114" spans="3:10" ht="13.5" customHeight="1">
      <c r="C114" s="103" t="s">
        <v>71</v>
      </c>
      <c r="D114" s="103"/>
      <c r="E114" s="104">
        <v>22237326</v>
      </c>
      <c r="G114" s="103"/>
      <c r="H114" s="105"/>
      <c r="I114" s="106"/>
      <c r="J114" s="107"/>
    </row>
    <row r="115" spans="3:10" ht="13.5" customHeight="1">
      <c r="C115" s="103" t="s">
        <v>72</v>
      </c>
      <c r="D115" s="108"/>
      <c r="E115" s="110">
        <v>-4969920</v>
      </c>
      <c r="G115" s="103"/>
      <c r="H115" s="105"/>
      <c r="I115" s="106"/>
      <c r="J115" s="107"/>
    </row>
    <row r="116" spans="3:10" ht="13.5" customHeight="1">
      <c r="C116" s="103" t="s">
        <v>73</v>
      </c>
      <c r="D116" s="103"/>
      <c r="E116" s="104">
        <v>17767406</v>
      </c>
      <c r="G116" s="103"/>
      <c r="H116" s="105"/>
      <c r="I116" s="106"/>
      <c r="J116" s="107"/>
    </row>
    <row r="117" spans="3:10" ht="13.5" customHeight="1">
      <c r="C117" s="103" t="s">
        <v>15</v>
      </c>
      <c r="D117" s="103"/>
      <c r="E117" s="109">
        <v>473134</v>
      </c>
      <c r="G117" s="103"/>
      <c r="H117" s="105"/>
      <c r="I117" s="106"/>
      <c r="J117" s="107"/>
    </row>
    <row r="118" spans="3:10" ht="13.5" customHeight="1">
      <c r="C118" s="103" t="s">
        <v>16</v>
      </c>
      <c r="D118" s="103"/>
      <c r="E118" s="104">
        <v>-93772</v>
      </c>
      <c r="G118" s="98"/>
      <c r="H118" s="100"/>
      <c r="I118" s="101"/>
      <c r="J118" s="111"/>
    </row>
    <row r="119" spans="3:10" ht="13.5" customHeight="1">
      <c r="C119" s="103" t="s">
        <v>74</v>
      </c>
      <c r="D119" s="103"/>
      <c r="E119" s="112">
        <v>5</v>
      </c>
      <c r="G119" s="103"/>
      <c r="H119" s="105"/>
      <c r="I119" s="106"/>
      <c r="J119" s="107"/>
    </row>
    <row r="120" spans="3:10" ht="13.5" customHeight="1">
      <c r="C120" s="103" t="s">
        <v>75</v>
      </c>
      <c r="D120" s="103"/>
      <c r="E120" s="112">
        <v>7</v>
      </c>
      <c r="G120" s="103"/>
      <c r="H120" s="105"/>
      <c r="I120" s="106"/>
      <c r="J120" s="107"/>
    </row>
    <row r="121" spans="3:10" ht="13.5" customHeight="1">
      <c r="C121" s="103" t="s">
        <v>76</v>
      </c>
      <c r="D121" s="103"/>
      <c r="E121" s="104">
        <v>429</v>
      </c>
      <c r="G121" s="103"/>
      <c r="H121" s="105"/>
      <c r="I121" s="106"/>
      <c r="J121" s="107"/>
    </row>
    <row r="122" spans="3:10" ht="13.5" customHeight="1">
      <c r="C122" s="113" t="s">
        <v>14</v>
      </c>
      <c r="D122" s="103"/>
      <c r="E122" s="104">
        <v>47</v>
      </c>
      <c r="G122" s="103"/>
      <c r="H122" s="105"/>
      <c r="I122" s="106"/>
      <c r="J122" s="107"/>
    </row>
    <row r="123" spans="4:10" ht="13.5" customHeight="1">
      <c r="D123" s="103"/>
      <c r="E123" s="114"/>
      <c r="G123" s="103"/>
      <c r="H123" s="105"/>
      <c r="I123" s="106"/>
      <c r="J123" s="107"/>
    </row>
    <row r="124" spans="4:10" ht="13.5" customHeight="1">
      <c r="D124" s="113"/>
      <c r="E124" s="115"/>
      <c r="G124" s="103"/>
      <c r="H124" s="105"/>
      <c r="I124" s="106"/>
      <c r="J124" s="107"/>
    </row>
    <row r="125" spans="7:10" ht="13.5" customHeight="1">
      <c r="G125" s="103"/>
      <c r="H125" s="105"/>
      <c r="I125" s="106"/>
      <c r="J125" s="107"/>
    </row>
    <row r="126" spans="7:10" ht="13.5" customHeight="1">
      <c r="G126" s="113"/>
      <c r="H126" s="116"/>
      <c r="I126" s="117"/>
      <c r="J126" s="118"/>
    </row>
    <row r="127" spans="7:10" ht="13.5" customHeight="1">
      <c r="G127" s="119" t="s">
        <v>78</v>
      </c>
      <c r="H127" s="120">
        <f>SUM(H106:H126)</f>
        <v>0</v>
      </c>
      <c r="I127" s="120">
        <f>SUM(I106:I126)</f>
        <v>0</v>
      </c>
      <c r="J127" s="120">
        <f>SUM(J106:J126)</f>
        <v>0</v>
      </c>
    </row>
    <row r="130" spans="7:11" ht="13.5" customHeight="1">
      <c r="G130" s="95" t="s">
        <v>79</v>
      </c>
      <c r="H130" s="95"/>
      <c r="I130" s="96" t="s">
        <v>60</v>
      </c>
      <c r="J130" s="121" t="s">
        <v>61</v>
      </c>
      <c r="K130" s="94" t="s">
        <v>80</v>
      </c>
    </row>
    <row r="131" spans="7:11" ht="13.5" customHeight="1">
      <c r="G131" s="98" t="s">
        <v>81</v>
      </c>
      <c r="H131" s="100">
        <v>0</v>
      </c>
      <c r="I131" s="101">
        <v>0</v>
      </c>
      <c r="J131" s="122">
        <v>0</v>
      </c>
      <c r="K131" s="123">
        <v>0</v>
      </c>
    </row>
    <row r="132" spans="7:11" ht="13.5" customHeight="1">
      <c r="G132" s="103" t="s">
        <v>82</v>
      </c>
      <c r="H132" s="105">
        <v>0</v>
      </c>
      <c r="I132" s="105">
        <v>0</v>
      </c>
      <c r="J132" s="106">
        <v>0</v>
      </c>
      <c r="K132" s="124">
        <v>0</v>
      </c>
    </row>
    <row r="133" spans="7:11" ht="13.5" customHeight="1">
      <c r="G133" s="103" t="s">
        <v>83</v>
      </c>
      <c r="H133" s="105">
        <v>0</v>
      </c>
      <c r="I133" s="105">
        <v>0</v>
      </c>
      <c r="J133" s="106">
        <v>0</v>
      </c>
      <c r="K133" s="124">
        <v>0</v>
      </c>
    </row>
    <row r="134" spans="7:11" ht="13.5" customHeight="1">
      <c r="G134" s="103" t="s">
        <v>84</v>
      </c>
      <c r="H134" s="105">
        <v>0</v>
      </c>
      <c r="I134" s="105">
        <v>0</v>
      </c>
      <c r="J134" s="106">
        <v>0</v>
      </c>
      <c r="K134" s="124">
        <v>0</v>
      </c>
    </row>
    <row r="135" spans="7:11" ht="13.5" customHeight="1">
      <c r="G135" s="125" t="s">
        <v>85</v>
      </c>
      <c r="H135" s="126">
        <v>0</v>
      </c>
      <c r="I135" s="126">
        <v>0</v>
      </c>
      <c r="J135" s="127">
        <v>0</v>
      </c>
      <c r="K135" s="128">
        <v>0</v>
      </c>
    </row>
    <row r="136" spans="7:11" ht="13.5" customHeight="1">
      <c r="G136" s="60" t="s">
        <v>78</v>
      </c>
      <c r="H136" s="60"/>
      <c r="I136" s="60"/>
      <c r="J136" s="129"/>
      <c r="K136" s="130">
        <f>SUM(K131:K135)</f>
        <v>0</v>
      </c>
    </row>
  </sheetData>
  <sheetProtection selectLockedCells="1" selectUnlockedCells="1"/>
  <mergeCells count="3">
    <mergeCell ref="C105:E105"/>
    <mergeCell ref="G105:H105"/>
    <mergeCell ref="G130:H130"/>
  </mergeCells>
  <printOptions/>
  <pageMargins left="0.6986111111111111" right="0.6986111111111111"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4:F14"/>
  <sheetViews>
    <sheetView zoomScaleSheetLayoutView="100" workbookViewId="0" topLeftCell="A1">
      <selection activeCell="E10" sqref="E10"/>
    </sheetView>
  </sheetViews>
  <sheetFormatPr defaultColWidth="9.00390625" defaultRowHeight="13.5"/>
  <cols>
    <col min="1" max="16384" width="8.875" style="0" customWidth="1"/>
  </cols>
  <sheetData>
    <row r="4" spans="2:6" ht="12.75">
      <c r="B4" t="s">
        <v>291</v>
      </c>
      <c r="C4" t="s">
        <v>292</v>
      </c>
      <c r="D4" t="s">
        <v>293</v>
      </c>
      <c r="E4" t="s">
        <v>294</v>
      </c>
      <c r="F4" t="s">
        <v>295</v>
      </c>
    </row>
    <row r="5" spans="3:5" ht="12.75">
      <c r="C5" t="s">
        <v>296</v>
      </c>
      <c r="D5" t="s">
        <v>297</v>
      </c>
      <c r="E5" t="s">
        <v>298</v>
      </c>
    </row>
    <row r="9" spans="2:5" ht="12.75">
      <c r="B9" t="s">
        <v>299</v>
      </c>
      <c r="D9" t="s">
        <v>292</v>
      </c>
      <c r="E9" t="s">
        <v>300</v>
      </c>
    </row>
    <row r="10" spans="4:5" ht="12.75">
      <c r="D10" t="s">
        <v>301</v>
      </c>
      <c r="E10" t="s">
        <v>300</v>
      </c>
    </row>
    <row r="13" spans="2:5" ht="12.75">
      <c r="B13" t="s">
        <v>302</v>
      </c>
      <c r="E13" t="s">
        <v>292</v>
      </c>
    </row>
    <row r="14" ht="12.75">
      <c r="E14" t="s">
        <v>303</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3" sqref="E23"/>
    </sheetView>
  </sheetViews>
  <sheetFormatPr defaultColWidth="9.00390625" defaultRowHeight="13.5"/>
  <cols>
    <col min="1" max="16384" width="8.875" style="0" customWidth="1"/>
  </cols>
  <sheetData/>
  <sheetProtection selectLockedCells="1" selectUnlockedCells="1"/>
  <printOptions/>
  <pageMargins left="0.75" right="0.75" top="1" bottom="1"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I7"/>
  <sheetViews>
    <sheetView zoomScaleSheetLayoutView="100" workbookViewId="0" topLeftCell="A1">
      <selection activeCell="D2" sqref="D2"/>
    </sheetView>
  </sheetViews>
  <sheetFormatPr defaultColWidth="9.00390625" defaultRowHeight="13.5"/>
  <cols>
    <col min="1" max="16384" width="8.875" style="0" customWidth="1"/>
  </cols>
  <sheetData>
    <row r="1" spans="1:9" ht="12.75">
      <c r="A1" t="s">
        <v>88</v>
      </c>
      <c r="B1" s="132" t="s">
        <v>304</v>
      </c>
      <c r="C1" s="132"/>
      <c r="D1" s="132"/>
      <c r="E1" s="132"/>
      <c r="F1" s="132"/>
      <c r="G1" s="132"/>
      <c r="H1" s="132"/>
      <c r="I1" s="133"/>
    </row>
    <row r="2" spans="1:9" ht="12.75">
      <c r="A2" s="134"/>
      <c r="B2" s="135"/>
      <c r="C2" s="135"/>
      <c r="D2" s="135"/>
      <c r="E2" s="135"/>
      <c r="F2" s="135"/>
      <c r="G2" s="135"/>
      <c r="H2" s="135"/>
      <c r="I2" s="133"/>
    </row>
    <row r="3" spans="1:4" ht="12.75">
      <c r="A3" s="136" t="s">
        <v>305</v>
      </c>
      <c r="B3" t="s">
        <v>306</v>
      </c>
      <c r="D3" s="136"/>
    </row>
    <row r="4" ht="12.75">
      <c r="B4" t="s">
        <v>307</v>
      </c>
    </row>
    <row r="5" ht="12.75">
      <c r="B5" t="s">
        <v>308</v>
      </c>
    </row>
    <row r="6" ht="12.75">
      <c r="B6" t="s">
        <v>309</v>
      </c>
    </row>
    <row r="7" ht="12.75">
      <c r="B7" t="s">
        <v>310</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4:E14"/>
  <sheetViews>
    <sheetView zoomScaleSheetLayoutView="100" workbookViewId="0" topLeftCell="A1">
      <selection activeCell="D5" sqref="D5"/>
    </sheetView>
  </sheetViews>
  <sheetFormatPr defaultColWidth="9.00390625" defaultRowHeight="13.5"/>
  <cols>
    <col min="1" max="16384" width="8.875" style="0" customWidth="1"/>
  </cols>
  <sheetData>
    <row r="4" spans="2:5" ht="12.75">
      <c r="B4" t="s">
        <v>291</v>
      </c>
      <c r="C4" t="s">
        <v>292</v>
      </c>
      <c r="D4" t="s">
        <v>293</v>
      </c>
      <c r="E4" t="s">
        <v>294</v>
      </c>
    </row>
    <row r="5" spans="3:5" ht="12.75">
      <c r="C5" t="s">
        <v>296</v>
      </c>
      <c r="D5" t="s">
        <v>293</v>
      </c>
      <c r="E5" t="s">
        <v>294</v>
      </c>
    </row>
    <row r="9" spans="2:5" ht="12.75">
      <c r="B9" t="s">
        <v>299</v>
      </c>
      <c r="D9" t="s">
        <v>292</v>
      </c>
      <c r="E9" t="s">
        <v>311</v>
      </c>
    </row>
    <row r="10" spans="4:5" ht="12.75">
      <c r="D10" t="s">
        <v>301</v>
      </c>
      <c r="E10" t="s">
        <v>311</v>
      </c>
    </row>
    <row r="13" spans="2:5" ht="12.75">
      <c r="B13" t="s">
        <v>302</v>
      </c>
      <c r="E13" t="s">
        <v>292</v>
      </c>
    </row>
    <row r="14" ht="12.75">
      <c r="E14" t="s">
        <v>303</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Haraguchi Mayumi</cp:lastModifiedBy>
  <cp:lastPrinted>1899-12-30T00:00:00Z</cp:lastPrinted>
  <dcterms:created xsi:type="dcterms:W3CDTF">2013-10-09T23:04:08Z</dcterms:created>
  <dcterms:modified xsi:type="dcterms:W3CDTF">2015-10-17T04:27:07Z</dcterms:modified>
  <cp:category/>
  <cp:version/>
  <cp:contentType/>
  <cp:contentStatus/>
  <cp:revision>87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