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9350" windowHeight="8925" tabRatio="744" activeTab="0"/>
  </bookViews>
  <sheets>
    <sheet name="データ集計" sheetId="1" r:id="rId1"/>
    <sheet name="画像" sheetId="2" r:id="rId2"/>
    <sheet name="気づき" sheetId="3" r:id="rId3"/>
  </sheets>
  <definedNames/>
  <calcPr fullCalcOnLoad="1"/>
</workbook>
</file>

<file path=xl/sharedStrings.xml><?xml version="1.0" encoding="utf-8"?>
<sst xmlns="http://schemas.openxmlformats.org/spreadsheetml/2006/main" count="279" uniqueCount="169">
  <si>
    <t>１．今、のあなたの現状を書いてください。</t>
  </si>
  <si>
    <t>（投資歴はどれくらいなのか、現状は勝てているのか負けているか？など）</t>
  </si>
  <si>
    <t>気づき：</t>
  </si>
  <si>
    <t>Order #</t>
  </si>
  <si>
    <t>Symbol</t>
  </si>
  <si>
    <t>Type</t>
  </si>
  <si>
    <t>Lot</t>
  </si>
  <si>
    <t>Open time</t>
  </si>
  <si>
    <t>Open price</t>
  </si>
  <si>
    <t>Stop loss</t>
  </si>
  <si>
    <t>Take profit</t>
  </si>
  <si>
    <t>Close time</t>
  </si>
  <si>
    <t>Close price</t>
  </si>
  <si>
    <t>Swap</t>
  </si>
  <si>
    <t>Pips</t>
  </si>
  <si>
    <t>Profit</t>
  </si>
  <si>
    <t>buy</t>
  </si>
  <si>
    <t>sell</t>
  </si>
  <si>
    <t>ANALYSIS</t>
  </si>
  <si>
    <t>項目</t>
  </si>
  <si>
    <t>Performance</t>
  </si>
  <si>
    <t>総トレード数</t>
  </si>
  <si>
    <t>勝ちトレード</t>
  </si>
  <si>
    <t>負けトレード</t>
  </si>
  <si>
    <t>勝率</t>
  </si>
  <si>
    <t>勝ちトレード獲得PIPS</t>
  </si>
  <si>
    <t>負けトレード損失PIPS</t>
  </si>
  <si>
    <t>トータル獲得PIPS</t>
  </si>
  <si>
    <t>PF：プロフィットファクター（PIPS）</t>
  </si>
  <si>
    <t>勝ちトレード平均PIPS</t>
  </si>
  <si>
    <t>負けトレード平均PIPS</t>
  </si>
  <si>
    <t>POR：損益比率（PIPS）</t>
  </si>
  <si>
    <t>勝ちトレード獲得金額</t>
  </si>
  <si>
    <t>負けトレード損失金額</t>
  </si>
  <si>
    <t>トータル損益</t>
  </si>
  <si>
    <t>PF：プロフィットファクター（金額）</t>
  </si>
  <si>
    <t>勝ちトレード平均金額</t>
  </si>
  <si>
    <t>負けトレード平均金額</t>
  </si>
  <si>
    <t>POR：損益比率（金額）</t>
  </si>
  <si>
    <t>通貨ペア</t>
  </si>
  <si>
    <t>時間足</t>
  </si>
  <si>
    <t>20pipで建値へ</t>
  </si>
  <si>
    <t>ひげが当たって損切りのパターンがとても多かったです</t>
  </si>
  <si>
    <t>ストップのあげ方も2つ目のタイミングでひとつ動かしまして、</t>
  </si>
  <si>
    <t>今回初めて大きく取れたトレードができましたので、</t>
  </si>
  <si>
    <t>デモトレでも再現できるようになれればと思います。</t>
  </si>
  <si>
    <t>改めて勉強会の動画を見直しまして、</t>
  </si>
  <si>
    <t>ウェッジだけで300という検証をということでしたので</t>
  </si>
  <si>
    <t>次回はひとつづつやって得意パターンを早く見つけたいです。</t>
  </si>
  <si>
    <t>仕掛け１，２，３</t>
  </si>
  <si>
    <t>EURJPY</t>
  </si>
  <si>
    <t>240分</t>
  </si>
  <si>
    <t>二個目のストップタイミング見えたら一つストップを上げる</t>
  </si>
  <si>
    <t>AUDUSD</t>
  </si>
  <si>
    <t>2009.09.24 03:59</t>
  </si>
  <si>
    <t>2009.09.24 17:54</t>
  </si>
  <si>
    <t>2009.10.27 07:59</t>
  </si>
  <si>
    <t>2009.10.29 16:37</t>
  </si>
  <si>
    <t>2009.11.20 10:59</t>
  </si>
  <si>
    <t>2009.11.23 07:16</t>
  </si>
  <si>
    <t>2009.12.31 01:44</t>
  </si>
  <si>
    <t>2010.01.19 03:02</t>
  </si>
  <si>
    <t>2010.01.22 20:38</t>
  </si>
  <si>
    <t>2010.01.25 11:01</t>
  </si>
  <si>
    <t>2010.01.29 16:32</t>
  </si>
  <si>
    <t>2010.02.01 15:22</t>
  </si>
  <si>
    <t>2010.02.11 01:29</t>
  </si>
  <si>
    <t>2010.02.24 08:57</t>
  </si>
  <si>
    <t>2010.03.08 00:59</t>
  </si>
  <si>
    <t>2010.03.15 15:15</t>
  </si>
  <si>
    <t>2010.04.18 23:59</t>
  </si>
  <si>
    <t>2010.04.19 14:16</t>
  </si>
  <si>
    <t>2010.05.27 13:29</t>
  </si>
  <si>
    <t>2010.05.30 22:47</t>
  </si>
  <si>
    <t>2010.06.03 20:59</t>
  </si>
  <si>
    <t>2010.06.04 12:31</t>
  </si>
  <si>
    <t>2010.06.14 11:19</t>
  </si>
  <si>
    <t>2010.06.14 16:51</t>
  </si>
  <si>
    <t>2010.06.15 15:59</t>
  </si>
  <si>
    <t>2010.06.16 07:46</t>
  </si>
  <si>
    <t>2010.06.28 03:19</t>
  </si>
  <si>
    <t>2010.06.28 17:34</t>
  </si>
  <si>
    <t>2010.07.13 22:44</t>
  </si>
  <si>
    <t>2010.07.15 00:16</t>
  </si>
  <si>
    <t>2010.07.30 15:29</t>
  </si>
  <si>
    <t>2010.08.10 10:17</t>
  </si>
  <si>
    <t>2010.08.17 01:59</t>
  </si>
  <si>
    <t>2010.08.18 03:18</t>
  </si>
  <si>
    <t>2010.08.24 09:14</t>
  </si>
  <si>
    <t>2010.08.25 21:25</t>
  </si>
  <si>
    <t>2010.09.20 07:44</t>
  </si>
  <si>
    <t>2010.09.23 12:35</t>
  </si>
  <si>
    <t>2010.09.28 15:44</t>
  </si>
  <si>
    <t>2010.10.04 07:11</t>
  </si>
  <si>
    <t>2010.10.13 09:29</t>
  </si>
  <si>
    <t>2010.10.15 00:02</t>
  </si>
  <si>
    <t>2010.10.29 07:59</t>
  </si>
  <si>
    <t>2010.10.31 23:00</t>
  </si>
  <si>
    <t>2010.11.19 14:44</t>
  </si>
  <si>
    <t>2010.11.22 00:05</t>
  </si>
  <si>
    <t>EURJPY</t>
  </si>
  <si>
    <t>2011.05.18 19:59</t>
  </si>
  <si>
    <t>2011.05.20 10:11</t>
  </si>
  <si>
    <t>2011.06.16 06:59</t>
  </si>
  <si>
    <t>2011.06.17 06:18</t>
  </si>
  <si>
    <t>2011.07.27 23:59</t>
  </si>
  <si>
    <t>2011.08.01 00:35</t>
  </si>
  <si>
    <t>2011.09.26 06:29</t>
  </si>
  <si>
    <t>2011.09.27 11:42</t>
  </si>
  <si>
    <t>2011.10.10 07:59</t>
  </si>
  <si>
    <t>2011.10.12 09:11</t>
  </si>
  <si>
    <t>2011.10.27 12:59</t>
  </si>
  <si>
    <t>2011.10.28 10:23</t>
  </si>
  <si>
    <t>2011.11.24 13:34</t>
  </si>
  <si>
    <t>2011.11.25 01:09</t>
  </si>
  <si>
    <t>2012.01.23 08:59</t>
  </si>
  <si>
    <t>2012.01.27 13:51</t>
  </si>
  <si>
    <t>2012.04.08 23:59</t>
  </si>
  <si>
    <t>2012.04.11 10:01</t>
  </si>
  <si>
    <t>2012.06.11 11:29</t>
  </si>
  <si>
    <t>2012.06.12 04:11</t>
  </si>
  <si>
    <t>2012.07.20 01:29</t>
  </si>
  <si>
    <t>2012.07.25 12:35</t>
  </si>
  <si>
    <t>2012.08.23 07:29</t>
  </si>
  <si>
    <t>2012.08.24 11:28</t>
  </si>
  <si>
    <t>2012.10.03 12:59</t>
  </si>
  <si>
    <t>2012.10.07 22:22</t>
  </si>
  <si>
    <t>2012.10.09 14:59</t>
  </si>
  <si>
    <t>2012.10.11 09:15</t>
  </si>
  <si>
    <t>2012.10.29 12:59</t>
  </si>
  <si>
    <t>2012.10.30 00:37</t>
  </si>
  <si>
    <t>2012.11.20 15:59</t>
  </si>
  <si>
    <t>2012.11.28 06:06</t>
  </si>
  <si>
    <t>2013.01.11 04:29</t>
  </si>
  <si>
    <t>2013.01.15 03:05</t>
  </si>
  <si>
    <t>2013.01.30 08:59</t>
  </si>
  <si>
    <t>2013.02.04 18:46</t>
  </si>
  <si>
    <t>2013.05.24 16:29</t>
  </si>
  <si>
    <t>2013.06.03 23:26</t>
  </si>
  <si>
    <t>2013.08.05 05:59</t>
  </si>
  <si>
    <t>2013.08.05 17:01</t>
  </si>
  <si>
    <t>2013.08.30 07:29</t>
  </si>
  <si>
    <t>2013.09.02 06:35</t>
  </si>
  <si>
    <t>2013.09.25 15:59</t>
  </si>
  <si>
    <t>2013.09.27 18:21</t>
  </si>
  <si>
    <t>2013.10.21 12:29</t>
  </si>
  <si>
    <t>2013.10.23 04:07</t>
  </si>
  <si>
    <t>2013.11.14 02:59</t>
  </si>
  <si>
    <t>2013.11.18 10:00</t>
  </si>
  <si>
    <t>2013.12.06 11:59</t>
  </si>
  <si>
    <t>2013.12.11 10:57</t>
  </si>
  <si>
    <t>2013.12.12 18:29</t>
  </si>
  <si>
    <t>2013.12.13 12:59</t>
  </si>
  <si>
    <t>2013.12.27 03:29</t>
  </si>
  <si>
    <t>2013.12.31 09:11</t>
  </si>
  <si>
    <t>2014.01.20 03:59</t>
  </si>
  <si>
    <t>2014.01.20 07:51</t>
  </si>
  <si>
    <t>2014.02.07 20:14</t>
  </si>
  <si>
    <t>2014.02.11 14:14</t>
  </si>
  <si>
    <t>2014.04.17 07:59</t>
  </si>
  <si>
    <t>2014.04.22 02:03</t>
  </si>
  <si>
    <t>2014.08.01 07:59</t>
  </si>
  <si>
    <t>2014.08.01 12:31</t>
  </si>
  <si>
    <t>2014.10.07 12:29</t>
  </si>
  <si>
    <t>2014.10.08 05:15</t>
  </si>
  <si>
    <t>2014.10.08 23:59</t>
  </si>
  <si>
    <t>2014.10.10 07:51</t>
  </si>
  <si>
    <t>2015.01.11 19:59</t>
  </si>
  <si>
    <t>2015.01.14 02:27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</si>
</sst>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yyyy/m/d;@"/>
    <numFmt numFmtId="178" formatCode="m/d;@"/>
    <numFmt numFmtId="179" formatCode="&quot;\&quot;#,##0_);[Red]\(&quot;\&quot;#,##0\)"/>
    <numFmt numFmtId="180" formatCode="0_);[Red]\(0\)"/>
    <numFmt numFmtId="181" formatCode="#,##0_ ;[Red]\-#,##0\ "/>
    <numFmt numFmtId="182" formatCode="0.0%"/>
    <numFmt numFmtId="183" formatCode="0.00_ "/>
    <numFmt numFmtId="184" formatCode="#,##0.0;[Red]\-#,##0.0"/>
    <numFmt numFmtId="185" formatCode="0_ ;[Red]\-0\ "/>
    <numFmt numFmtId="186" formatCode="#,##0;[Red]#,##0"/>
    <numFmt numFmtId="187" formatCode="#,##0.0;#,##0.0"/>
    <numFmt numFmtId="188" formatCode="#,##0;#,##0"/>
    <numFmt numFmtId="189" formatCode="#,##0.00;#,##0.00"/>
    <numFmt numFmtId="190" formatCode="yyyy/m/d"/>
    <numFmt numFmtId="191" formatCode="0.0_ "/>
    <numFmt numFmtId="192" formatCode="0_ "/>
    <numFmt numFmtId="193" formatCode="#,##0_ "/>
    <numFmt numFmtId="194" formatCode="0.000"/>
    <numFmt numFmtId="195" formatCode="0,000&quot;通&quot;&quot;貨&quot;"/>
    <numFmt numFmtId="196" formatCode="#,###,###&quot;円&quot;"/>
    <numFmt numFmtId="197" formatCode="0.000_ "/>
    <numFmt numFmtId="198" formatCode="#.0&quot;pips&quot;"/>
    <numFmt numFmtId="199" formatCode="0.0&quot;万&quot;&quot;通&quot;&quot;貨&quot;"/>
    <numFmt numFmtId="200" formatCode="#,###&quot;円&quot;"/>
    <numFmt numFmtId="201" formatCode="0.00000_ "/>
    <numFmt numFmtId="202" formatCode="0.0000"/>
  </numFmts>
  <fonts count="23"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7" borderId="4" applyNumberFormat="0" applyAlignment="0" applyProtection="0"/>
    <xf numFmtId="0" fontId="22" fillId="0" borderId="0" applyNumberFormat="0" applyFill="0" applyBorder="0" applyAlignment="0" applyProtection="0"/>
    <xf numFmtId="0" fontId="4" fillId="4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Alignment="1">
      <alignment vertical="center"/>
    </xf>
    <xf numFmtId="5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185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2" fillId="0" borderId="10" xfId="0" applyAlignment="1">
      <alignment vertical="center"/>
    </xf>
    <xf numFmtId="0" fontId="2" fillId="0" borderId="11" xfId="0" applyAlignment="1">
      <alignment vertical="center"/>
    </xf>
    <xf numFmtId="0" fontId="2" fillId="0" borderId="12" xfId="0" applyAlignment="1">
      <alignment vertical="center"/>
    </xf>
    <xf numFmtId="0" fontId="2" fillId="0" borderId="13" xfId="0" applyAlignment="1">
      <alignment vertical="center"/>
    </xf>
    <xf numFmtId="0" fontId="0" fillId="0" borderId="0" xfId="0" applyFill="1" applyBorder="1" applyAlignment="1">
      <alignment vertical="center"/>
    </xf>
    <xf numFmtId="2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0" fillId="0" borderId="15" xfId="0" applyFont="1" applyFill="1" applyBorder="1" applyAlignment="1">
      <alignment horizontal="left" vertical="center"/>
    </xf>
    <xf numFmtId="0" fontId="0" fillId="3" borderId="16" xfId="0" applyFont="1" applyFill="1" applyBorder="1" applyAlignment="1">
      <alignment vertical="center"/>
    </xf>
    <xf numFmtId="192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9" fontId="0" fillId="2" borderId="0" xfId="0" applyNumberFormat="1" applyFill="1" applyAlignment="1">
      <alignment vertical="center"/>
    </xf>
    <xf numFmtId="191" fontId="0" fillId="2" borderId="0" xfId="0" applyNumberForma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5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5" fontId="0" fillId="0" borderId="0" xfId="0" applyNumberFormat="1" applyFont="1" applyAlignment="1">
      <alignment vertical="center"/>
    </xf>
    <xf numFmtId="202" fontId="0" fillId="0" borderId="0" xfId="0" applyNumberForma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76200</xdr:rowOff>
    </xdr:from>
    <xdr:to>
      <xdr:col>19</xdr:col>
      <xdr:colOff>85725</xdr:colOff>
      <xdr:row>25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"/>
          <a:ext cx="12944475" cy="420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15</xdr:col>
      <xdr:colOff>114300</xdr:colOff>
      <xdr:row>52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00600"/>
          <a:ext cx="10401300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18</xdr:col>
      <xdr:colOff>600075</xdr:colOff>
      <xdr:row>79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58300"/>
          <a:ext cx="1294447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18</xdr:col>
      <xdr:colOff>581025</xdr:colOff>
      <xdr:row>105</xdr:row>
      <xdr:rowOff>161925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887450"/>
          <a:ext cx="1292542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18</xdr:col>
      <xdr:colOff>561975</xdr:colOff>
      <xdr:row>132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516600"/>
          <a:ext cx="1290637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18</xdr:col>
      <xdr:colOff>628650</xdr:colOff>
      <xdr:row>159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145750"/>
          <a:ext cx="1297305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18</xdr:col>
      <xdr:colOff>495300</xdr:colOff>
      <xdr:row>187</xdr:row>
      <xdr:rowOff>19050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7774900"/>
          <a:ext cx="12839700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37"/>
  <sheetViews>
    <sheetView tabSelected="1" workbookViewId="0" topLeftCell="A1">
      <selection activeCell="F11" sqref="F11"/>
    </sheetView>
  </sheetViews>
  <sheetFormatPr defaultColWidth="9.00390625" defaultRowHeight="13.5"/>
  <cols>
    <col min="1" max="1" width="5.00390625" style="15" customWidth="1"/>
    <col min="2" max="4" width="9.00390625" style="15" customWidth="1"/>
    <col min="5" max="5" width="9.00390625" style="31" customWidth="1"/>
    <col min="6" max="6" width="9.00390625" style="15" customWidth="1"/>
    <col min="7" max="7" width="10.50390625" style="15" customWidth="1"/>
    <col min="8" max="12" width="9.00390625" style="15" customWidth="1"/>
    <col min="13" max="14" width="9.00390625" style="31" customWidth="1"/>
    <col min="15" max="15" width="3.50390625" style="15" customWidth="1"/>
    <col min="16" max="16" width="27.00390625" style="15" customWidth="1"/>
    <col min="17" max="17" width="13.375" style="15" customWidth="1"/>
    <col min="18" max="16384" width="9.00390625" style="15" customWidth="1"/>
  </cols>
  <sheetData>
    <row r="2" spans="2:18" ht="13.5" customHeight="1">
      <c r="B2" s="35" t="s">
        <v>49</v>
      </c>
      <c r="C2" s="1"/>
      <c r="D2" s="32"/>
      <c r="E2" s="33"/>
      <c r="I2" s="33"/>
      <c r="K2" s="5"/>
      <c r="L2" s="4"/>
      <c r="M2" s="4"/>
      <c r="N2" s="4"/>
      <c r="O2" s="6"/>
      <c r="Q2" s="7"/>
      <c r="R2" s="8"/>
    </row>
    <row r="3" spans="2:18" ht="13.5" customHeight="1">
      <c r="B3" s="3"/>
      <c r="C3" s="1"/>
      <c r="D3" s="32"/>
      <c r="E3" s="33"/>
      <c r="I3" s="4"/>
      <c r="J3" s="4"/>
      <c r="K3" s="5"/>
      <c r="L3" s="4"/>
      <c r="M3" s="4"/>
      <c r="N3" s="4"/>
      <c r="O3" s="6"/>
      <c r="Q3" s="7"/>
      <c r="R3" s="8"/>
    </row>
    <row r="4" spans="2:18" ht="13.5" customHeight="1">
      <c r="B4" s="3"/>
      <c r="C4" s="1"/>
      <c r="D4" s="32"/>
      <c r="E4" s="33"/>
      <c r="I4" s="4"/>
      <c r="K4" s="5"/>
      <c r="L4" s="4"/>
      <c r="M4" s="4"/>
      <c r="N4" s="4"/>
      <c r="O4" s="6"/>
      <c r="Q4" s="7"/>
      <c r="R4" s="8"/>
    </row>
    <row r="5" spans="2:18" ht="13.5" customHeight="1">
      <c r="B5" s="3"/>
      <c r="C5" s="1"/>
      <c r="D5" s="32"/>
      <c r="E5" s="33"/>
      <c r="I5" s="4"/>
      <c r="K5" s="5"/>
      <c r="L5" s="4"/>
      <c r="M5" s="4"/>
      <c r="N5" s="4"/>
      <c r="O5" s="6"/>
      <c r="Q5" s="7"/>
      <c r="R5" s="8"/>
    </row>
    <row r="6" spans="2:18" ht="13.5" customHeight="1">
      <c r="B6" s="3"/>
      <c r="C6" s="1"/>
      <c r="D6" s="32"/>
      <c r="E6" s="33"/>
      <c r="F6" t="s">
        <v>39</v>
      </c>
      <c r="G6" t="s">
        <v>50</v>
      </c>
      <c r="I6" s="4" t="s">
        <v>41</v>
      </c>
      <c r="K6" s="5"/>
      <c r="L6" s="4"/>
      <c r="M6" s="4"/>
      <c r="N6" s="4"/>
      <c r="O6" s="6"/>
      <c r="Q6" s="7"/>
      <c r="R6" s="8"/>
    </row>
    <row r="7" spans="2:18" ht="13.5" customHeight="1">
      <c r="B7" s="3"/>
      <c r="C7" s="1"/>
      <c r="D7" s="32"/>
      <c r="E7" s="33"/>
      <c r="F7" t="s">
        <v>40</v>
      </c>
      <c r="G7" s="34" t="s">
        <v>51</v>
      </c>
      <c r="I7" s="4" t="s">
        <v>52</v>
      </c>
      <c r="K7" s="5"/>
      <c r="L7" s="4"/>
      <c r="M7" s="4"/>
      <c r="N7" s="4"/>
      <c r="O7" s="6"/>
      <c r="Q7" s="7"/>
      <c r="R7" s="8"/>
    </row>
    <row r="8" spans="2:14" ht="13.5">
      <c r="B8" s="13"/>
      <c r="C8" s="13"/>
      <c r="D8" s="14"/>
      <c r="E8" s="29"/>
      <c r="F8" s="13"/>
      <c r="G8" s="13"/>
      <c r="H8" s="13"/>
      <c r="I8" s="13"/>
      <c r="J8" s="13"/>
      <c r="K8" s="13"/>
      <c r="L8" s="14"/>
      <c r="M8" s="29"/>
      <c r="N8" s="29"/>
    </row>
    <row r="9" spans="2:14" ht="13.5">
      <c r="B9" s="13"/>
      <c r="C9" s="13"/>
      <c r="D9" s="14"/>
      <c r="E9" s="29"/>
      <c r="F9" s="13"/>
      <c r="G9" s="13"/>
      <c r="H9" s="13"/>
      <c r="I9" s="13"/>
      <c r="J9" s="13"/>
      <c r="K9" s="13"/>
      <c r="L9" s="14"/>
      <c r="M9" s="29"/>
      <c r="N9" s="29"/>
    </row>
    <row r="10" spans="2:17" ht="17.25">
      <c r="B10" s="16" t="s">
        <v>3</v>
      </c>
      <c r="C10" s="17" t="s">
        <v>4</v>
      </c>
      <c r="D10" s="17" t="s">
        <v>5</v>
      </c>
      <c r="E10" s="30" t="s">
        <v>6</v>
      </c>
      <c r="F10" s="18" t="s">
        <v>7</v>
      </c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12</v>
      </c>
      <c r="L10" s="18" t="s">
        <v>13</v>
      </c>
      <c r="M10" s="30" t="s">
        <v>14</v>
      </c>
      <c r="N10" s="30" t="s">
        <v>15</v>
      </c>
      <c r="P10" s="19" t="s">
        <v>18</v>
      </c>
      <c r="Q10" s="19"/>
    </row>
    <row r="11" spans="2:17" ht="13.5">
      <c r="B11" s="26">
        <v>1</v>
      </c>
      <c r="C11" s="27" t="s">
        <v>53</v>
      </c>
      <c r="D11" s="27" t="s">
        <v>16</v>
      </c>
      <c r="E11" s="28">
        <v>0.32</v>
      </c>
      <c r="F11" t="s">
        <v>54</v>
      </c>
      <c r="G11" s="36">
        <v>0.8718</v>
      </c>
      <c r="H11" s="36">
        <v>0.864</v>
      </c>
      <c r="I11" s="36">
        <v>0</v>
      </c>
      <c r="J11" t="s">
        <v>55</v>
      </c>
      <c r="K11" s="36">
        <v>0.864</v>
      </c>
      <c r="L11" s="28">
        <v>0</v>
      </c>
      <c r="M11">
        <v>-78</v>
      </c>
      <c r="N11" s="28">
        <v>-249.6</v>
      </c>
      <c r="P11" s="20" t="s">
        <v>19</v>
      </c>
      <c r="Q11" s="20" t="s">
        <v>20</v>
      </c>
    </row>
    <row r="12" spans="2:17" ht="13.5">
      <c r="B12" s="26">
        <v>2</v>
      </c>
      <c r="C12" s="27" t="s">
        <v>53</v>
      </c>
      <c r="D12" s="27" t="s">
        <v>17</v>
      </c>
      <c r="E12" s="28">
        <v>0.32</v>
      </c>
      <c r="F12" t="s">
        <v>56</v>
      </c>
      <c r="G12" s="36">
        <v>0.9175</v>
      </c>
      <c r="H12" s="36">
        <v>0.9168</v>
      </c>
      <c r="I12" s="36">
        <v>0</v>
      </c>
      <c r="J12" t="s">
        <v>57</v>
      </c>
      <c r="K12" s="36">
        <v>0.9168</v>
      </c>
      <c r="L12" s="28">
        <v>-13.31</v>
      </c>
      <c r="M12">
        <v>7</v>
      </c>
      <c r="N12" s="28">
        <v>9.09</v>
      </c>
      <c r="P12" s="15" t="s">
        <v>21</v>
      </c>
      <c r="Q12" s="21">
        <f>COUNT($M$11:$M$29)</f>
        <v>19</v>
      </c>
    </row>
    <row r="13" spans="2:17" ht="13.5">
      <c r="B13" s="26">
        <v>3</v>
      </c>
      <c r="C13" s="27" t="s">
        <v>53</v>
      </c>
      <c r="D13" s="27" t="s">
        <v>17</v>
      </c>
      <c r="E13" s="28">
        <v>0.32</v>
      </c>
      <c r="F13" t="s">
        <v>58</v>
      </c>
      <c r="G13" s="36">
        <v>0.9121</v>
      </c>
      <c r="H13" s="36">
        <v>0.9213</v>
      </c>
      <c r="I13" s="36">
        <v>0</v>
      </c>
      <c r="J13" t="s">
        <v>59</v>
      </c>
      <c r="K13" s="36">
        <v>0.9213</v>
      </c>
      <c r="L13" s="28">
        <v>-13.31</v>
      </c>
      <c r="M13">
        <v>-92</v>
      </c>
      <c r="N13" s="28">
        <v>-307.71</v>
      </c>
      <c r="P13" s="15" t="s">
        <v>22</v>
      </c>
      <c r="Q13" s="22">
        <f>COUNTIF($M$11:$M$29,"&gt;0")</f>
        <v>13</v>
      </c>
    </row>
    <row r="14" spans="2:17" ht="13.5">
      <c r="B14" s="26">
        <v>4</v>
      </c>
      <c r="C14" s="27" t="s">
        <v>53</v>
      </c>
      <c r="D14" s="27" t="s">
        <v>16</v>
      </c>
      <c r="E14" s="28">
        <v>0.32</v>
      </c>
      <c r="F14" t="s">
        <v>60</v>
      </c>
      <c r="G14" s="36">
        <v>0.8983</v>
      </c>
      <c r="H14" s="36">
        <v>0.9237</v>
      </c>
      <c r="I14" s="36">
        <v>0</v>
      </c>
      <c r="J14" t="s">
        <v>61</v>
      </c>
      <c r="K14" s="36">
        <v>0.9237</v>
      </c>
      <c r="L14" s="28">
        <v>45.06</v>
      </c>
      <c r="M14">
        <v>254</v>
      </c>
      <c r="N14" s="28">
        <v>857.86</v>
      </c>
      <c r="P14" s="15" t="s">
        <v>23</v>
      </c>
      <c r="Q14" s="22">
        <f>COUNTIF($M$11:$M$29,"&lt;0")</f>
        <v>6</v>
      </c>
    </row>
    <row r="15" spans="2:17" ht="13.5">
      <c r="B15" s="26">
        <v>5</v>
      </c>
      <c r="C15" s="27" t="s">
        <v>53</v>
      </c>
      <c r="D15" s="27" t="s">
        <v>17</v>
      </c>
      <c r="E15" s="28">
        <v>0.32</v>
      </c>
      <c r="F15" t="s">
        <v>62</v>
      </c>
      <c r="G15" s="36">
        <v>0.9011</v>
      </c>
      <c r="H15" s="36">
        <v>0.9087</v>
      </c>
      <c r="I15" s="36">
        <v>0</v>
      </c>
      <c r="J15" t="s">
        <v>63</v>
      </c>
      <c r="K15" s="36">
        <v>0.9087</v>
      </c>
      <c r="L15" s="28">
        <v>-9.98</v>
      </c>
      <c r="M15">
        <v>-76</v>
      </c>
      <c r="N15" s="28">
        <v>-253.18</v>
      </c>
      <c r="P15" s="23" t="s">
        <v>24</v>
      </c>
      <c r="Q15" s="24">
        <f>+Q13/Q12</f>
        <v>0.6842105263157895</v>
      </c>
    </row>
    <row r="16" spans="2:17" ht="13.5">
      <c r="B16" s="26">
        <v>6</v>
      </c>
      <c r="C16" s="27" t="s">
        <v>53</v>
      </c>
      <c r="D16" s="27" t="s">
        <v>17</v>
      </c>
      <c r="E16" s="28">
        <v>0.32</v>
      </c>
      <c r="F16" t="s">
        <v>64</v>
      </c>
      <c r="G16" s="36">
        <v>0.8871</v>
      </c>
      <c r="H16" s="36">
        <v>0.8868</v>
      </c>
      <c r="I16" s="36">
        <v>0</v>
      </c>
      <c r="J16" t="s">
        <v>65</v>
      </c>
      <c r="K16" s="36">
        <v>0.8868</v>
      </c>
      <c r="L16" s="28">
        <v>-9.98</v>
      </c>
      <c r="M16">
        <v>3</v>
      </c>
      <c r="N16" s="28">
        <v>-0.38</v>
      </c>
      <c r="P16" s="15" t="s">
        <v>25</v>
      </c>
      <c r="Q16" s="15">
        <f>SUMIF($M$11:$M$29,"&gt;0")</f>
        <v>447</v>
      </c>
    </row>
    <row r="17" spans="2:17" ht="13.5">
      <c r="B17" s="26">
        <v>7</v>
      </c>
      <c r="C17" s="27" t="s">
        <v>53</v>
      </c>
      <c r="D17" s="27" t="s">
        <v>16</v>
      </c>
      <c r="E17" s="28">
        <v>0.32</v>
      </c>
      <c r="F17" t="s">
        <v>66</v>
      </c>
      <c r="G17" s="36">
        <v>0.8858</v>
      </c>
      <c r="H17" s="36">
        <v>0.888</v>
      </c>
      <c r="I17" s="36">
        <v>0</v>
      </c>
      <c r="J17" t="s">
        <v>67</v>
      </c>
      <c r="K17" s="36">
        <v>0.888</v>
      </c>
      <c r="L17" s="28">
        <v>30.72</v>
      </c>
      <c r="M17">
        <v>22</v>
      </c>
      <c r="N17" s="28">
        <v>101.12</v>
      </c>
      <c r="P17" s="15" t="s">
        <v>26</v>
      </c>
      <c r="Q17" s="15">
        <f>SUMIF($M$11:$M$29,"&lt;0")</f>
        <v>-456</v>
      </c>
    </row>
    <row r="18" spans="2:17" ht="13.5">
      <c r="B18" s="26">
        <v>8</v>
      </c>
      <c r="C18" s="27" t="s">
        <v>53</v>
      </c>
      <c r="D18" s="27" t="s">
        <v>16</v>
      </c>
      <c r="E18" s="28">
        <v>0.32</v>
      </c>
      <c r="F18" t="s">
        <v>68</v>
      </c>
      <c r="G18" s="36">
        <v>0.909</v>
      </c>
      <c r="H18" s="36">
        <v>0.911</v>
      </c>
      <c r="I18" s="36">
        <v>0</v>
      </c>
      <c r="J18" t="s">
        <v>69</v>
      </c>
      <c r="K18" s="36">
        <v>0.911</v>
      </c>
      <c r="L18" s="28">
        <v>18.43</v>
      </c>
      <c r="M18">
        <v>20</v>
      </c>
      <c r="N18" s="28">
        <v>82.43</v>
      </c>
      <c r="P18" s="15" t="s">
        <v>27</v>
      </c>
      <c r="Q18" s="15">
        <f>+Q16+Q17</f>
        <v>-9</v>
      </c>
    </row>
    <row r="19" spans="2:17" ht="13.5">
      <c r="B19" s="26">
        <v>9</v>
      </c>
      <c r="C19" s="27" t="s">
        <v>53</v>
      </c>
      <c r="D19" s="27" t="s">
        <v>17</v>
      </c>
      <c r="E19" s="28">
        <v>0.32</v>
      </c>
      <c r="F19" t="s">
        <v>70</v>
      </c>
      <c r="G19" s="36">
        <v>0.9221</v>
      </c>
      <c r="H19" s="36">
        <v>0.9217</v>
      </c>
      <c r="I19" s="36">
        <v>0</v>
      </c>
      <c r="J19" t="s">
        <v>71</v>
      </c>
      <c r="K19" s="36">
        <v>0.9217</v>
      </c>
      <c r="L19" s="28">
        <v>-3.33</v>
      </c>
      <c r="M19">
        <v>4</v>
      </c>
      <c r="N19" s="28">
        <v>9.47</v>
      </c>
      <c r="P19" s="23" t="s">
        <v>28</v>
      </c>
      <c r="Q19" s="25">
        <f>Q16/ABS(+Q17)</f>
        <v>0.9802631578947368</v>
      </c>
    </row>
    <row r="20" spans="2:17" ht="13.5">
      <c r="B20" s="26">
        <v>10</v>
      </c>
      <c r="C20" s="27" t="s">
        <v>53</v>
      </c>
      <c r="D20" s="27" t="s">
        <v>16</v>
      </c>
      <c r="E20" s="28">
        <v>0.32</v>
      </c>
      <c r="F20" t="s">
        <v>72</v>
      </c>
      <c r="G20" s="36">
        <v>0.8392</v>
      </c>
      <c r="H20" s="36">
        <v>0.8427</v>
      </c>
      <c r="I20" s="36">
        <v>0</v>
      </c>
      <c r="J20" t="s">
        <v>73</v>
      </c>
      <c r="K20" s="36">
        <v>0.8427</v>
      </c>
      <c r="L20" s="28">
        <v>6.14</v>
      </c>
      <c r="M20">
        <v>35</v>
      </c>
      <c r="N20" s="28">
        <v>118.14</v>
      </c>
      <c r="P20" s="15" t="s">
        <v>29</v>
      </c>
      <c r="Q20" s="21">
        <f>+Q16/Q13</f>
        <v>34.38461538461539</v>
      </c>
    </row>
    <row r="21" spans="2:17" ht="13.5">
      <c r="B21" s="26">
        <v>11</v>
      </c>
      <c r="C21" s="27" t="s">
        <v>53</v>
      </c>
      <c r="D21" s="27" t="s">
        <v>16</v>
      </c>
      <c r="E21" s="28">
        <v>0.32</v>
      </c>
      <c r="F21" t="s">
        <v>74</v>
      </c>
      <c r="G21" s="36">
        <v>0.8445</v>
      </c>
      <c r="H21" s="36">
        <v>0.8345</v>
      </c>
      <c r="I21" s="36">
        <v>0</v>
      </c>
      <c r="J21" t="s">
        <v>75</v>
      </c>
      <c r="K21" s="36">
        <v>0.8345</v>
      </c>
      <c r="L21" s="28">
        <v>2.05</v>
      </c>
      <c r="M21">
        <v>-100</v>
      </c>
      <c r="N21" s="28">
        <v>-317.95</v>
      </c>
      <c r="P21" s="15" t="s">
        <v>30</v>
      </c>
      <c r="Q21" s="21">
        <f>+Q17/Q14</f>
        <v>-76</v>
      </c>
    </row>
    <row r="22" spans="2:17" ht="13.5">
      <c r="B22" s="26">
        <v>12</v>
      </c>
      <c r="C22" s="27" t="s">
        <v>53</v>
      </c>
      <c r="D22" s="27" t="s">
        <v>16</v>
      </c>
      <c r="E22" s="28">
        <v>0.32</v>
      </c>
      <c r="F22" t="s">
        <v>76</v>
      </c>
      <c r="G22" s="36">
        <v>0.8611</v>
      </c>
      <c r="H22" s="36">
        <v>0.8613</v>
      </c>
      <c r="I22" s="36">
        <v>0</v>
      </c>
      <c r="J22" t="s">
        <v>77</v>
      </c>
      <c r="K22" s="36">
        <v>0.8613</v>
      </c>
      <c r="L22" s="28">
        <v>0</v>
      </c>
      <c r="M22">
        <v>2</v>
      </c>
      <c r="N22" s="28">
        <v>6.4</v>
      </c>
      <c r="P22" s="23" t="s">
        <v>31</v>
      </c>
      <c r="Q22" s="25">
        <f>+Q20/ABS(+Q21)</f>
        <v>0.4524291497975709</v>
      </c>
    </row>
    <row r="23" spans="2:17" ht="13.5">
      <c r="B23" s="26">
        <v>13</v>
      </c>
      <c r="C23" s="27" t="s">
        <v>53</v>
      </c>
      <c r="D23" s="27" t="s">
        <v>16</v>
      </c>
      <c r="E23" s="28">
        <v>0.32</v>
      </c>
      <c r="F23" t="s">
        <v>78</v>
      </c>
      <c r="G23" s="36">
        <v>0.862</v>
      </c>
      <c r="H23" s="36">
        <v>0.8623</v>
      </c>
      <c r="I23" s="36">
        <v>0</v>
      </c>
      <c r="J23" t="s">
        <v>79</v>
      </c>
      <c r="K23" s="36">
        <v>0.8623</v>
      </c>
      <c r="L23" s="28">
        <v>2.05</v>
      </c>
      <c r="M23">
        <v>3</v>
      </c>
      <c r="N23" s="28">
        <v>11.65</v>
      </c>
      <c r="P23" s="15" t="s">
        <v>32</v>
      </c>
      <c r="Q23" s="21">
        <f>SUMIF($N$11:$N$29,"&gt;0")</f>
        <v>1542.1400000000006</v>
      </c>
    </row>
    <row r="24" spans="2:17" ht="13.5">
      <c r="B24" s="26">
        <v>14</v>
      </c>
      <c r="C24" s="27" t="s">
        <v>53</v>
      </c>
      <c r="D24" s="27" t="s">
        <v>16</v>
      </c>
      <c r="E24" s="28">
        <v>0.32</v>
      </c>
      <c r="F24" t="s">
        <v>80</v>
      </c>
      <c r="G24" s="36">
        <v>0.8759</v>
      </c>
      <c r="H24" s="36">
        <v>0.8707</v>
      </c>
      <c r="I24" s="36">
        <v>0</v>
      </c>
      <c r="J24" t="s">
        <v>81</v>
      </c>
      <c r="K24" s="36">
        <v>0.8707</v>
      </c>
      <c r="L24" s="28">
        <v>0</v>
      </c>
      <c r="M24">
        <v>-52</v>
      </c>
      <c r="N24" s="28">
        <v>-166.4</v>
      </c>
      <c r="P24" s="15" t="s">
        <v>33</v>
      </c>
      <c r="Q24" s="21">
        <f>SUMIF($N$11:$N$29,"&lt;0")</f>
        <v>-1472.63</v>
      </c>
    </row>
    <row r="25" spans="2:17" ht="13.5">
      <c r="B25" s="26">
        <v>15</v>
      </c>
      <c r="C25" s="27" t="s">
        <v>53</v>
      </c>
      <c r="D25" s="27" t="s">
        <v>16</v>
      </c>
      <c r="E25" s="28">
        <v>0.32</v>
      </c>
      <c r="F25" t="s">
        <v>82</v>
      </c>
      <c r="G25" s="36">
        <v>0.8839</v>
      </c>
      <c r="H25" s="36">
        <v>0.8781</v>
      </c>
      <c r="I25" s="36">
        <v>0</v>
      </c>
      <c r="J25" t="s">
        <v>83</v>
      </c>
      <c r="K25" s="36">
        <v>0.8781</v>
      </c>
      <c r="L25" s="28">
        <v>8.19</v>
      </c>
      <c r="M25">
        <v>-58</v>
      </c>
      <c r="N25" s="28">
        <v>-177.41</v>
      </c>
      <c r="P25" s="15" t="s">
        <v>34</v>
      </c>
      <c r="Q25" s="21">
        <f>+Q23+Q24</f>
        <v>69.51000000000045</v>
      </c>
    </row>
    <row r="26" spans="2:17" ht="13.5">
      <c r="B26" s="26">
        <v>16</v>
      </c>
      <c r="C26" s="27" t="s">
        <v>53</v>
      </c>
      <c r="D26" s="27" t="s">
        <v>16</v>
      </c>
      <c r="E26" s="28">
        <v>0.32</v>
      </c>
      <c r="F26" t="s">
        <v>84</v>
      </c>
      <c r="G26" s="36">
        <v>0.9045</v>
      </c>
      <c r="H26" s="36">
        <v>0.9099</v>
      </c>
      <c r="I26" s="36">
        <v>0</v>
      </c>
      <c r="J26" t="s">
        <v>85</v>
      </c>
      <c r="K26" s="36">
        <v>0.9099</v>
      </c>
      <c r="L26" s="28">
        <v>26.62</v>
      </c>
      <c r="M26">
        <v>54</v>
      </c>
      <c r="N26" s="28">
        <v>199.42</v>
      </c>
      <c r="P26" s="23" t="s">
        <v>35</v>
      </c>
      <c r="Q26" s="25">
        <f>Q23/ABS(+Q24)</f>
        <v>1.0472012657626155</v>
      </c>
    </row>
    <row r="27" spans="2:17" ht="13.5">
      <c r="B27" s="26">
        <v>17</v>
      </c>
      <c r="C27" s="27" t="s">
        <v>53</v>
      </c>
      <c r="D27" s="27" t="s">
        <v>16</v>
      </c>
      <c r="E27" s="28">
        <v>0.32</v>
      </c>
      <c r="F27" t="s">
        <v>86</v>
      </c>
      <c r="G27" s="36">
        <v>0.8979</v>
      </c>
      <c r="H27" s="36">
        <v>0.9012</v>
      </c>
      <c r="I27" s="36">
        <v>0</v>
      </c>
      <c r="J27" t="s">
        <v>87</v>
      </c>
      <c r="K27" s="36">
        <v>0.9012</v>
      </c>
      <c r="L27" s="28">
        <v>2.05</v>
      </c>
      <c r="M27">
        <v>33</v>
      </c>
      <c r="N27" s="28">
        <v>107.65</v>
      </c>
      <c r="P27" s="15" t="s">
        <v>36</v>
      </c>
      <c r="Q27" s="21">
        <f>+Q23/Q13</f>
        <v>118.62615384615388</v>
      </c>
    </row>
    <row r="28" spans="2:17" ht="13.5">
      <c r="B28" s="26">
        <v>18</v>
      </c>
      <c r="C28" s="27" t="s">
        <v>53</v>
      </c>
      <c r="D28" s="27" t="s">
        <v>17</v>
      </c>
      <c r="E28" s="28">
        <v>0.32</v>
      </c>
      <c r="F28" t="s">
        <v>88</v>
      </c>
      <c r="G28" s="36">
        <v>0.8851</v>
      </c>
      <c r="H28" s="36">
        <v>0.8847</v>
      </c>
      <c r="I28" s="36">
        <v>0</v>
      </c>
      <c r="J28" t="s">
        <v>89</v>
      </c>
      <c r="K28" s="36">
        <v>0.8847</v>
      </c>
      <c r="L28" s="28">
        <v>-3.33</v>
      </c>
      <c r="M28">
        <v>4</v>
      </c>
      <c r="N28" s="28">
        <v>9.47</v>
      </c>
      <c r="P28" s="15" t="s">
        <v>37</v>
      </c>
      <c r="Q28" s="21">
        <f>+Q24/Q14</f>
        <v>-245.43833333333336</v>
      </c>
    </row>
    <row r="29" spans="2:17" ht="13.5">
      <c r="B29" s="26">
        <v>19</v>
      </c>
      <c r="C29" s="27" t="s">
        <v>53</v>
      </c>
      <c r="D29" s="27" t="s">
        <v>16</v>
      </c>
      <c r="E29" s="28">
        <v>0.32</v>
      </c>
      <c r="F29" t="s">
        <v>90</v>
      </c>
      <c r="G29" s="36">
        <v>0.9465</v>
      </c>
      <c r="H29" s="36">
        <v>0.9471</v>
      </c>
      <c r="I29" s="36">
        <v>0</v>
      </c>
      <c r="J29" t="s">
        <v>91</v>
      </c>
      <c r="K29" s="36">
        <v>0.9471</v>
      </c>
      <c r="L29" s="28">
        <v>10.24</v>
      </c>
      <c r="M29">
        <v>6</v>
      </c>
      <c r="N29" s="28">
        <v>29.44</v>
      </c>
      <c r="P29" s="23" t="s">
        <v>38</v>
      </c>
      <c r="Q29" s="25">
        <f>+Q27/ABS(+Q28)</f>
        <v>0.4833236611212071</v>
      </c>
    </row>
    <row r="30" spans="2:14" ht="13.5">
      <c r="B30" s="26">
        <v>20</v>
      </c>
      <c r="C30" s="27" t="s">
        <v>53</v>
      </c>
      <c r="D30" s="27" t="s">
        <v>16</v>
      </c>
      <c r="E30" s="28">
        <v>0.32</v>
      </c>
      <c r="F30" t="s">
        <v>92</v>
      </c>
      <c r="G30" s="36">
        <v>0.9673</v>
      </c>
      <c r="H30" s="36">
        <v>0.9677</v>
      </c>
      <c r="I30" s="36">
        <v>0</v>
      </c>
      <c r="J30" t="s">
        <v>93</v>
      </c>
      <c r="K30" s="36">
        <v>0.9677</v>
      </c>
      <c r="L30" s="28">
        <v>16.38</v>
      </c>
      <c r="M30">
        <v>4</v>
      </c>
      <c r="N30" s="28">
        <v>29.18</v>
      </c>
    </row>
    <row r="31" spans="2:14" ht="13.5">
      <c r="B31" s="26">
        <v>21</v>
      </c>
      <c r="C31" s="27" t="s">
        <v>53</v>
      </c>
      <c r="D31" s="27" t="s">
        <v>16</v>
      </c>
      <c r="E31" s="28">
        <v>0.32</v>
      </c>
      <c r="F31" t="s">
        <v>94</v>
      </c>
      <c r="G31" s="36">
        <v>0.9887</v>
      </c>
      <c r="H31" s="36">
        <v>0.9891</v>
      </c>
      <c r="I31" s="36">
        <v>0</v>
      </c>
      <c r="J31" t="s">
        <v>95</v>
      </c>
      <c r="K31" s="36">
        <v>0.9891</v>
      </c>
      <c r="L31" s="28">
        <v>8.19</v>
      </c>
      <c r="M31">
        <v>4</v>
      </c>
      <c r="N31" s="28">
        <v>20.99</v>
      </c>
    </row>
    <row r="32" spans="2:14" ht="13.5">
      <c r="B32" s="26">
        <v>22</v>
      </c>
      <c r="C32" s="27" t="s">
        <v>53</v>
      </c>
      <c r="D32" s="27" t="s">
        <v>17</v>
      </c>
      <c r="E32" s="28">
        <v>0.32</v>
      </c>
      <c r="F32" t="s">
        <v>96</v>
      </c>
      <c r="G32" s="36">
        <v>0.9735</v>
      </c>
      <c r="H32" s="36">
        <v>0.9827</v>
      </c>
      <c r="I32" s="36">
        <v>0</v>
      </c>
      <c r="J32" t="s">
        <v>97</v>
      </c>
      <c r="K32" s="36">
        <v>0.9827</v>
      </c>
      <c r="L32" s="28">
        <v>-6.66</v>
      </c>
      <c r="M32">
        <v>-92</v>
      </c>
      <c r="N32" s="28">
        <v>-301.06</v>
      </c>
    </row>
    <row r="33" spans="2:14" ht="13.5">
      <c r="B33" s="26">
        <v>23</v>
      </c>
      <c r="C33" s="27" t="s">
        <v>53</v>
      </c>
      <c r="D33" s="27" t="s">
        <v>17</v>
      </c>
      <c r="E33" s="28">
        <v>0.32</v>
      </c>
      <c r="F33" t="s">
        <v>98</v>
      </c>
      <c r="G33" s="36">
        <v>0.9831</v>
      </c>
      <c r="H33" s="36">
        <v>0.991</v>
      </c>
      <c r="I33" s="36">
        <v>0</v>
      </c>
      <c r="J33" t="s">
        <v>99</v>
      </c>
      <c r="K33" s="36">
        <v>0.991</v>
      </c>
      <c r="L33" s="28">
        <v>-9.98</v>
      </c>
      <c r="M33">
        <v>-79</v>
      </c>
      <c r="N33" s="28">
        <v>-262.78</v>
      </c>
    </row>
    <row r="34" spans="2:14" ht="13.5">
      <c r="B34" s="26">
        <v>24</v>
      </c>
      <c r="C34" s="27" t="s">
        <v>100</v>
      </c>
      <c r="D34" s="27" t="s">
        <v>16</v>
      </c>
      <c r="E34" s="28">
        <v>0.32</v>
      </c>
      <c r="F34" t="s">
        <v>101</v>
      </c>
      <c r="G34" s="28">
        <v>116.25</v>
      </c>
      <c r="H34" s="28">
        <v>116.29</v>
      </c>
      <c r="I34" s="28">
        <v>0</v>
      </c>
      <c r="J34" t="s">
        <v>102</v>
      </c>
      <c r="K34" s="28">
        <v>116.29</v>
      </c>
      <c r="L34" s="28">
        <v>2.82</v>
      </c>
      <c r="M34">
        <v>4</v>
      </c>
      <c r="N34" s="28">
        <v>18.53</v>
      </c>
    </row>
    <row r="35" spans="2:14" ht="13.5">
      <c r="B35" s="26">
        <v>25</v>
      </c>
      <c r="C35" s="27" t="s">
        <v>100</v>
      </c>
      <c r="D35" s="27" t="s">
        <v>17</v>
      </c>
      <c r="E35" s="28">
        <v>0.32</v>
      </c>
      <c r="F35" t="s">
        <v>103</v>
      </c>
      <c r="G35" s="28">
        <v>114.19</v>
      </c>
      <c r="H35" s="28">
        <v>114.2</v>
      </c>
      <c r="I35" s="28">
        <v>0</v>
      </c>
      <c r="J35" t="s">
        <v>104</v>
      </c>
      <c r="K35" s="28">
        <v>114.2</v>
      </c>
      <c r="L35" s="28">
        <v>-1.87</v>
      </c>
      <c r="M35">
        <v>-1</v>
      </c>
      <c r="N35" s="28">
        <v>-5.84</v>
      </c>
    </row>
    <row r="36" spans="2:14" ht="13.5">
      <c r="B36" s="26">
        <v>26</v>
      </c>
      <c r="C36" s="27" t="s">
        <v>100</v>
      </c>
      <c r="D36" s="27" t="s">
        <v>17</v>
      </c>
      <c r="E36" s="28">
        <v>0.32</v>
      </c>
      <c r="F36" t="s">
        <v>105</v>
      </c>
      <c r="G36" s="28">
        <v>111.9</v>
      </c>
      <c r="H36" s="28">
        <v>111.88</v>
      </c>
      <c r="I36" s="28">
        <v>0</v>
      </c>
      <c r="J36" t="s">
        <v>106</v>
      </c>
      <c r="K36" s="28">
        <v>111.88</v>
      </c>
      <c r="L36" s="28">
        <v>-13.58</v>
      </c>
      <c r="M36">
        <v>2</v>
      </c>
      <c r="N36" s="28">
        <v>-5.35</v>
      </c>
    </row>
    <row r="37" spans="2:14" ht="13.5">
      <c r="B37" s="26">
        <v>27</v>
      </c>
      <c r="C37" s="27" t="s">
        <v>100</v>
      </c>
      <c r="D37" s="27" t="s">
        <v>17</v>
      </c>
      <c r="E37" s="28">
        <v>0.32</v>
      </c>
      <c r="F37" t="s">
        <v>107</v>
      </c>
      <c r="G37" s="28">
        <v>102.19</v>
      </c>
      <c r="H37" s="28">
        <v>103.84</v>
      </c>
      <c r="I37" s="28">
        <v>0</v>
      </c>
      <c r="J37" t="s">
        <v>108</v>
      </c>
      <c r="K37" s="28">
        <v>103.84</v>
      </c>
      <c r="L37" s="28">
        <v>-1.97</v>
      </c>
      <c r="M37">
        <v>-165</v>
      </c>
      <c r="N37" s="28">
        <v>-693.16</v>
      </c>
    </row>
    <row r="38" spans="2:14" ht="13.5">
      <c r="B38" s="26">
        <v>28</v>
      </c>
      <c r="C38" s="27" t="s">
        <v>100</v>
      </c>
      <c r="D38" s="27" t="s">
        <v>16</v>
      </c>
      <c r="E38" s="28">
        <v>0.32</v>
      </c>
      <c r="F38" t="s">
        <v>109</v>
      </c>
      <c r="G38" s="28">
        <v>103.69</v>
      </c>
      <c r="H38" s="28">
        <v>102.57</v>
      </c>
      <c r="I38" s="28">
        <v>105.49</v>
      </c>
      <c r="J38" t="s">
        <v>110</v>
      </c>
      <c r="K38" s="28">
        <v>105.49</v>
      </c>
      <c r="L38" s="28">
        <v>1.5</v>
      </c>
      <c r="M38">
        <v>180</v>
      </c>
      <c r="N38" s="28">
        <v>754.25</v>
      </c>
    </row>
    <row r="39" spans="2:14" ht="13.5">
      <c r="B39" s="26">
        <v>29</v>
      </c>
      <c r="C39" s="27" t="s">
        <v>100</v>
      </c>
      <c r="D39" s="27" t="s">
        <v>16</v>
      </c>
      <c r="E39" s="28">
        <v>0.32</v>
      </c>
      <c r="F39" t="s">
        <v>111</v>
      </c>
      <c r="G39" s="28">
        <v>106.5</v>
      </c>
      <c r="H39" s="28">
        <v>107.33</v>
      </c>
      <c r="I39" s="28">
        <v>0</v>
      </c>
      <c r="J39" t="s">
        <v>112</v>
      </c>
      <c r="K39" s="28">
        <v>107.33</v>
      </c>
      <c r="L39" s="28">
        <v>0.76</v>
      </c>
      <c r="M39">
        <v>83</v>
      </c>
      <c r="N39" s="28">
        <v>350.88</v>
      </c>
    </row>
    <row r="40" spans="2:14" ht="13.5">
      <c r="B40" s="26">
        <v>30</v>
      </c>
      <c r="C40" s="27" t="s">
        <v>100</v>
      </c>
      <c r="D40" s="27" t="s">
        <v>17</v>
      </c>
      <c r="E40" s="28">
        <v>0.32</v>
      </c>
      <c r="F40" t="s">
        <v>113</v>
      </c>
      <c r="G40" s="28">
        <v>103.05</v>
      </c>
      <c r="H40" s="28">
        <v>103.04</v>
      </c>
      <c r="I40" s="28">
        <v>0</v>
      </c>
      <c r="J40" t="s">
        <v>114</v>
      </c>
      <c r="K40" s="28">
        <v>103.04</v>
      </c>
      <c r="L40" s="28">
        <v>-1.95</v>
      </c>
      <c r="M40">
        <v>1</v>
      </c>
      <c r="N40" s="28">
        <v>2.19</v>
      </c>
    </row>
    <row r="41" spans="2:14" ht="13.5">
      <c r="B41" s="26">
        <v>31</v>
      </c>
      <c r="C41" s="27" t="s">
        <v>100</v>
      </c>
      <c r="D41" s="27" t="s">
        <v>16</v>
      </c>
      <c r="E41" s="28">
        <v>0.32</v>
      </c>
      <c r="F41" t="s">
        <v>115</v>
      </c>
      <c r="G41" s="28">
        <v>99.62</v>
      </c>
      <c r="H41" s="28">
        <v>100.69</v>
      </c>
      <c r="I41" s="28">
        <v>0</v>
      </c>
      <c r="J41" t="s">
        <v>116</v>
      </c>
      <c r="K41" s="28">
        <v>100.69</v>
      </c>
      <c r="L41" s="28">
        <v>4.46</v>
      </c>
      <c r="M41">
        <v>107</v>
      </c>
      <c r="N41" s="28">
        <v>450.06</v>
      </c>
    </row>
    <row r="42" spans="2:14" ht="13.5">
      <c r="B42" s="26">
        <v>32</v>
      </c>
      <c r="C42" s="27" t="s">
        <v>100</v>
      </c>
      <c r="D42" s="27" t="s">
        <v>17</v>
      </c>
      <c r="E42" s="28">
        <v>0.32</v>
      </c>
      <c r="F42" t="s">
        <v>117</v>
      </c>
      <c r="G42" s="28">
        <v>106.39</v>
      </c>
      <c r="H42" s="28">
        <v>106.32</v>
      </c>
      <c r="I42" s="28">
        <v>0</v>
      </c>
      <c r="J42" t="s">
        <v>118</v>
      </c>
      <c r="K42" s="28">
        <v>106.32</v>
      </c>
      <c r="L42" s="28">
        <v>-5.56</v>
      </c>
      <c r="M42">
        <v>7</v>
      </c>
      <c r="N42" s="28">
        <v>22.16</v>
      </c>
    </row>
    <row r="43" spans="2:14" ht="13.5">
      <c r="B43" s="26">
        <v>33</v>
      </c>
      <c r="C43" s="27" t="s">
        <v>100</v>
      </c>
      <c r="D43" s="27" t="s">
        <v>17</v>
      </c>
      <c r="E43" s="28">
        <v>0.32</v>
      </c>
      <c r="F43" t="s">
        <v>119</v>
      </c>
      <c r="G43" s="28">
        <v>99.61</v>
      </c>
      <c r="H43" s="28">
        <v>99.54</v>
      </c>
      <c r="I43" s="28">
        <v>0</v>
      </c>
      <c r="J43" t="s">
        <v>120</v>
      </c>
      <c r="K43" s="28">
        <v>99.54</v>
      </c>
      <c r="L43" s="28">
        <v>-1.9</v>
      </c>
      <c r="M43">
        <v>7</v>
      </c>
      <c r="N43" s="28">
        <v>26.26</v>
      </c>
    </row>
    <row r="44" spans="2:14" ht="13.5">
      <c r="B44" s="26">
        <v>34</v>
      </c>
      <c r="C44" s="27" t="s">
        <v>100</v>
      </c>
      <c r="D44" s="27" t="s">
        <v>17</v>
      </c>
      <c r="E44" s="28">
        <v>0.32</v>
      </c>
      <c r="F44" t="s">
        <v>121</v>
      </c>
      <c r="G44" s="28">
        <v>96.45</v>
      </c>
      <c r="H44" s="28">
        <v>95.2</v>
      </c>
      <c r="I44" s="28">
        <v>0</v>
      </c>
      <c r="J44" t="s">
        <v>122</v>
      </c>
      <c r="K44" s="28">
        <v>95.2</v>
      </c>
      <c r="L44" s="28">
        <v>-9.6</v>
      </c>
      <c r="M44">
        <v>125</v>
      </c>
      <c r="N44" s="28">
        <v>501.58</v>
      </c>
    </row>
    <row r="45" spans="2:14" ht="13.5">
      <c r="B45" s="26">
        <v>35</v>
      </c>
      <c r="C45" s="27" t="s">
        <v>100</v>
      </c>
      <c r="D45" s="27" t="s">
        <v>16</v>
      </c>
      <c r="E45" s="28">
        <v>0.32</v>
      </c>
      <c r="F45" t="s">
        <v>123</v>
      </c>
      <c r="G45" s="28">
        <v>98.65</v>
      </c>
      <c r="H45" s="28">
        <v>98.14</v>
      </c>
      <c r="I45" s="28">
        <v>0</v>
      </c>
      <c r="J45" t="s">
        <v>124</v>
      </c>
      <c r="K45" s="28">
        <v>98.14</v>
      </c>
      <c r="L45" s="28">
        <v>0.73</v>
      </c>
      <c r="M45">
        <v>-51</v>
      </c>
      <c r="N45" s="28">
        <v>-207.24</v>
      </c>
    </row>
    <row r="46" spans="2:14" ht="13.5">
      <c r="B46" s="26">
        <v>36</v>
      </c>
      <c r="C46" s="27" t="s">
        <v>100</v>
      </c>
      <c r="D46" s="27" t="s">
        <v>16</v>
      </c>
      <c r="E46" s="28">
        <v>0.32</v>
      </c>
      <c r="F46" t="s">
        <v>125</v>
      </c>
      <c r="G46" s="28">
        <v>101.25</v>
      </c>
      <c r="H46" s="28">
        <v>102.38</v>
      </c>
      <c r="I46" s="28">
        <v>0</v>
      </c>
      <c r="J46" t="s">
        <v>126</v>
      </c>
      <c r="K46" s="28">
        <v>102.38</v>
      </c>
      <c r="L46" s="28">
        <v>4.4</v>
      </c>
      <c r="M46">
        <v>113</v>
      </c>
      <c r="N46" s="28">
        <v>464.1</v>
      </c>
    </row>
    <row r="47" spans="2:14" ht="13.5">
      <c r="B47" s="26">
        <v>37</v>
      </c>
      <c r="C47" s="27" t="s">
        <v>100</v>
      </c>
      <c r="D47" s="27" t="s">
        <v>17</v>
      </c>
      <c r="E47" s="28">
        <v>0.32</v>
      </c>
      <c r="F47" t="s">
        <v>127</v>
      </c>
      <c r="G47" s="28">
        <v>100.77</v>
      </c>
      <c r="H47" s="28">
        <v>100.69</v>
      </c>
      <c r="I47" s="28">
        <v>0</v>
      </c>
      <c r="J47" t="s">
        <v>128</v>
      </c>
      <c r="K47" s="28">
        <v>100.69</v>
      </c>
      <c r="L47" s="28">
        <v>-7.7</v>
      </c>
      <c r="M47">
        <v>8</v>
      </c>
      <c r="N47" s="28">
        <v>25.09</v>
      </c>
    </row>
    <row r="48" spans="2:14" ht="13.5">
      <c r="B48" s="26">
        <v>38</v>
      </c>
      <c r="C48" s="27" t="s">
        <v>100</v>
      </c>
      <c r="D48" s="27" t="s">
        <v>17</v>
      </c>
      <c r="E48" s="28">
        <v>0.32</v>
      </c>
      <c r="F48" t="s">
        <v>129</v>
      </c>
      <c r="G48" s="28">
        <v>102.63</v>
      </c>
      <c r="H48" s="28">
        <v>103.2</v>
      </c>
      <c r="I48" s="28">
        <v>0</v>
      </c>
      <c r="J48" t="s">
        <v>130</v>
      </c>
      <c r="K48" s="28">
        <v>103.2</v>
      </c>
      <c r="L48" s="28">
        <v>-1.89</v>
      </c>
      <c r="M48">
        <v>-57</v>
      </c>
      <c r="N48" s="28">
        <v>-230.29</v>
      </c>
    </row>
    <row r="49" spans="2:14" ht="13.5">
      <c r="B49" s="26">
        <v>39</v>
      </c>
      <c r="C49" s="27" t="s">
        <v>100</v>
      </c>
      <c r="D49" s="27" t="s">
        <v>16</v>
      </c>
      <c r="E49" s="28">
        <v>0.32</v>
      </c>
      <c r="F49" t="s">
        <v>131</v>
      </c>
      <c r="G49" s="28">
        <v>104.61</v>
      </c>
      <c r="H49" s="28">
        <v>105.67</v>
      </c>
      <c r="I49" s="28">
        <v>0</v>
      </c>
      <c r="J49" t="s">
        <v>132</v>
      </c>
      <c r="K49" s="28">
        <v>105.67</v>
      </c>
      <c r="L49" s="28">
        <v>7</v>
      </c>
      <c r="M49">
        <v>106</v>
      </c>
      <c r="N49" s="28">
        <v>421.67</v>
      </c>
    </row>
    <row r="50" spans="2:14" ht="13.5">
      <c r="B50" s="26">
        <v>40</v>
      </c>
      <c r="C50" s="27" t="s">
        <v>100</v>
      </c>
      <c r="D50" s="27" t="s">
        <v>16</v>
      </c>
      <c r="E50" s="28">
        <v>0.32</v>
      </c>
      <c r="F50" t="s">
        <v>133</v>
      </c>
      <c r="G50" s="28">
        <v>118.08</v>
      </c>
      <c r="H50" s="28">
        <v>118.87</v>
      </c>
      <c r="I50" s="28">
        <v>0</v>
      </c>
      <c r="J50" t="s">
        <v>134</v>
      </c>
      <c r="K50" s="28">
        <v>118.87</v>
      </c>
      <c r="L50" s="28">
        <v>2.58</v>
      </c>
      <c r="M50">
        <v>79</v>
      </c>
      <c r="N50" s="28">
        <v>286.98</v>
      </c>
    </row>
    <row r="51" spans="2:14" ht="13.5">
      <c r="B51" s="26">
        <v>41</v>
      </c>
      <c r="C51" s="27" t="s">
        <v>100</v>
      </c>
      <c r="D51" s="27" t="s">
        <v>16</v>
      </c>
      <c r="E51" s="28">
        <v>0.32</v>
      </c>
      <c r="F51" t="s">
        <v>135</v>
      </c>
      <c r="G51" s="28">
        <v>123.18</v>
      </c>
      <c r="H51" s="28">
        <v>124.87</v>
      </c>
      <c r="I51" s="28">
        <v>0</v>
      </c>
      <c r="J51" t="s">
        <v>136</v>
      </c>
      <c r="K51" s="28">
        <v>124.87</v>
      </c>
      <c r="L51" s="28">
        <v>4.39</v>
      </c>
      <c r="M51">
        <v>169</v>
      </c>
      <c r="N51" s="28">
        <v>589.99</v>
      </c>
    </row>
    <row r="52" spans="2:14" ht="13.5">
      <c r="B52" s="26">
        <v>42</v>
      </c>
      <c r="C52" s="27" t="s">
        <v>100</v>
      </c>
      <c r="D52" s="27" t="s">
        <v>17</v>
      </c>
      <c r="E52" s="28">
        <v>0.32</v>
      </c>
      <c r="F52" t="s">
        <v>137</v>
      </c>
      <c r="G52" s="28">
        <v>130.38</v>
      </c>
      <c r="H52" s="28">
        <v>130.33</v>
      </c>
      <c r="I52" s="28">
        <v>0</v>
      </c>
      <c r="J52" t="s">
        <v>138</v>
      </c>
      <c r="K52" s="28">
        <v>130.33</v>
      </c>
      <c r="L52" s="28">
        <v>-17.87</v>
      </c>
      <c r="M52">
        <v>5</v>
      </c>
      <c r="N52" s="28">
        <v>-1.82</v>
      </c>
    </row>
    <row r="53" spans="2:14" ht="13.5">
      <c r="B53" s="26">
        <v>43</v>
      </c>
      <c r="C53" s="27" t="s">
        <v>100</v>
      </c>
      <c r="D53" s="27" t="s">
        <v>17</v>
      </c>
      <c r="E53" s="28">
        <v>0.32</v>
      </c>
      <c r="F53" t="s">
        <v>139</v>
      </c>
      <c r="G53" s="28">
        <v>130.9</v>
      </c>
      <c r="H53" s="28">
        <v>130.88</v>
      </c>
      <c r="I53" s="28">
        <v>0</v>
      </c>
      <c r="J53" t="s">
        <v>140</v>
      </c>
      <c r="K53" s="28">
        <v>130.88</v>
      </c>
      <c r="L53" s="28">
        <v>0</v>
      </c>
      <c r="M53">
        <v>2</v>
      </c>
      <c r="N53" s="28">
        <v>6.49</v>
      </c>
    </row>
    <row r="54" spans="2:14" ht="13.5">
      <c r="B54" s="26">
        <v>44</v>
      </c>
      <c r="C54" s="27" t="s">
        <v>100</v>
      </c>
      <c r="D54" s="27" t="s">
        <v>17</v>
      </c>
      <c r="E54" s="28">
        <v>0.32</v>
      </c>
      <c r="F54" t="s">
        <v>141</v>
      </c>
      <c r="G54" s="28">
        <v>129.72</v>
      </c>
      <c r="H54" s="28">
        <v>130.38</v>
      </c>
      <c r="I54" s="28">
        <v>0</v>
      </c>
      <c r="J54" t="s">
        <v>142</v>
      </c>
      <c r="K54" s="28">
        <v>130.38</v>
      </c>
      <c r="L54" s="28">
        <v>-4.59</v>
      </c>
      <c r="M54">
        <v>-66</v>
      </c>
      <c r="N54" s="28">
        <v>-218.77</v>
      </c>
    </row>
    <row r="55" spans="2:14" ht="13.5">
      <c r="B55" s="26">
        <v>45</v>
      </c>
      <c r="C55" s="27" t="s">
        <v>100</v>
      </c>
      <c r="D55" s="27" t="s">
        <v>16</v>
      </c>
      <c r="E55" s="28">
        <v>0.32</v>
      </c>
      <c r="F55" t="s">
        <v>143</v>
      </c>
      <c r="G55" s="28">
        <v>133.49</v>
      </c>
      <c r="H55" s="28">
        <v>132.62</v>
      </c>
      <c r="I55" s="28">
        <v>0</v>
      </c>
      <c r="J55" t="s">
        <v>144</v>
      </c>
      <c r="K55" s="28">
        <v>132.62</v>
      </c>
      <c r="L55" s="28">
        <v>2.34</v>
      </c>
      <c r="M55">
        <v>-87</v>
      </c>
      <c r="N55" s="28">
        <v>-281.42</v>
      </c>
    </row>
    <row r="56" spans="2:14" ht="13.5">
      <c r="B56" s="26">
        <v>46</v>
      </c>
      <c r="C56" s="27" t="s">
        <v>100</v>
      </c>
      <c r="D56" s="27" t="s">
        <v>16</v>
      </c>
      <c r="E56" s="28">
        <v>0.32</v>
      </c>
      <c r="F56" t="s">
        <v>145</v>
      </c>
      <c r="G56" s="28">
        <v>134.24</v>
      </c>
      <c r="H56" s="28">
        <v>134.3</v>
      </c>
      <c r="I56" s="28">
        <v>0</v>
      </c>
      <c r="J56" t="s">
        <v>146</v>
      </c>
      <c r="K56" s="28">
        <v>134.3</v>
      </c>
      <c r="L56" s="28">
        <v>1.17</v>
      </c>
      <c r="M56">
        <v>6</v>
      </c>
      <c r="N56" s="28">
        <v>20.87</v>
      </c>
    </row>
    <row r="57" spans="2:14" ht="13.5">
      <c r="B57" s="26">
        <v>47</v>
      </c>
      <c r="C57" s="27" t="s">
        <v>100</v>
      </c>
      <c r="D57" s="27" t="s">
        <v>16</v>
      </c>
      <c r="E57" s="28">
        <v>0.32</v>
      </c>
      <c r="F57" t="s">
        <v>147</v>
      </c>
      <c r="G57" s="28">
        <v>133.92</v>
      </c>
      <c r="H57" s="28">
        <v>134.85</v>
      </c>
      <c r="I57" s="28">
        <v>0</v>
      </c>
      <c r="J57" t="s">
        <v>148</v>
      </c>
      <c r="K57" s="28">
        <v>134.85</v>
      </c>
      <c r="L57" s="28">
        <v>2.3</v>
      </c>
      <c r="M57">
        <v>93</v>
      </c>
      <c r="N57" s="28">
        <v>300.23</v>
      </c>
    </row>
    <row r="58" spans="2:14" ht="13.5">
      <c r="B58" s="26">
        <v>48</v>
      </c>
      <c r="C58" s="27" t="s">
        <v>100</v>
      </c>
      <c r="D58" s="27" t="s">
        <v>16</v>
      </c>
      <c r="E58" s="28">
        <v>0.32</v>
      </c>
      <c r="F58" t="s">
        <v>149</v>
      </c>
      <c r="G58" s="28">
        <v>139.63</v>
      </c>
      <c r="H58" s="28">
        <v>140.9</v>
      </c>
      <c r="I58" s="28">
        <v>0</v>
      </c>
      <c r="J58" t="s">
        <v>150</v>
      </c>
      <c r="K58" s="28">
        <v>140.9</v>
      </c>
      <c r="L58" s="28">
        <v>2.8</v>
      </c>
      <c r="M58">
        <v>127</v>
      </c>
      <c r="N58" s="28">
        <v>399.71</v>
      </c>
    </row>
    <row r="59" spans="2:14" ht="13.5">
      <c r="B59" s="26">
        <v>49</v>
      </c>
      <c r="C59" s="27" t="s">
        <v>100</v>
      </c>
      <c r="D59" s="27" t="s">
        <v>16</v>
      </c>
      <c r="E59" s="28">
        <v>0.32</v>
      </c>
      <c r="F59" t="s">
        <v>151</v>
      </c>
      <c r="G59" s="28">
        <v>141.86</v>
      </c>
      <c r="H59" s="28">
        <v>141.91</v>
      </c>
      <c r="I59" s="28">
        <v>0</v>
      </c>
      <c r="J59" t="s">
        <v>152</v>
      </c>
      <c r="K59" s="28">
        <v>141.91</v>
      </c>
      <c r="L59" s="28">
        <v>0.56</v>
      </c>
      <c r="M59">
        <v>5</v>
      </c>
      <c r="N59" s="28">
        <v>16.03</v>
      </c>
    </row>
    <row r="60" spans="2:14" ht="13.5">
      <c r="B60" s="26">
        <v>50</v>
      </c>
      <c r="C60" s="27" t="s">
        <v>100</v>
      </c>
      <c r="D60" s="27" t="s">
        <v>16</v>
      </c>
      <c r="E60" s="28">
        <v>0.32</v>
      </c>
      <c r="F60" t="s">
        <v>153</v>
      </c>
      <c r="G60" s="28">
        <v>144</v>
      </c>
      <c r="H60" s="28">
        <v>144.54</v>
      </c>
      <c r="I60" s="28">
        <v>0</v>
      </c>
      <c r="J60" t="s">
        <v>154</v>
      </c>
      <c r="K60" s="28">
        <v>144.54</v>
      </c>
      <c r="L60" s="28">
        <v>2.19</v>
      </c>
      <c r="M60">
        <v>54</v>
      </c>
      <c r="N60" s="28">
        <v>166.7</v>
      </c>
    </row>
    <row r="61" spans="2:14" ht="13.5">
      <c r="B61" s="26">
        <v>51</v>
      </c>
      <c r="C61" s="27" t="s">
        <v>100</v>
      </c>
      <c r="D61" s="27" t="s">
        <v>17</v>
      </c>
      <c r="E61" s="28">
        <v>0.32</v>
      </c>
      <c r="F61" t="s">
        <v>155</v>
      </c>
      <c r="G61" s="28">
        <v>140.63</v>
      </c>
      <c r="H61" s="28">
        <v>141.21</v>
      </c>
      <c r="I61" s="28">
        <v>0</v>
      </c>
      <c r="J61" t="s">
        <v>156</v>
      </c>
      <c r="K61" s="28">
        <v>141.21</v>
      </c>
      <c r="L61" s="28">
        <v>0</v>
      </c>
      <c r="M61">
        <v>-58</v>
      </c>
      <c r="N61" s="28">
        <v>-178.08</v>
      </c>
    </row>
    <row r="62" spans="2:14" ht="13.5">
      <c r="B62" s="26">
        <v>52</v>
      </c>
      <c r="C62" s="27" t="s">
        <v>100</v>
      </c>
      <c r="D62" s="27" t="s">
        <v>16</v>
      </c>
      <c r="E62" s="28">
        <v>0.32</v>
      </c>
      <c r="F62" t="s">
        <v>157</v>
      </c>
      <c r="G62" s="28">
        <v>139.42</v>
      </c>
      <c r="H62" s="28">
        <v>139.44</v>
      </c>
      <c r="I62" s="28">
        <v>0</v>
      </c>
      <c r="J62" t="s">
        <v>158</v>
      </c>
      <c r="K62" s="28">
        <v>139.44</v>
      </c>
      <c r="L62" s="28">
        <v>2.25</v>
      </c>
      <c r="M62">
        <v>2</v>
      </c>
      <c r="N62" s="28">
        <v>8.51</v>
      </c>
    </row>
    <row r="63" spans="2:14" ht="13.5">
      <c r="B63" s="26">
        <v>53</v>
      </c>
      <c r="C63" s="27" t="s">
        <v>53</v>
      </c>
      <c r="D63" s="27" t="s">
        <v>17</v>
      </c>
      <c r="E63" s="28">
        <v>0.32</v>
      </c>
      <c r="F63" t="s">
        <v>159</v>
      </c>
      <c r="G63" s="36">
        <v>0.9362</v>
      </c>
      <c r="H63" s="36">
        <v>0.9354</v>
      </c>
      <c r="I63" s="36">
        <v>0</v>
      </c>
      <c r="J63" t="s">
        <v>160</v>
      </c>
      <c r="K63" s="36">
        <v>0.9354</v>
      </c>
      <c r="L63" s="28">
        <v>-16.64</v>
      </c>
      <c r="M63">
        <v>8</v>
      </c>
      <c r="N63" s="28">
        <v>8.960000000000733</v>
      </c>
    </row>
    <row r="64" spans="2:14" ht="13.5">
      <c r="B64" s="26">
        <v>54</v>
      </c>
      <c r="C64" s="27" t="s">
        <v>53</v>
      </c>
      <c r="D64" s="27" t="s">
        <v>17</v>
      </c>
      <c r="E64" s="28">
        <v>0.32</v>
      </c>
      <c r="F64" t="s">
        <v>161</v>
      </c>
      <c r="G64" s="36">
        <v>0.9282</v>
      </c>
      <c r="H64" s="36">
        <v>0.9321</v>
      </c>
      <c r="I64" s="36">
        <v>0</v>
      </c>
      <c r="J64" t="s">
        <v>162</v>
      </c>
      <c r="K64" s="36">
        <v>0.9321</v>
      </c>
      <c r="L64" s="28">
        <v>0</v>
      </c>
      <c r="M64">
        <v>-39</v>
      </c>
      <c r="N64" s="28">
        <v>-124.8</v>
      </c>
    </row>
    <row r="65" spans="2:14" ht="13.5">
      <c r="B65" s="26">
        <v>55</v>
      </c>
      <c r="C65" s="27" t="s">
        <v>53</v>
      </c>
      <c r="D65" s="27" t="s">
        <v>16</v>
      </c>
      <c r="E65" s="28">
        <v>0.32</v>
      </c>
      <c r="F65" t="s">
        <v>163</v>
      </c>
      <c r="G65" s="36">
        <v>0.8811</v>
      </c>
      <c r="H65" s="36">
        <v>0.8757</v>
      </c>
      <c r="I65" s="36">
        <v>0</v>
      </c>
      <c r="J65" t="s">
        <v>164</v>
      </c>
      <c r="K65" s="36">
        <v>0.8757</v>
      </c>
      <c r="L65" s="28">
        <v>2.048</v>
      </c>
      <c r="M65">
        <v>-54</v>
      </c>
      <c r="N65" s="28">
        <v>-170.75199999999873</v>
      </c>
    </row>
    <row r="66" spans="2:14" ht="13.5">
      <c r="B66" s="26">
        <v>56</v>
      </c>
      <c r="C66" s="27" t="s">
        <v>53</v>
      </c>
      <c r="D66" s="27" t="s">
        <v>16</v>
      </c>
      <c r="E66" s="28">
        <v>0.32</v>
      </c>
      <c r="F66" t="s">
        <v>165</v>
      </c>
      <c r="G66" s="36">
        <v>0.884</v>
      </c>
      <c r="H66" s="36">
        <v>0.8732000000000001</v>
      </c>
      <c r="I66" s="36">
        <v>0</v>
      </c>
      <c r="J66" t="s">
        <v>166</v>
      </c>
      <c r="K66" s="36">
        <v>0.8732000000000001</v>
      </c>
      <c r="L66" s="28">
        <v>8.192</v>
      </c>
      <c r="M66">
        <v>-108</v>
      </c>
      <c r="N66" s="28">
        <v>-337.40799999999746</v>
      </c>
    </row>
    <row r="67" spans="2:14" ht="13.5">
      <c r="B67" s="26">
        <v>57</v>
      </c>
      <c r="C67" s="27" t="s">
        <v>53</v>
      </c>
      <c r="D67" s="27" t="s">
        <v>16</v>
      </c>
      <c r="E67" s="28">
        <v>0.32</v>
      </c>
      <c r="F67" t="s">
        <v>167</v>
      </c>
      <c r="G67" s="36">
        <v>0.8206</v>
      </c>
      <c r="H67" s="36">
        <v>0.81</v>
      </c>
      <c r="I67" s="36">
        <v>0</v>
      </c>
      <c r="J67" t="s">
        <v>168</v>
      </c>
      <c r="K67" s="36">
        <v>0.81</v>
      </c>
      <c r="L67" s="28">
        <v>6.144</v>
      </c>
      <c r="M67">
        <v>-106</v>
      </c>
      <c r="N67" s="28">
        <v>-333.05599999999816</v>
      </c>
    </row>
    <row r="68" spans="3:13" ht="13.5">
      <c r="C68"/>
      <c r="D68"/>
      <c r="E68"/>
      <c r="F68"/>
      <c r="G68"/>
      <c r="H68"/>
      <c r="I68"/>
      <c r="J68"/>
      <c r="K68"/>
      <c r="L68"/>
      <c r="M68"/>
    </row>
    <row r="69" spans="3:13" ht="13.5">
      <c r="C69"/>
      <c r="D69"/>
      <c r="E69"/>
      <c r="F69"/>
      <c r="G69"/>
      <c r="H69"/>
      <c r="I69"/>
      <c r="J69"/>
      <c r="K69"/>
      <c r="L69"/>
      <c r="M69"/>
    </row>
    <row r="70" spans="3:13" ht="13.5">
      <c r="C70"/>
      <c r="D70"/>
      <c r="E70"/>
      <c r="F70"/>
      <c r="G70"/>
      <c r="H70"/>
      <c r="I70"/>
      <c r="J70"/>
      <c r="K70"/>
      <c r="L70"/>
      <c r="M70"/>
    </row>
    <row r="71" spans="3:13" ht="13.5">
      <c r="C71"/>
      <c r="D71"/>
      <c r="E71"/>
      <c r="F71"/>
      <c r="G71"/>
      <c r="H71"/>
      <c r="I71"/>
      <c r="J71"/>
      <c r="K71"/>
      <c r="L71"/>
      <c r="M71"/>
    </row>
    <row r="72" spans="3:13" ht="13.5">
      <c r="C72"/>
      <c r="D72"/>
      <c r="E72"/>
      <c r="F72"/>
      <c r="G72"/>
      <c r="H72"/>
      <c r="I72"/>
      <c r="J72"/>
      <c r="K72"/>
      <c r="L72"/>
      <c r="M72"/>
    </row>
    <row r="73" spans="3:13" ht="13.5">
      <c r="C73"/>
      <c r="D73"/>
      <c r="E73"/>
      <c r="F73"/>
      <c r="G73"/>
      <c r="H73"/>
      <c r="I73"/>
      <c r="J73"/>
      <c r="K73"/>
      <c r="L73"/>
      <c r="M73"/>
    </row>
    <row r="74" spans="3:13" ht="13.5">
      <c r="C74"/>
      <c r="D74"/>
      <c r="E74"/>
      <c r="F74"/>
      <c r="G74"/>
      <c r="H74"/>
      <c r="I74"/>
      <c r="J74"/>
      <c r="K74"/>
      <c r="L74"/>
      <c r="M74"/>
    </row>
    <row r="75" spans="3:13" ht="13.5">
      <c r="C75"/>
      <c r="D75"/>
      <c r="E75"/>
      <c r="F75"/>
      <c r="G75"/>
      <c r="H75"/>
      <c r="I75"/>
      <c r="J75"/>
      <c r="K75"/>
      <c r="L75"/>
      <c r="M75"/>
    </row>
    <row r="76" spans="3:13" ht="13.5">
      <c r="C76"/>
      <c r="D76"/>
      <c r="E76"/>
      <c r="F76"/>
      <c r="G76"/>
      <c r="H76"/>
      <c r="I76"/>
      <c r="J76"/>
      <c r="K76"/>
      <c r="L76"/>
      <c r="M76"/>
    </row>
    <row r="77" spans="3:13" ht="13.5">
      <c r="C77"/>
      <c r="D77"/>
      <c r="E77"/>
      <c r="F77"/>
      <c r="G77"/>
      <c r="H77"/>
      <c r="I77"/>
      <c r="J77"/>
      <c r="K77"/>
      <c r="L77"/>
      <c r="M77"/>
    </row>
    <row r="78" spans="3:13" ht="13.5">
      <c r="C78"/>
      <c r="D78"/>
      <c r="E78"/>
      <c r="F78"/>
      <c r="G78"/>
      <c r="H78"/>
      <c r="I78"/>
      <c r="J78"/>
      <c r="K78"/>
      <c r="L78"/>
      <c r="M78"/>
    </row>
    <row r="79" spans="3:13" ht="13.5">
      <c r="C79"/>
      <c r="D79"/>
      <c r="E79"/>
      <c r="F79"/>
      <c r="G79"/>
      <c r="H79"/>
      <c r="I79"/>
      <c r="J79"/>
      <c r="K79"/>
      <c r="L79"/>
      <c r="M79"/>
    </row>
    <row r="80" spans="3:13" ht="13.5">
      <c r="C80"/>
      <c r="D80"/>
      <c r="E80"/>
      <c r="F80"/>
      <c r="G80"/>
      <c r="H80"/>
      <c r="I80"/>
      <c r="J80"/>
      <c r="K80"/>
      <c r="L80"/>
      <c r="M80"/>
    </row>
    <row r="81" spans="3:13" ht="13.5">
      <c r="C81"/>
      <c r="D81"/>
      <c r="E81"/>
      <c r="F81"/>
      <c r="G81"/>
      <c r="H81"/>
      <c r="I81"/>
      <c r="J81"/>
      <c r="K81"/>
      <c r="L81"/>
      <c r="M81"/>
    </row>
    <row r="82" spans="3:13" ht="13.5">
      <c r="C82"/>
      <c r="D82"/>
      <c r="E82"/>
      <c r="F82"/>
      <c r="G82"/>
      <c r="H82"/>
      <c r="I82"/>
      <c r="J82"/>
      <c r="K82"/>
      <c r="L82"/>
      <c r="M82"/>
    </row>
    <row r="83" spans="3:13" ht="13.5">
      <c r="C83"/>
      <c r="D83"/>
      <c r="E83"/>
      <c r="F83"/>
      <c r="G83"/>
      <c r="H83"/>
      <c r="I83"/>
      <c r="J83"/>
      <c r="K83"/>
      <c r="L83"/>
      <c r="M83"/>
    </row>
    <row r="84" spans="3:13" ht="13.5">
      <c r="C84"/>
      <c r="D84"/>
      <c r="E84"/>
      <c r="F84"/>
      <c r="G84"/>
      <c r="H84"/>
      <c r="I84"/>
      <c r="J84"/>
      <c r="K84"/>
      <c r="L84"/>
      <c r="M84"/>
    </row>
    <row r="85" spans="3:13" ht="13.5">
      <c r="C85"/>
      <c r="D85"/>
      <c r="E85"/>
      <c r="F85"/>
      <c r="G85"/>
      <c r="H85"/>
      <c r="I85"/>
      <c r="J85"/>
      <c r="K85"/>
      <c r="L85"/>
      <c r="M85"/>
    </row>
    <row r="86" spans="3:13" ht="13.5">
      <c r="C86"/>
      <c r="D86"/>
      <c r="E86"/>
      <c r="F86"/>
      <c r="G86"/>
      <c r="H86"/>
      <c r="I86"/>
      <c r="J86"/>
      <c r="K86"/>
      <c r="L86"/>
      <c r="M86"/>
    </row>
    <row r="87" spans="3:13" ht="13.5">
      <c r="C87"/>
      <c r="D87"/>
      <c r="E87"/>
      <c r="F87"/>
      <c r="G87"/>
      <c r="H87"/>
      <c r="I87"/>
      <c r="J87"/>
      <c r="K87"/>
      <c r="L87"/>
      <c r="M87"/>
    </row>
    <row r="88" spans="3:13" ht="13.5">
      <c r="C88"/>
      <c r="D88"/>
      <c r="E88"/>
      <c r="F88"/>
      <c r="G88"/>
      <c r="H88"/>
      <c r="I88"/>
      <c r="J88"/>
      <c r="K88"/>
      <c r="L88"/>
      <c r="M88"/>
    </row>
    <row r="89" spans="3:13" ht="13.5">
      <c r="C89"/>
      <c r="D89"/>
      <c r="E89"/>
      <c r="F89"/>
      <c r="G89"/>
      <c r="H89"/>
      <c r="I89"/>
      <c r="J89"/>
      <c r="K89"/>
      <c r="L89"/>
      <c r="M89"/>
    </row>
    <row r="90" spans="3:13" ht="13.5">
      <c r="C90"/>
      <c r="D90"/>
      <c r="E90"/>
      <c r="F90"/>
      <c r="G90"/>
      <c r="H90"/>
      <c r="I90"/>
      <c r="J90"/>
      <c r="K90"/>
      <c r="L90"/>
      <c r="M90"/>
    </row>
    <row r="91" spans="3:13" ht="13.5">
      <c r="C91"/>
      <c r="D91"/>
      <c r="E91"/>
      <c r="F91"/>
      <c r="G91"/>
      <c r="H91"/>
      <c r="I91"/>
      <c r="J91"/>
      <c r="K91"/>
      <c r="L91"/>
      <c r="M91"/>
    </row>
    <row r="92" spans="3:13" ht="13.5">
      <c r="C92"/>
      <c r="D92"/>
      <c r="E92"/>
      <c r="F92"/>
      <c r="G92"/>
      <c r="H92"/>
      <c r="I92"/>
      <c r="J92"/>
      <c r="K92"/>
      <c r="L92"/>
      <c r="M92"/>
    </row>
    <row r="93" spans="3:13" ht="13.5">
      <c r="C93"/>
      <c r="D93"/>
      <c r="E93"/>
      <c r="F93"/>
      <c r="G93"/>
      <c r="H93"/>
      <c r="I93"/>
      <c r="J93"/>
      <c r="K93"/>
      <c r="L93"/>
      <c r="M93"/>
    </row>
    <row r="94" spans="3:13" ht="13.5">
      <c r="C94"/>
      <c r="D94"/>
      <c r="E94"/>
      <c r="F94"/>
      <c r="G94"/>
      <c r="H94"/>
      <c r="I94"/>
      <c r="J94"/>
      <c r="K94"/>
      <c r="L94"/>
      <c r="M94"/>
    </row>
    <row r="95" spans="3:13" ht="13.5">
      <c r="C95"/>
      <c r="D95"/>
      <c r="E95"/>
      <c r="F95"/>
      <c r="G95"/>
      <c r="H95"/>
      <c r="I95"/>
      <c r="J95"/>
      <c r="K95"/>
      <c r="L95"/>
      <c r="M95"/>
    </row>
    <row r="96" spans="3:13" ht="13.5">
      <c r="C96"/>
      <c r="D96"/>
      <c r="E96"/>
      <c r="F96"/>
      <c r="G96"/>
      <c r="H96"/>
      <c r="I96"/>
      <c r="J96"/>
      <c r="K96"/>
      <c r="L96"/>
      <c r="M96"/>
    </row>
    <row r="97" spans="3:13" ht="13.5">
      <c r="C97"/>
      <c r="D97"/>
      <c r="E97"/>
      <c r="F97"/>
      <c r="G97"/>
      <c r="H97"/>
      <c r="I97"/>
      <c r="J97"/>
      <c r="K97"/>
      <c r="L97"/>
      <c r="M97"/>
    </row>
    <row r="98" spans="3:13" ht="13.5">
      <c r="C98"/>
      <c r="D98"/>
      <c r="E98"/>
      <c r="F98"/>
      <c r="G98"/>
      <c r="H98"/>
      <c r="I98"/>
      <c r="J98"/>
      <c r="K98"/>
      <c r="L98"/>
      <c r="M98"/>
    </row>
    <row r="99" spans="3:13" ht="13.5">
      <c r="C99"/>
      <c r="D99"/>
      <c r="E99"/>
      <c r="F99"/>
      <c r="G99"/>
      <c r="H99"/>
      <c r="I99"/>
      <c r="J99"/>
      <c r="K99"/>
      <c r="L99"/>
      <c r="M99"/>
    </row>
    <row r="100" spans="3:13" ht="13.5">
      <c r="C100"/>
      <c r="D100"/>
      <c r="E100"/>
      <c r="F100"/>
      <c r="G100"/>
      <c r="H100"/>
      <c r="I100"/>
      <c r="J100"/>
      <c r="K100"/>
      <c r="L100"/>
      <c r="M100"/>
    </row>
    <row r="101" spans="3:13" ht="13.5">
      <c r="C101"/>
      <c r="D101"/>
      <c r="E101"/>
      <c r="F101"/>
      <c r="G101"/>
      <c r="H101"/>
      <c r="I101"/>
      <c r="J101"/>
      <c r="K101"/>
      <c r="L101"/>
      <c r="M101"/>
    </row>
    <row r="102" spans="3:13" ht="13.5">
      <c r="C102"/>
      <c r="D102"/>
      <c r="E102"/>
      <c r="F102"/>
      <c r="G102"/>
      <c r="H102"/>
      <c r="I102"/>
      <c r="J102"/>
      <c r="K102"/>
      <c r="L102"/>
      <c r="M102"/>
    </row>
    <row r="103" spans="3:13" ht="13.5">
      <c r="C103"/>
      <c r="D103"/>
      <c r="E103"/>
      <c r="F103"/>
      <c r="G103"/>
      <c r="H103"/>
      <c r="I103"/>
      <c r="J103"/>
      <c r="K103"/>
      <c r="L103"/>
      <c r="M103"/>
    </row>
    <row r="104" spans="3:13" ht="13.5">
      <c r="C104"/>
      <c r="D104"/>
      <c r="E104"/>
      <c r="F104"/>
      <c r="G104"/>
      <c r="H104"/>
      <c r="I104"/>
      <c r="J104"/>
      <c r="K104"/>
      <c r="L104"/>
      <c r="M104"/>
    </row>
    <row r="105" spans="3:13" ht="13.5">
      <c r="C105"/>
      <c r="D105"/>
      <c r="E105"/>
      <c r="F105"/>
      <c r="G105"/>
      <c r="H105"/>
      <c r="I105"/>
      <c r="J105"/>
      <c r="K105"/>
      <c r="L105"/>
      <c r="M105"/>
    </row>
    <row r="106" spans="3:13" ht="13.5">
      <c r="C106"/>
      <c r="D106"/>
      <c r="E106"/>
      <c r="F106"/>
      <c r="G106"/>
      <c r="H106"/>
      <c r="I106"/>
      <c r="J106"/>
      <c r="K106"/>
      <c r="L106"/>
      <c r="M106"/>
    </row>
    <row r="107" spans="3:13" ht="13.5">
      <c r="C107"/>
      <c r="D107"/>
      <c r="E107"/>
      <c r="F107"/>
      <c r="G107"/>
      <c r="H107"/>
      <c r="I107"/>
      <c r="J107"/>
      <c r="K107"/>
      <c r="L107"/>
      <c r="M107"/>
    </row>
    <row r="108" spans="3:13" ht="13.5">
      <c r="C108"/>
      <c r="D108"/>
      <c r="E108"/>
      <c r="F108"/>
      <c r="G108"/>
      <c r="H108"/>
      <c r="I108"/>
      <c r="J108"/>
      <c r="K108"/>
      <c r="L108"/>
      <c r="M108"/>
    </row>
    <row r="109" spans="3:13" ht="13.5">
      <c r="C109"/>
      <c r="D109"/>
      <c r="E109"/>
      <c r="F109"/>
      <c r="G109"/>
      <c r="H109"/>
      <c r="I109"/>
      <c r="J109"/>
      <c r="K109"/>
      <c r="L109"/>
      <c r="M109"/>
    </row>
    <row r="110" spans="3:13" ht="13.5">
      <c r="C110"/>
      <c r="D110"/>
      <c r="E110"/>
      <c r="F110"/>
      <c r="G110"/>
      <c r="H110"/>
      <c r="I110"/>
      <c r="J110"/>
      <c r="K110"/>
      <c r="L110"/>
      <c r="M110"/>
    </row>
    <row r="111" spans="3:13" ht="13.5">
      <c r="C111"/>
      <c r="D111"/>
      <c r="E111"/>
      <c r="F111"/>
      <c r="G111"/>
      <c r="H111"/>
      <c r="I111"/>
      <c r="J111"/>
      <c r="K111"/>
      <c r="L111"/>
      <c r="M111"/>
    </row>
    <row r="112" spans="3:13" ht="13.5">
      <c r="C112"/>
      <c r="D112"/>
      <c r="E112"/>
      <c r="F112"/>
      <c r="G112"/>
      <c r="H112"/>
      <c r="I112"/>
      <c r="J112"/>
      <c r="K112"/>
      <c r="L112"/>
      <c r="M112"/>
    </row>
    <row r="113" spans="3:13" ht="13.5">
      <c r="C113"/>
      <c r="D113"/>
      <c r="E113"/>
      <c r="F113"/>
      <c r="G113"/>
      <c r="H113"/>
      <c r="I113"/>
      <c r="J113"/>
      <c r="K113"/>
      <c r="L113"/>
      <c r="M113"/>
    </row>
    <row r="114" spans="3:13" ht="13.5">
      <c r="C114"/>
      <c r="D114"/>
      <c r="E114"/>
      <c r="F114"/>
      <c r="G114"/>
      <c r="H114"/>
      <c r="I114"/>
      <c r="J114"/>
      <c r="K114"/>
      <c r="L114"/>
      <c r="M114"/>
    </row>
    <row r="115" spans="3:13" ht="13.5">
      <c r="C115"/>
      <c r="D115"/>
      <c r="E115"/>
      <c r="F115"/>
      <c r="G115"/>
      <c r="H115"/>
      <c r="I115"/>
      <c r="J115"/>
      <c r="K115"/>
      <c r="L115"/>
      <c r="M115"/>
    </row>
    <row r="116" spans="3:13" ht="13.5">
      <c r="C116"/>
      <c r="D116"/>
      <c r="E116"/>
      <c r="F116"/>
      <c r="G116"/>
      <c r="H116"/>
      <c r="I116"/>
      <c r="J116"/>
      <c r="K116"/>
      <c r="L116"/>
      <c r="M116"/>
    </row>
    <row r="117" spans="3:13" ht="13.5">
      <c r="C117"/>
      <c r="D117"/>
      <c r="E117"/>
      <c r="F117"/>
      <c r="G117"/>
      <c r="H117"/>
      <c r="I117"/>
      <c r="J117"/>
      <c r="K117"/>
      <c r="L117"/>
      <c r="M117"/>
    </row>
    <row r="118" spans="3:13" ht="13.5">
      <c r="C118"/>
      <c r="D118"/>
      <c r="E118"/>
      <c r="F118"/>
      <c r="G118"/>
      <c r="H118"/>
      <c r="I118"/>
      <c r="J118"/>
      <c r="K118"/>
      <c r="L118"/>
      <c r="M118"/>
    </row>
    <row r="119" spans="3:13" ht="13.5">
      <c r="C119"/>
      <c r="D119"/>
      <c r="E119"/>
      <c r="F119"/>
      <c r="G119"/>
      <c r="H119"/>
      <c r="I119"/>
      <c r="J119"/>
      <c r="K119"/>
      <c r="L119"/>
      <c r="M119"/>
    </row>
    <row r="120" spans="3:13" ht="13.5">
      <c r="C120"/>
      <c r="D120"/>
      <c r="E120"/>
      <c r="F120"/>
      <c r="G120"/>
      <c r="H120"/>
      <c r="I120"/>
      <c r="J120"/>
      <c r="K120"/>
      <c r="L120"/>
      <c r="M120"/>
    </row>
    <row r="121" spans="3:13" ht="13.5">
      <c r="C121"/>
      <c r="D121"/>
      <c r="E121"/>
      <c r="F121"/>
      <c r="G121"/>
      <c r="H121"/>
      <c r="I121"/>
      <c r="J121"/>
      <c r="K121"/>
      <c r="L121"/>
      <c r="M121"/>
    </row>
    <row r="122" spans="3:13" ht="13.5">
      <c r="C122"/>
      <c r="D122"/>
      <c r="E122"/>
      <c r="F122"/>
      <c r="G122"/>
      <c r="H122"/>
      <c r="I122"/>
      <c r="J122"/>
      <c r="K122"/>
      <c r="L122"/>
      <c r="M122"/>
    </row>
    <row r="123" spans="3:13" ht="13.5">
      <c r="C123"/>
      <c r="D123"/>
      <c r="E123"/>
      <c r="F123"/>
      <c r="G123"/>
      <c r="H123"/>
      <c r="I123"/>
      <c r="J123"/>
      <c r="K123"/>
      <c r="L123"/>
      <c r="M123"/>
    </row>
    <row r="124" spans="3:13" ht="13.5">
      <c r="C124"/>
      <c r="D124"/>
      <c r="E124"/>
      <c r="F124"/>
      <c r="G124"/>
      <c r="H124"/>
      <c r="I124"/>
      <c r="J124"/>
      <c r="K124"/>
      <c r="L124"/>
      <c r="M124"/>
    </row>
    <row r="125" spans="3:13" ht="13.5">
      <c r="C125"/>
      <c r="D125"/>
      <c r="E125"/>
      <c r="F125"/>
      <c r="G125"/>
      <c r="H125"/>
      <c r="I125"/>
      <c r="J125"/>
      <c r="K125"/>
      <c r="L125"/>
      <c r="M125"/>
    </row>
    <row r="126" spans="3:13" ht="13.5">
      <c r="C126"/>
      <c r="D126"/>
      <c r="E126"/>
      <c r="F126"/>
      <c r="G126"/>
      <c r="H126"/>
      <c r="I126"/>
      <c r="J126"/>
      <c r="K126"/>
      <c r="L126"/>
      <c r="M126"/>
    </row>
    <row r="127" spans="3:13" ht="13.5">
      <c r="C127"/>
      <c r="D127"/>
      <c r="E127"/>
      <c r="F127"/>
      <c r="G127"/>
      <c r="H127"/>
      <c r="I127"/>
      <c r="J127"/>
      <c r="K127"/>
      <c r="L127"/>
      <c r="M127"/>
    </row>
    <row r="128" spans="3:13" ht="13.5">
      <c r="C128"/>
      <c r="D128"/>
      <c r="E128"/>
      <c r="F128"/>
      <c r="G128"/>
      <c r="H128"/>
      <c r="I128"/>
      <c r="J128"/>
      <c r="K128"/>
      <c r="L128"/>
      <c r="M128"/>
    </row>
    <row r="129" spans="3:13" ht="13.5">
      <c r="C129"/>
      <c r="D129"/>
      <c r="E129"/>
      <c r="F129"/>
      <c r="G129"/>
      <c r="H129"/>
      <c r="I129"/>
      <c r="J129"/>
      <c r="K129"/>
      <c r="L129"/>
      <c r="M129"/>
    </row>
    <row r="130" spans="3:13" ht="13.5">
      <c r="C130"/>
      <c r="D130"/>
      <c r="E130"/>
      <c r="F130"/>
      <c r="G130"/>
      <c r="H130"/>
      <c r="I130"/>
      <c r="J130"/>
      <c r="K130"/>
      <c r="L130"/>
      <c r="M130"/>
    </row>
    <row r="131" spans="3:13" ht="13.5">
      <c r="C131"/>
      <c r="D131"/>
      <c r="E131"/>
      <c r="F131"/>
      <c r="G131"/>
      <c r="H131"/>
      <c r="I131"/>
      <c r="J131"/>
      <c r="K131"/>
      <c r="L131"/>
      <c r="M131"/>
    </row>
    <row r="132" spans="3:13" ht="13.5">
      <c r="C132"/>
      <c r="D132"/>
      <c r="E132"/>
      <c r="F132"/>
      <c r="G132"/>
      <c r="H132"/>
      <c r="I132"/>
      <c r="J132"/>
      <c r="K132"/>
      <c r="L132"/>
      <c r="M132"/>
    </row>
    <row r="133" spans="3:13" ht="13.5">
      <c r="C133"/>
      <c r="D133"/>
      <c r="E133"/>
      <c r="F133"/>
      <c r="G133"/>
      <c r="H133"/>
      <c r="I133"/>
      <c r="J133"/>
      <c r="K133"/>
      <c r="L133"/>
      <c r="M133"/>
    </row>
    <row r="134" spans="3:13" ht="13.5">
      <c r="C134"/>
      <c r="D134"/>
      <c r="E134"/>
      <c r="F134"/>
      <c r="G134"/>
      <c r="H134"/>
      <c r="I134"/>
      <c r="J134"/>
      <c r="K134"/>
      <c r="L134"/>
      <c r="M134"/>
    </row>
    <row r="135" spans="3:13" ht="13.5">
      <c r="C135"/>
      <c r="D135"/>
      <c r="E135"/>
      <c r="F135"/>
      <c r="G135"/>
      <c r="H135"/>
      <c r="I135"/>
      <c r="J135"/>
      <c r="K135"/>
      <c r="L135"/>
      <c r="M135"/>
    </row>
    <row r="136" spans="3:13" ht="13.5">
      <c r="C136"/>
      <c r="D136"/>
      <c r="E136"/>
      <c r="F136"/>
      <c r="G136"/>
      <c r="H136"/>
      <c r="I136"/>
      <c r="J136"/>
      <c r="K136"/>
      <c r="L136"/>
      <c r="M136"/>
    </row>
    <row r="137" spans="3:13" ht="13.5">
      <c r="C137"/>
      <c r="D137"/>
      <c r="E137"/>
      <c r="F137"/>
      <c r="G137"/>
      <c r="H137"/>
      <c r="I137"/>
      <c r="J137"/>
      <c r="K137"/>
      <c r="L137"/>
      <c r="M137"/>
    </row>
  </sheetData>
  <sheetProtection/>
  <printOptions/>
  <pageMargins left="0.7" right="0.7" top="0.75" bottom="0.75" header="0.3" footer="0.3"/>
  <pageSetup horizontalDpi="600" verticalDpi="600" orientation="portrait" paperSize="2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9"/>
  <sheetViews>
    <sheetView workbookViewId="0" topLeftCell="A1">
      <selection activeCell="A190" sqref="A190"/>
    </sheetView>
  </sheetViews>
  <sheetFormatPr defaultColWidth="9.00390625" defaultRowHeight="13.5"/>
  <sheetData>
    <row r="1" ht="13.5">
      <c r="A1">
        <v>1</v>
      </c>
    </row>
    <row r="28" ht="13.5">
      <c r="A28">
        <v>2</v>
      </c>
    </row>
    <row r="54" ht="13.5">
      <c r="A54">
        <v>3</v>
      </c>
    </row>
    <row r="81" ht="13.5">
      <c r="A81">
        <v>4</v>
      </c>
    </row>
    <row r="108" ht="13.5">
      <c r="A108">
        <v>5</v>
      </c>
    </row>
    <row r="135" ht="13.5">
      <c r="A135">
        <v>6</v>
      </c>
    </row>
    <row r="162" ht="13.5">
      <c r="A162">
        <v>7</v>
      </c>
    </row>
    <row r="189" ht="13.5">
      <c r="A189">
        <v>8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100" workbookViewId="0" topLeftCell="A1">
      <selection activeCell="B30" sqref="B30"/>
    </sheetView>
  </sheetViews>
  <sheetFormatPr defaultColWidth="9.00390625" defaultRowHeight="13.5"/>
  <cols>
    <col min="1" max="1" width="8.875" style="0" customWidth="1"/>
    <col min="2" max="2" width="67.625" style="0" customWidth="1"/>
    <col min="3" max="16384" width="8.875" style="0" customWidth="1"/>
  </cols>
  <sheetData>
    <row r="1" spans="1:9" ht="13.5">
      <c r="A1" s="9" t="s">
        <v>0</v>
      </c>
      <c r="B1" s="10"/>
      <c r="C1" s="10"/>
      <c r="D1" s="10"/>
      <c r="E1" s="10"/>
      <c r="F1" s="10"/>
      <c r="G1" s="10"/>
      <c r="H1" s="10"/>
      <c r="I1" s="2"/>
    </row>
    <row r="2" spans="1:9" ht="14.25" customHeight="1">
      <c r="A2" s="11" t="s">
        <v>1</v>
      </c>
      <c r="B2" s="12"/>
      <c r="C2" s="12"/>
      <c r="D2" s="12"/>
      <c r="E2" s="12"/>
      <c r="F2" s="12"/>
      <c r="G2" s="12"/>
      <c r="H2" s="12"/>
      <c r="I2" s="2"/>
    </row>
    <row r="3" spans="1:4" ht="14.25" customHeight="1">
      <c r="A3" s="2"/>
      <c r="D3" s="2"/>
    </row>
    <row r="7" spans="1:2" ht="13.5">
      <c r="A7" t="s">
        <v>2</v>
      </c>
      <c r="B7" t="s">
        <v>42</v>
      </c>
    </row>
    <row r="8" ht="13.5">
      <c r="B8" t="s">
        <v>43</v>
      </c>
    </row>
    <row r="9" ht="13.5">
      <c r="B9" t="s">
        <v>44</v>
      </c>
    </row>
    <row r="10" ht="13.5">
      <c r="B10" t="s">
        <v>45</v>
      </c>
    </row>
    <row r="12" ht="13.5">
      <c r="B12" t="s">
        <v>46</v>
      </c>
    </row>
    <row r="13" ht="13.5">
      <c r="B13" t="s">
        <v>47</v>
      </c>
    </row>
    <row r="14" ht="13.5">
      <c r="B14" t="s">
        <v>48</v>
      </c>
    </row>
  </sheetData>
  <sheetProtection/>
  <printOptions/>
  <pageMargins left="0.7499062639521802" right="0.7499062639521802" top="0.9998749560258521" bottom="0.9998749560258521" header="0.5110472206055648" footer="0.51104722060556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14089672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miho</cp:lastModifiedBy>
  <cp:lastPrinted>2026-01-07T07:34:18Z</cp:lastPrinted>
  <dcterms:created xsi:type="dcterms:W3CDTF">2013-10-09T23:04:08Z</dcterms:created>
  <dcterms:modified xsi:type="dcterms:W3CDTF">2015-11-02T08:12:09Z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