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1"/>
  </bookViews>
  <sheets>
    <sheet name="ルール＆合計" sheetId="1" r:id="rId1"/>
    <sheet name="検証データ" sheetId="2" r:id="rId2"/>
    <sheet name="気づき" sheetId="3" r:id="rId3"/>
    <sheet name="画像" sheetId="4" r:id="rId4"/>
  </sheets>
  <definedNames>
    <definedName name="_xlnm._FilterDatabase" localSheetId="1" hidden="1">'検証データ'!$A$1:$R$38</definedName>
  </definedNames>
  <calcPr fullCalcOnLoad="1"/>
</workbook>
</file>

<file path=xl/sharedStrings.xml><?xml version="1.0" encoding="utf-8"?>
<sst xmlns="http://schemas.openxmlformats.org/spreadsheetml/2006/main" count="541" uniqueCount="280">
  <si>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</si>
  <si>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</si>
  <si>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</si>
  <si>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</si>
  <si>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</si>
  <si>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</si>
  <si>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</si>
  <si>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</si>
  <si>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</si>
  <si>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</si>
  <si>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</si>
  <si>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</si>
  <si>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</si>
  <si>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</si>
  <si>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</si>
  <si>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</si>
  <si>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</si>
  <si>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</si>
  <si>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</si>
  <si>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</si>
  <si>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</si>
  <si>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</si>
  <si>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</si>
  <si>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</si>
  <si>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</si>
  <si>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</si>
  <si>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</si>
  <si>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</si>
  <si>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</si>
  <si>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</si>
  <si>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</si>
  <si>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</si>
  <si>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</si>
  <si>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</si>
  <si>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</si>
  <si>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</si>
  <si>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</si>
  <si>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</si>
  <si>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</si>
  <si>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</si>
  <si>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</si>
  <si>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</si>
  <si>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</si>
  <si>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</si>
  <si>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</si>
  <si>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</si>
  <si>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</si>
  <si>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</si>
  <si>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</si>
  <si>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</si>
  <si>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</si>
  <si>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</si>
  <si>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</si>
  <si>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</si>
  <si>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</si>
  <si>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</si>
  <si>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</si>
  <si>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</si>
  <si>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</si>
  <si>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</si>
  <si>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</si>
  <si>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</si>
  <si>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</si>
  <si>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</si>
  <si>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</si>
  <si>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</si>
  <si>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ロスカットpips</t>
  </si>
  <si>
    <t>メモ</t>
  </si>
  <si>
    <t>EUR/JPY</t>
  </si>
  <si>
    <t>売り</t>
  </si>
  <si>
    <t>EB</t>
  </si>
  <si>
    <t>負け</t>
  </si>
  <si>
    <t>買い</t>
  </si>
  <si>
    <t>トレーリングストップ</t>
  </si>
  <si>
    <t>勝ち</t>
  </si>
  <si>
    <t>2013年</t>
  </si>
  <si>
    <t>2014年</t>
  </si>
  <si>
    <t>2015年</t>
  </si>
  <si>
    <t>1H</t>
  </si>
  <si>
    <t>31.5pips</t>
  </si>
  <si>
    <t>20000通貨</t>
  </si>
  <si>
    <t>2012.12.31.19:00</t>
  </si>
  <si>
    <t>2013.01.03.04:00</t>
  </si>
  <si>
    <t>1.2012.12.31　買いエントリー</t>
  </si>
  <si>
    <t>36.3pips</t>
  </si>
  <si>
    <t>2013.01.03.22:00</t>
  </si>
  <si>
    <t>2013.01.04.01:00</t>
  </si>
  <si>
    <t>ロスカット</t>
  </si>
  <si>
    <t>A</t>
  </si>
  <si>
    <t>B</t>
  </si>
  <si>
    <t>2.2012.01.03　売りエントリー</t>
  </si>
  <si>
    <t>57.7pips</t>
  </si>
  <si>
    <t>2013.01.11.15:00</t>
  </si>
  <si>
    <t>2013.01.11.16:00</t>
  </si>
  <si>
    <t>d決済</t>
  </si>
  <si>
    <t>15000通貨</t>
  </si>
  <si>
    <t>A</t>
  </si>
  <si>
    <t>3.2012.01.11　買いエントリー</t>
  </si>
  <si>
    <t>150.9pips</t>
  </si>
  <si>
    <t>6000通貨</t>
  </si>
  <si>
    <t>2013.01.22.10：00</t>
  </si>
  <si>
    <t>2013.01.24.04：00</t>
  </si>
  <si>
    <t>A</t>
  </si>
  <si>
    <t>4.2013.01.22　売りエントリー</t>
  </si>
  <si>
    <t>89.9pips</t>
  </si>
  <si>
    <t>10000通貨</t>
  </si>
  <si>
    <t>2013.02.11.23：00</t>
  </si>
  <si>
    <t>2013.02.12.15：00</t>
  </si>
  <si>
    <t>ロスカット（トレーリングストップ）</t>
  </si>
  <si>
    <t>B</t>
  </si>
  <si>
    <t>47pips</t>
  </si>
  <si>
    <t>19000通貨</t>
  </si>
  <si>
    <t>2013.02.14.12：00</t>
  </si>
  <si>
    <t>2013.02.15.15：00</t>
  </si>
  <si>
    <t>A</t>
  </si>
  <si>
    <t>6.2013.02.14　売りエントリー</t>
  </si>
  <si>
    <t>42.2pips</t>
  </si>
  <si>
    <t>2013.02.19.22：00</t>
  </si>
  <si>
    <t>2013.02.20.02：00</t>
  </si>
  <si>
    <t>建値決済</t>
  </si>
  <si>
    <t>引き分け</t>
  </si>
  <si>
    <t>7.2013.02.19　買いエントリー</t>
  </si>
  <si>
    <t>74.2pips</t>
  </si>
  <si>
    <t>13000通貨</t>
  </si>
  <si>
    <t>2013.02.20.22：00</t>
  </si>
  <si>
    <t>2013.02.22.06：00</t>
  </si>
  <si>
    <t>B</t>
  </si>
  <si>
    <t>8.2013.02.20　売りエントリー</t>
  </si>
  <si>
    <t>69pips</t>
  </si>
  <si>
    <t>2013.03.15.12：00</t>
  </si>
  <si>
    <t>2013.03.15.16：00</t>
  </si>
  <si>
    <t>ロスカット</t>
  </si>
  <si>
    <t>A</t>
  </si>
  <si>
    <t>9.2013.03.15　買いエントリー</t>
  </si>
  <si>
    <t>44.2pips</t>
  </si>
  <si>
    <t>2013.03.27.10：00</t>
  </si>
  <si>
    <t>2013.04.02.06：00</t>
  </si>
  <si>
    <t>B</t>
  </si>
  <si>
    <t>5.2013.02.11　買いエントリー</t>
  </si>
  <si>
    <t>10.2013.03.27　売りエントリー</t>
  </si>
  <si>
    <t>132.2pips</t>
  </si>
  <si>
    <t>8000通貨</t>
  </si>
  <si>
    <t>2013.04.04.17：00</t>
  </si>
  <si>
    <t>2013.04.05.03：00</t>
  </si>
  <si>
    <t>B</t>
  </si>
  <si>
    <t>11.2013.04.04　買いエントリー</t>
  </si>
  <si>
    <t>106.6pips</t>
  </si>
  <si>
    <t>2013.04.16.13：00</t>
  </si>
  <si>
    <t>2013.04.17.14：00</t>
  </si>
  <si>
    <t>35.8pips</t>
  </si>
  <si>
    <t>31000通貨</t>
  </si>
  <si>
    <t>2013.04.25.17：00</t>
  </si>
  <si>
    <t>2013.04.26.17：00</t>
  </si>
  <si>
    <t>ウェッジ　B</t>
  </si>
  <si>
    <t>13.2013.04.25　売りエントリー</t>
  </si>
  <si>
    <t>44.9pips</t>
  </si>
  <si>
    <t>30000通貨</t>
  </si>
  <si>
    <t>2013.05.09.12：00</t>
  </si>
  <si>
    <t>2013.05.09.16：00</t>
  </si>
  <si>
    <t>ロスカット</t>
  </si>
  <si>
    <t>14.2013.05.09　売りエントリー</t>
  </si>
  <si>
    <t>33pips</t>
  </si>
  <si>
    <t>2013.05.14.14：00</t>
  </si>
  <si>
    <t>2013.05.14.15：00</t>
  </si>
  <si>
    <t>ロスカット</t>
  </si>
  <si>
    <t>40000通貨</t>
  </si>
  <si>
    <t>トレンドラインブレイク</t>
  </si>
  <si>
    <t>15.2013.05.14　売りエントリー</t>
  </si>
  <si>
    <t>B（４Hサポレジ）</t>
  </si>
  <si>
    <t>52.2pips</t>
  </si>
  <si>
    <t>25000通貨</t>
  </si>
  <si>
    <t>2013.07.25.12：00</t>
  </si>
  <si>
    <t>2013.07.30.06：00</t>
  </si>
  <si>
    <t>B</t>
  </si>
  <si>
    <t>16.2013.07.25　売りエントリー</t>
  </si>
  <si>
    <t>30.1pips</t>
  </si>
  <si>
    <t>47000通貨</t>
  </si>
  <si>
    <t>2013.08.05.05：00</t>
  </si>
  <si>
    <t>2013.08.08.21：00</t>
  </si>
  <si>
    <t>17.2013.08.05　売りエントリー</t>
  </si>
  <si>
    <t>18.8pips</t>
  </si>
  <si>
    <t>90000通貨</t>
  </si>
  <si>
    <t>2013.08.27.08：00</t>
  </si>
  <si>
    <t>2013.09.02.06：00</t>
  </si>
  <si>
    <t>B(4Hサポレジ)</t>
  </si>
  <si>
    <t>18.2013.08.27　売りエントリー</t>
  </si>
  <si>
    <t>40.9pips</t>
  </si>
  <si>
    <t>50000通貨</t>
  </si>
  <si>
    <t>2013.09.27.17：00</t>
  </si>
  <si>
    <t>2013.09.30.17：00</t>
  </si>
  <si>
    <t>ヘッド&amp;ショルダー　(4Hサポレジ)</t>
  </si>
  <si>
    <t>ヘッド&amp;ショルダー　B　(4Hサポレジ)</t>
  </si>
  <si>
    <t>19.2013.09.27　売りエントリー</t>
  </si>
  <si>
    <t>25.7pips</t>
  </si>
  <si>
    <t>83000通貨</t>
  </si>
  <si>
    <t>2013.10.04.13：00</t>
  </si>
  <si>
    <t>2013.10.07.18：00</t>
  </si>
  <si>
    <t>ヘッド&amp;ショルダー　B　</t>
  </si>
  <si>
    <t>A：サポレジをブレイクと同時にできたEB(日足サポレジ)</t>
  </si>
  <si>
    <t>B：サポレジをブレイクした後レジスタンスorサポート後EB(日足サポレジ)</t>
  </si>
  <si>
    <t>20.2013.10.04　売りエントリー</t>
  </si>
  <si>
    <t>19.4pips</t>
  </si>
  <si>
    <t>110000通貨</t>
  </si>
  <si>
    <t>2013.10.31.06：00</t>
  </si>
  <si>
    <t>2013.10.31.17：00</t>
  </si>
  <si>
    <t>ウェッジ　</t>
  </si>
  <si>
    <t>29.7pips</t>
  </si>
  <si>
    <t>88000通貨</t>
  </si>
  <si>
    <t>2013.12.13.15：00</t>
  </si>
  <si>
    <t>2013.12.16.11：00</t>
  </si>
  <si>
    <t>32.7pips</t>
  </si>
  <si>
    <t>80000通貨</t>
  </si>
  <si>
    <t>2014.04.08.11：00</t>
  </si>
  <si>
    <t>2014.04.08.21：00</t>
  </si>
  <si>
    <t>B(4Hサポレジ)</t>
  </si>
  <si>
    <t>14.7pips</t>
  </si>
  <si>
    <t>180000通貨</t>
  </si>
  <si>
    <t>2014.05.13.04：00</t>
  </si>
  <si>
    <t>2014.05.13.12：00</t>
  </si>
  <si>
    <t>B(4H)</t>
  </si>
  <si>
    <t>23pips</t>
  </si>
  <si>
    <t>120000通貨</t>
  </si>
  <si>
    <t>2014.06.19.10：00</t>
  </si>
  <si>
    <t>2014.06.23.10：00</t>
  </si>
  <si>
    <t>ロスカット</t>
  </si>
  <si>
    <t>B</t>
  </si>
  <si>
    <t>18.1pips</t>
  </si>
  <si>
    <t>150000通貨</t>
  </si>
  <si>
    <t>2014.08.06.11：00</t>
  </si>
  <si>
    <t>2014.08.07.04：00</t>
  </si>
  <si>
    <t>トレーリングストップ</t>
  </si>
  <si>
    <t>20.3pips</t>
  </si>
  <si>
    <t>135000通貨</t>
  </si>
  <si>
    <t>2014.08.27.04：00</t>
  </si>
  <si>
    <t>2014.08.27.17：00</t>
  </si>
  <si>
    <t>31.3pips</t>
  </si>
  <si>
    <t>87000通貨</t>
  </si>
  <si>
    <t>2014.10.01.16：00</t>
  </si>
  <si>
    <t>2014.10.02.11：00</t>
  </si>
  <si>
    <t>70.8pips</t>
  </si>
  <si>
    <t>42000通貨</t>
  </si>
  <si>
    <t>2015.03.10.11：00</t>
  </si>
  <si>
    <t>2015.03.12.09：00</t>
  </si>
  <si>
    <t>23.9pips</t>
  </si>
  <si>
    <t>140000通貨</t>
  </si>
  <si>
    <t>2015.05.14.07：00</t>
  </si>
  <si>
    <t>2015.05.18.10：00</t>
  </si>
  <si>
    <t>B(1H)</t>
  </si>
  <si>
    <t>49.9pips</t>
  </si>
  <si>
    <t>75000通貨</t>
  </si>
  <si>
    <t>2015.06.26.18：00</t>
  </si>
  <si>
    <t>2015.06.29.09：00</t>
  </si>
  <si>
    <t>B</t>
  </si>
  <si>
    <t>87.8pips</t>
  </si>
  <si>
    <t>49000通貨</t>
  </si>
  <si>
    <t>2015.07.10.12：00</t>
  </si>
  <si>
    <t>2015.07.14.08：00</t>
  </si>
  <si>
    <t>ロスカット(トレーリングストップ)</t>
  </si>
  <si>
    <t>34.6pips</t>
  </si>
  <si>
    <t>124000通貨</t>
  </si>
  <si>
    <t>2015.07.17.15：00</t>
  </si>
  <si>
    <t>2015.07.20.10：00</t>
  </si>
  <si>
    <t>B(1H)</t>
  </si>
  <si>
    <t>28.9pips</t>
  </si>
  <si>
    <t>2015.10.01.08：00</t>
  </si>
  <si>
    <t>2015.10.01.20：00</t>
  </si>
  <si>
    <t>ロスカット(トレーリングストップ)</t>
  </si>
  <si>
    <t>16.3pips</t>
  </si>
  <si>
    <t>265000通貨</t>
  </si>
  <si>
    <t>2015.10.22.06：00</t>
  </si>
  <si>
    <t>2015.10.26.19：00</t>
  </si>
  <si>
    <t>A(1H)</t>
  </si>
  <si>
    <t>39.1pips</t>
  </si>
  <si>
    <t>152000通貨</t>
  </si>
  <si>
    <t>2015.10.29.16：00</t>
  </si>
  <si>
    <t>2015.10.30.05：00</t>
  </si>
  <si>
    <t>2013.12～2015.11</t>
  </si>
  <si>
    <t>今回の検証では、日足のサポレジをメインにやって、4H・1Hサポレジも取り入れてやった。</t>
  </si>
  <si>
    <t>勝率は70％ぐらいにはなったが、チャートパターンとか取り入れたら、もう少しは上がるのかなと</t>
  </si>
  <si>
    <t>感じた。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</si>
</sst>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&quot;¥&quot;#,##0.00_);[Red]\(&quot;¥&quot;#,##0.00\)"/>
  </numFmts>
  <fonts count="43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>
        <color theme="5"/>
      </top>
      <bottom style="thin"/>
    </border>
    <border>
      <left style="thin"/>
      <right style="dashed"/>
      <top style="double">
        <color theme="5"/>
      </top>
      <bottom style="thin"/>
    </border>
    <border>
      <left style="dashed"/>
      <right style="dashed"/>
      <top style="double">
        <color theme="5"/>
      </top>
      <bottom style="thin"/>
    </border>
    <border>
      <left style="dashed"/>
      <right style="thin"/>
      <top style="double">
        <color theme="5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2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7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8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39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0" fontId="6" fillId="35" borderId="40" xfId="61" applyNumberFormat="1" applyFont="1" applyFill="1" applyBorder="1" applyAlignment="1" applyProtection="1">
      <alignment horizontal="center" vertical="center"/>
      <protection/>
    </xf>
    <xf numFmtId="0" fontId="6" fillId="35" borderId="41" xfId="61" applyNumberFormat="1" applyFont="1" applyFill="1" applyBorder="1" applyAlignment="1" applyProtection="1">
      <alignment horizontal="center" vertical="center" wrapText="1"/>
      <protection/>
    </xf>
    <xf numFmtId="0" fontId="6" fillId="35" borderId="41" xfId="61" applyNumberFormat="1" applyFont="1" applyFill="1" applyBorder="1" applyAlignment="1" applyProtection="1">
      <alignment horizontal="center" vertical="center"/>
      <protection/>
    </xf>
    <xf numFmtId="182" fontId="6" fillId="35" borderId="41" xfId="61" applyNumberFormat="1" applyFont="1" applyFill="1" applyBorder="1" applyAlignment="1" applyProtection="1">
      <alignment horizontal="center" vertical="center" wrapText="1"/>
      <protection/>
    </xf>
    <xf numFmtId="183" fontId="6" fillId="35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 wrapText="1"/>
      <protection/>
    </xf>
    <xf numFmtId="182" fontId="6" fillId="35" borderId="43" xfId="61" applyNumberFormat="1" applyFont="1" applyFill="1" applyBorder="1" applyAlignment="1" applyProtection="1">
      <alignment vertical="center"/>
      <protection/>
    </xf>
    <xf numFmtId="184" fontId="6" fillId="35" borderId="44" xfId="61" applyNumberFormat="1" applyFont="1" applyFill="1" applyBorder="1" applyAlignment="1" applyProtection="1">
      <alignment horizontal="center" vertical="center"/>
      <protection/>
    </xf>
    <xf numFmtId="184" fontId="7" fillId="0" borderId="45" xfId="61" applyNumberFormat="1" applyFont="1" applyFill="1" applyBorder="1" applyAlignment="1" applyProtection="1">
      <alignment horizontal="right" vertical="center"/>
      <protection/>
    </xf>
    <xf numFmtId="184" fontId="7" fillId="0" borderId="46" xfId="61" applyNumberFormat="1" applyFont="1" applyFill="1" applyBorder="1" applyAlignment="1" applyProtection="1">
      <alignment horizontal="right" vertical="center"/>
      <protection/>
    </xf>
    <xf numFmtId="185" fontId="7" fillId="0" borderId="46" xfId="61" applyNumberFormat="1" applyFont="1" applyFill="1" applyBorder="1" applyAlignment="1" applyProtection="1">
      <alignment horizontal="right" vertical="center"/>
      <protection/>
    </xf>
    <xf numFmtId="186" fontId="7" fillId="0" borderId="46" xfId="61" applyNumberFormat="1" applyFont="1" applyFill="1" applyBorder="1" applyAlignment="1" applyProtection="1">
      <alignment horizontal="right" vertical="center"/>
      <protection/>
    </xf>
    <xf numFmtId="187" fontId="7" fillId="0" borderId="46" xfId="61" applyNumberFormat="1" applyFont="1" applyFill="1" applyBorder="1" applyAlignment="1" applyProtection="1">
      <alignment vertical="center"/>
      <protection/>
    </xf>
    <xf numFmtId="184" fontId="7" fillId="0" borderId="46" xfId="61" applyNumberFormat="1" applyFont="1" applyFill="1" applyBorder="1" applyAlignment="1" applyProtection="1">
      <alignment vertical="center"/>
      <protection/>
    </xf>
    <xf numFmtId="181" fontId="7" fillId="0" borderId="46" xfId="61" applyNumberFormat="1" applyFont="1" applyFill="1" applyBorder="1" applyAlignment="1" applyProtection="1">
      <alignment vertical="center"/>
      <protection/>
    </xf>
    <xf numFmtId="181" fontId="7" fillId="0" borderId="47" xfId="61" applyNumberFormat="1" applyFont="1" applyFill="1" applyBorder="1" applyAlignment="1" applyProtection="1">
      <alignment vertical="center"/>
      <protection/>
    </xf>
    <xf numFmtId="184" fontId="0" fillId="0" borderId="45" xfId="0" applyNumberFormat="1" applyFont="1" applyFill="1" applyBorder="1" applyAlignment="1" applyProtection="1">
      <alignment vertical="center"/>
      <protection/>
    </xf>
    <xf numFmtId="184" fontId="0" fillId="0" borderId="46" xfId="0" applyNumberFormat="1" applyFont="1" applyFill="1" applyBorder="1" applyAlignment="1" applyProtection="1">
      <alignment vertical="center"/>
      <protection/>
    </xf>
    <xf numFmtId="0" fontId="0" fillId="0" borderId="46" xfId="0" applyNumberFormat="1" applyFont="1" applyFill="1" applyBorder="1" applyAlignment="1" applyProtection="1">
      <alignment vertical="center"/>
      <protection/>
    </xf>
    <xf numFmtId="6" fontId="7" fillId="0" borderId="46" xfId="61" applyNumberFormat="1" applyFont="1" applyFill="1" applyBorder="1" applyAlignment="1" applyProtection="1">
      <alignment horizontal="right"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0" fontId="9" fillId="0" borderId="47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49" xfId="61" applyNumberFormat="1" applyFont="1" applyFill="1" applyBorder="1" applyAlignment="1" applyProtection="1">
      <alignment vertical="center"/>
      <protection/>
    </xf>
    <xf numFmtId="5" fontId="6" fillId="36" borderId="49" xfId="61" applyNumberFormat="1" applyFont="1" applyFill="1" applyBorder="1" applyAlignment="1" applyProtection="1">
      <alignment horizontal="center" vertical="center"/>
      <protection/>
    </xf>
    <xf numFmtId="182" fontId="6" fillId="36" borderId="49" xfId="61" applyNumberFormat="1" applyFont="1" applyFill="1" applyBorder="1" applyAlignment="1" applyProtection="1">
      <alignment vertical="center"/>
      <protection/>
    </xf>
    <xf numFmtId="6" fontId="6" fillId="36" borderId="49" xfId="61" applyNumberFormat="1" applyFont="1" applyFill="1" applyBorder="1" applyAlignment="1" applyProtection="1">
      <alignment vertical="center"/>
      <protection/>
    </xf>
    <xf numFmtId="6" fontId="6" fillId="36" borderId="49" xfId="61" applyNumberFormat="1" applyFont="1" applyFill="1" applyBorder="1" applyAlignment="1" applyProtection="1">
      <alignment horizontal="center" vertical="center"/>
      <protection/>
    </xf>
    <xf numFmtId="0" fontId="0" fillId="36" borderId="49" xfId="0" applyNumberFormat="1" applyFont="1" applyFill="1" applyBorder="1" applyAlignment="1" applyProtection="1">
      <alignment vertical="center"/>
      <protection/>
    </xf>
    <xf numFmtId="0" fontId="0" fillId="0" borderId="49" xfId="0" applyNumberFormat="1" applyFont="1" applyFill="1" applyBorder="1" applyAlignment="1" applyProtection="1">
      <alignment vertical="center"/>
      <protection/>
    </xf>
    <xf numFmtId="0" fontId="0" fillId="0" borderId="50" xfId="0" applyNumberFormat="1" applyFont="1" applyFill="1" applyBorder="1" applyAlignment="1" applyProtection="1">
      <alignment vertical="center"/>
      <protection/>
    </xf>
    <xf numFmtId="5" fontId="7" fillId="37" borderId="50" xfId="61" applyNumberFormat="1" applyFont="1" applyFill="1" applyBorder="1" applyAlignment="1" applyProtection="1">
      <alignment horizontal="center"/>
      <protection/>
    </xf>
    <xf numFmtId="5" fontId="6" fillId="0" borderId="50" xfId="61" applyNumberFormat="1" applyFont="1" applyFill="1" applyBorder="1" applyAlignment="1" applyProtection="1">
      <alignment horizontal="center" vertical="center"/>
      <protection/>
    </xf>
    <xf numFmtId="0" fontId="6" fillId="0" borderId="50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51" xfId="61" applyNumberFormat="1" applyFont="1" applyFill="1" applyBorder="1" applyAlignment="1" applyProtection="1">
      <alignment horizontal="center" vertical="center"/>
      <protection/>
    </xf>
    <xf numFmtId="5" fontId="10" fillId="36" borderId="49" xfId="61" applyNumberFormat="1" applyFont="1" applyFill="1" applyBorder="1" applyAlignment="1" applyProtection="1">
      <alignment horizontal="center" vertical="center"/>
      <protection/>
    </xf>
    <xf numFmtId="9" fontId="6" fillId="36" borderId="52" xfId="61" applyNumberFormat="1" applyFont="1" applyFill="1" applyBorder="1" applyAlignment="1" applyProtection="1">
      <alignment horizontal="center" vertical="center"/>
      <protection/>
    </xf>
    <xf numFmtId="5" fontId="7" fillId="37" borderId="53" xfId="61" applyNumberFormat="1" applyFont="1" applyFill="1" applyBorder="1" applyAlignment="1" applyProtection="1">
      <alignment horizontal="center"/>
      <protection/>
    </xf>
    <xf numFmtId="0" fontId="0" fillId="0" borderId="54" xfId="0" applyNumberFormat="1" applyFont="1" applyFill="1" applyBorder="1" applyAlignment="1" applyProtection="1">
      <alignment vertical="center"/>
      <protection/>
    </xf>
    <xf numFmtId="0" fontId="0" fillId="0" borderId="55" xfId="0" applyNumberFormat="1" applyFont="1" applyFill="1" applyBorder="1" applyAlignment="1" applyProtection="1">
      <alignment vertical="center"/>
      <protection/>
    </xf>
    <xf numFmtId="0" fontId="0" fillId="0" borderId="56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0" fillId="34" borderId="39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58" xfId="62" applyBorder="1">
      <alignment vertical="center"/>
      <protection/>
    </xf>
    <xf numFmtId="0" fontId="1" fillId="0" borderId="59" xfId="62" applyBorder="1">
      <alignment vertical="center"/>
      <protection/>
    </xf>
    <xf numFmtId="0" fontId="1" fillId="0" borderId="60" xfId="62" applyBorder="1">
      <alignment vertical="center"/>
      <protection/>
    </xf>
    <xf numFmtId="0" fontId="1" fillId="0" borderId="61" xfId="62" applyBorder="1">
      <alignment vertical="center"/>
      <protection/>
    </xf>
    <xf numFmtId="0" fontId="1" fillId="0" borderId="0" xfId="62" applyBorder="1">
      <alignment vertical="center"/>
      <protection/>
    </xf>
    <xf numFmtId="0" fontId="0" fillId="0" borderId="52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62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34" borderId="28" xfId="0" applyNumberFormat="1" applyFont="1" applyFill="1" applyBorder="1" applyAlignment="1" applyProtection="1">
      <alignment horizontal="center" vertical="center"/>
      <protection/>
    </xf>
    <xf numFmtId="55" fontId="0" fillId="0" borderId="63" xfId="0" applyNumberFormat="1" applyFont="1" applyFill="1" applyBorder="1" applyAlignment="1" applyProtection="1">
      <alignment horizontal="center" vertical="center"/>
      <protection/>
    </xf>
    <xf numFmtId="5" fontId="1" fillId="0" borderId="64" xfId="0" applyNumberFormat="1" applyFont="1" applyFill="1" applyBorder="1" applyAlignment="1" applyProtection="1">
      <alignment vertical="center"/>
      <protection/>
    </xf>
    <xf numFmtId="184" fontId="1" fillId="0" borderId="65" xfId="0" applyNumberFormat="1" applyFont="1" applyFill="1" applyBorder="1" applyAlignment="1" applyProtection="1">
      <alignment vertical="center"/>
      <protection/>
    </xf>
    <xf numFmtId="6" fontId="1" fillId="0" borderId="65" xfId="0" applyNumberFormat="1" applyFont="1" applyFill="1" applyBorder="1" applyAlignment="1" applyProtection="1">
      <alignment vertical="center"/>
      <protection/>
    </xf>
    <xf numFmtId="186" fontId="1" fillId="0" borderId="65" xfId="0" applyNumberFormat="1" applyFont="1" applyFill="1" applyBorder="1" applyAlignment="1" applyProtection="1">
      <alignment vertical="center"/>
      <protection/>
    </xf>
    <xf numFmtId="185" fontId="1" fillId="0" borderId="65" xfId="0" applyNumberFormat="1" applyFont="1" applyFill="1" applyBorder="1" applyAlignment="1" applyProtection="1">
      <alignment vertical="center"/>
      <protection/>
    </xf>
    <xf numFmtId="187" fontId="8" fillId="0" borderId="65" xfId="0" applyNumberFormat="1" applyFont="1" applyFill="1" applyBorder="1" applyAlignment="1" applyProtection="1">
      <alignment vertical="center"/>
      <protection/>
    </xf>
    <xf numFmtId="181" fontId="1" fillId="0" borderId="65" xfId="0" applyNumberFormat="1" applyFont="1" applyFill="1" applyBorder="1" applyAlignment="1" applyProtection="1">
      <alignment vertical="center"/>
      <protection/>
    </xf>
    <xf numFmtId="181" fontId="1" fillId="0" borderId="66" xfId="0" applyNumberFormat="1" applyFont="1" applyFill="1" applyBorder="1" applyAlignment="1" applyProtection="1">
      <alignment vertical="center"/>
      <protection/>
    </xf>
    <xf numFmtId="0" fontId="0" fillId="34" borderId="67" xfId="0" applyNumberFormat="1" applyFont="1" applyFill="1" applyBorder="1" applyAlignment="1" applyProtection="1">
      <alignment horizontal="center" vertical="center"/>
      <protection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0" xfId="0" applyFont="1" applyAlignment="1">
      <alignment horizontal="center" vertical="center"/>
    </xf>
    <xf numFmtId="189" fontId="7" fillId="0" borderId="46" xfId="61" applyNumberFormat="1" applyFont="1" applyFill="1" applyBorder="1" applyAlignment="1" applyProtection="1">
      <alignment vertical="center"/>
      <protection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vertical="center"/>
    </xf>
    <xf numFmtId="180" fontId="0" fillId="0" borderId="74" xfId="0" applyNumberFormat="1" applyFont="1" applyFill="1" applyBorder="1" applyAlignment="1" applyProtection="1">
      <alignment vertical="center"/>
      <protection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52" xfId="61" applyNumberFormat="1" applyFont="1" applyFill="1" applyBorder="1" applyAlignment="1" applyProtection="1">
      <alignment horizontal="center"/>
      <protection/>
    </xf>
    <xf numFmtId="5" fontId="7" fillId="37" borderId="47" xfId="61" applyNumberFormat="1" applyFont="1" applyFill="1" applyBorder="1" applyAlignment="1" applyProtection="1">
      <alignment horizontal="center"/>
      <protection/>
    </xf>
    <xf numFmtId="5" fontId="7" fillId="37" borderId="54" xfId="61" applyNumberFormat="1" applyFont="1" applyFill="1" applyBorder="1" applyAlignment="1" applyProtection="1">
      <alignment horizontal="center"/>
      <protection/>
    </xf>
    <xf numFmtId="5" fontId="7" fillId="37" borderId="69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69" xfId="61" applyNumberFormat="1" applyFont="1" applyFill="1" applyBorder="1" applyAlignment="1" applyProtection="1">
      <alignment horizontal="center" vertical="center"/>
      <protection/>
    </xf>
    <xf numFmtId="5" fontId="6" fillId="0" borderId="70" xfId="61" applyNumberFormat="1" applyFont="1" applyFill="1" applyBorder="1" applyAlignment="1" applyProtection="1">
      <alignment horizontal="center" vertical="center"/>
      <protection/>
    </xf>
    <xf numFmtId="0" fontId="4" fillId="33" borderId="75" xfId="0" applyNumberFormat="1" applyFont="1" applyFill="1" applyBorder="1" applyAlignment="1" applyProtection="1">
      <alignment horizontal="center" vertical="center"/>
      <protection/>
    </xf>
    <xf numFmtId="0" fontId="4" fillId="33" borderId="38" xfId="0" applyNumberFormat="1" applyFont="1" applyFill="1" applyBorder="1" applyAlignment="1" applyProtection="1">
      <alignment horizontal="center" vertical="center"/>
      <protection/>
    </xf>
    <xf numFmtId="0" fontId="4" fillId="33" borderId="39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14</xdr:col>
      <xdr:colOff>457200</xdr:colOff>
      <xdr:row>21</xdr:row>
      <xdr:rowOff>133350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005840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14</xdr:col>
      <xdr:colOff>457200</xdr:colOff>
      <xdr:row>45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14800"/>
          <a:ext cx="1005840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14</xdr:col>
      <xdr:colOff>457200</xdr:colOff>
      <xdr:row>67</xdr:row>
      <xdr:rowOff>142875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058150"/>
          <a:ext cx="1005840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14</xdr:col>
      <xdr:colOff>457200</xdr:colOff>
      <xdr:row>91</xdr:row>
      <xdr:rowOff>9525</xdr:rowOff>
    </xdr:to>
    <xdr:pic>
      <xdr:nvPicPr>
        <xdr:cNvPr id="4" name="図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001500"/>
          <a:ext cx="100584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14</xdr:col>
      <xdr:colOff>457200</xdr:colOff>
      <xdr:row>113</xdr:row>
      <xdr:rowOff>161925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5944850"/>
          <a:ext cx="10058400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14</xdr:col>
      <xdr:colOff>457200</xdr:colOff>
      <xdr:row>136</xdr:row>
      <xdr:rowOff>133350</xdr:rowOff>
    </xdr:to>
    <xdr:pic>
      <xdr:nvPicPr>
        <xdr:cNvPr id="6" name="図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9888200"/>
          <a:ext cx="1005840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14</xdr:col>
      <xdr:colOff>457200</xdr:colOff>
      <xdr:row>160</xdr:row>
      <xdr:rowOff>9525</xdr:rowOff>
    </xdr:to>
    <xdr:pic>
      <xdr:nvPicPr>
        <xdr:cNvPr id="7" name="図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3831550"/>
          <a:ext cx="100584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14</xdr:col>
      <xdr:colOff>457200</xdr:colOff>
      <xdr:row>182</xdr:row>
      <xdr:rowOff>85725</xdr:rowOff>
    </xdr:to>
    <xdr:pic>
      <xdr:nvPicPr>
        <xdr:cNvPr id="8" name="図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7774900"/>
          <a:ext cx="10058400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14</xdr:col>
      <xdr:colOff>457200</xdr:colOff>
      <xdr:row>205</xdr:row>
      <xdr:rowOff>104775</xdr:rowOff>
    </xdr:to>
    <xdr:pic>
      <xdr:nvPicPr>
        <xdr:cNvPr id="9" name="図 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31718250"/>
          <a:ext cx="1005840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14</xdr:col>
      <xdr:colOff>457200</xdr:colOff>
      <xdr:row>230</xdr:row>
      <xdr:rowOff>161925</xdr:rowOff>
    </xdr:to>
    <xdr:pic>
      <xdr:nvPicPr>
        <xdr:cNvPr id="10" name="図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35661600"/>
          <a:ext cx="100584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14</xdr:col>
      <xdr:colOff>457200</xdr:colOff>
      <xdr:row>253</xdr:row>
      <xdr:rowOff>133350</xdr:rowOff>
    </xdr:to>
    <xdr:pic>
      <xdr:nvPicPr>
        <xdr:cNvPr id="11" name="図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39947850"/>
          <a:ext cx="1005840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14</xdr:col>
      <xdr:colOff>457200</xdr:colOff>
      <xdr:row>276</xdr:row>
      <xdr:rowOff>133350</xdr:rowOff>
    </xdr:to>
    <xdr:pic>
      <xdr:nvPicPr>
        <xdr:cNvPr id="12" name="図 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43891200"/>
          <a:ext cx="1005840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14</xdr:col>
      <xdr:colOff>457200</xdr:colOff>
      <xdr:row>299</xdr:row>
      <xdr:rowOff>104775</xdr:rowOff>
    </xdr:to>
    <xdr:pic>
      <xdr:nvPicPr>
        <xdr:cNvPr id="13" name="図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47834550"/>
          <a:ext cx="1005840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302</xdr:row>
      <xdr:rowOff>0</xdr:rowOff>
    </xdr:from>
    <xdr:to>
      <xdr:col>14</xdr:col>
      <xdr:colOff>457200</xdr:colOff>
      <xdr:row>322</xdr:row>
      <xdr:rowOff>123825</xdr:rowOff>
    </xdr:to>
    <xdr:pic>
      <xdr:nvPicPr>
        <xdr:cNvPr id="14" name="図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51777900"/>
          <a:ext cx="10058400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325</xdr:row>
      <xdr:rowOff>0</xdr:rowOff>
    </xdr:from>
    <xdr:to>
      <xdr:col>14</xdr:col>
      <xdr:colOff>457200</xdr:colOff>
      <xdr:row>345</xdr:row>
      <xdr:rowOff>161925</xdr:rowOff>
    </xdr:to>
    <xdr:pic>
      <xdr:nvPicPr>
        <xdr:cNvPr id="15" name="図 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55721250"/>
          <a:ext cx="10058400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348</xdr:row>
      <xdr:rowOff>0</xdr:rowOff>
    </xdr:from>
    <xdr:to>
      <xdr:col>14</xdr:col>
      <xdr:colOff>457200</xdr:colOff>
      <xdr:row>368</xdr:row>
      <xdr:rowOff>114300</xdr:rowOff>
    </xdr:to>
    <xdr:pic>
      <xdr:nvPicPr>
        <xdr:cNvPr id="16" name="図 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59664600"/>
          <a:ext cx="1005840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371</xdr:row>
      <xdr:rowOff>0</xdr:rowOff>
    </xdr:from>
    <xdr:to>
      <xdr:col>14</xdr:col>
      <xdr:colOff>457200</xdr:colOff>
      <xdr:row>391</xdr:row>
      <xdr:rowOff>104775</xdr:rowOff>
    </xdr:to>
    <xdr:pic>
      <xdr:nvPicPr>
        <xdr:cNvPr id="17" name="図 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63607950"/>
          <a:ext cx="1005840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394</xdr:row>
      <xdr:rowOff>0</xdr:rowOff>
    </xdr:from>
    <xdr:to>
      <xdr:col>14</xdr:col>
      <xdr:colOff>457200</xdr:colOff>
      <xdr:row>414</xdr:row>
      <xdr:rowOff>133350</xdr:rowOff>
    </xdr:to>
    <xdr:pic>
      <xdr:nvPicPr>
        <xdr:cNvPr id="18" name="図 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67551300"/>
          <a:ext cx="1005840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14</xdr:col>
      <xdr:colOff>457200</xdr:colOff>
      <xdr:row>437</xdr:row>
      <xdr:rowOff>123825</xdr:rowOff>
    </xdr:to>
    <xdr:pic>
      <xdr:nvPicPr>
        <xdr:cNvPr id="19" name="図 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71494650"/>
          <a:ext cx="10058400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zoomScalePageLayoutView="0" workbookViewId="0" topLeftCell="A1">
      <selection activeCell="F3" sqref="F3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00"/>
      <c r="B1" s="138" t="s">
        <v>0</v>
      </c>
      <c r="C1" s="139"/>
      <c r="D1" s="140"/>
      <c r="E1" s="99"/>
      <c r="F1" s="141" t="s">
        <v>0</v>
      </c>
      <c r="G1" s="142"/>
      <c r="H1" s="101"/>
    </row>
    <row r="2" spans="1:9" ht="25.5" customHeight="1">
      <c r="A2" s="102" t="s">
        <v>1</v>
      </c>
      <c r="B2" s="143">
        <v>300000</v>
      </c>
      <c r="C2" s="143"/>
      <c r="D2" s="143"/>
      <c r="E2" s="61" t="s">
        <v>2</v>
      </c>
      <c r="F2" s="144">
        <v>41639</v>
      </c>
      <c r="G2" s="145"/>
      <c r="H2" s="44"/>
      <c r="I2" s="44"/>
    </row>
    <row r="3" spans="1:11" ht="27" customHeight="1">
      <c r="A3" s="45" t="s">
        <v>3</v>
      </c>
      <c r="B3" s="146">
        <f>SUM(B2+D11)</f>
        <v>1990483</v>
      </c>
      <c r="C3" s="146"/>
      <c r="D3" s="147"/>
      <c r="E3" s="46" t="s">
        <v>4</v>
      </c>
      <c r="F3" s="47">
        <v>0.03</v>
      </c>
      <c r="G3" s="48">
        <f>B3*F3</f>
        <v>59714.49</v>
      </c>
      <c r="H3" s="50" t="s">
        <v>5</v>
      </c>
      <c r="I3" s="51">
        <f>(B3-B2)</f>
        <v>1690483</v>
      </c>
      <c r="K3" s="103"/>
    </row>
    <row r="4" spans="1:9" s="82" customFormat="1" ht="17.25" customHeight="1">
      <c r="A4" s="77"/>
      <c r="B4" s="78"/>
      <c r="C4" s="78"/>
      <c r="D4" s="78"/>
      <c r="E4" s="79"/>
      <c r="F4" s="98" t="s">
        <v>0</v>
      </c>
      <c r="G4" s="78"/>
      <c r="H4" s="80"/>
      <c r="I4" s="81"/>
    </row>
    <row r="5" spans="1:12" ht="39" customHeight="1">
      <c r="A5" s="83"/>
      <c r="B5" s="84"/>
      <c r="C5" s="84"/>
      <c r="D5" s="96"/>
      <c r="E5" s="85"/>
      <c r="F5" s="97"/>
      <c r="G5" s="84"/>
      <c r="H5" s="86"/>
      <c r="I5" s="87"/>
      <c r="J5" s="88"/>
      <c r="K5" s="89"/>
      <c r="L5" s="89"/>
    </row>
    <row r="6" spans="1:12" ht="21" customHeight="1">
      <c r="A6" s="93" t="s">
        <v>6</v>
      </c>
      <c r="B6" s="91" t="s">
        <v>0</v>
      </c>
      <c r="C6" s="91" t="s">
        <v>0</v>
      </c>
      <c r="D6" s="92"/>
      <c r="E6" s="91" t="s">
        <v>0</v>
      </c>
      <c r="F6" s="94" t="s">
        <v>0</v>
      </c>
      <c r="G6" s="49"/>
      <c r="H6" s="44"/>
      <c r="I6" s="44"/>
      <c r="L6" s="90"/>
    </row>
    <row r="7" spans="1:12" ht="28.5">
      <c r="A7" s="95" t="s">
        <v>7</v>
      </c>
      <c r="B7" s="55" t="s">
        <v>8</v>
      </c>
      <c r="C7" s="56" t="s">
        <v>9</v>
      </c>
      <c r="D7" s="57" t="s">
        <v>10</v>
      </c>
      <c r="E7" s="58" t="s">
        <v>11</v>
      </c>
      <c r="F7" s="56" t="s">
        <v>12</v>
      </c>
      <c r="G7" s="58" t="s">
        <v>13</v>
      </c>
      <c r="H7" s="57" t="s">
        <v>14</v>
      </c>
      <c r="I7" s="59" t="s">
        <v>15</v>
      </c>
      <c r="J7" s="62" t="s">
        <v>16</v>
      </c>
      <c r="K7" s="56" t="s">
        <v>17</v>
      </c>
      <c r="L7" s="60" t="s">
        <v>18</v>
      </c>
    </row>
    <row r="8" spans="1:12" ht="24.75" customHeight="1">
      <c r="A8" s="53" t="s">
        <v>75</v>
      </c>
      <c r="B8" s="63">
        <v>622264</v>
      </c>
      <c r="C8" s="64">
        <v>47560</v>
      </c>
      <c r="D8" s="74">
        <f>B8-C8</f>
        <v>574704</v>
      </c>
      <c r="E8" s="65">
        <v>15</v>
      </c>
      <c r="F8" s="66">
        <v>5</v>
      </c>
      <c r="G8" s="65">
        <f>SUM(E8:F8)</f>
        <v>20</v>
      </c>
      <c r="H8" s="67">
        <f>E8/G8</f>
        <v>0.75</v>
      </c>
      <c r="I8" s="134">
        <f aca="true" t="shared" si="0" ref="I8:J10">B8/E8</f>
        <v>41484.26666666667</v>
      </c>
      <c r="J8" s="68">
        <f t="shared" si="0"/>
        <v>9512</v>
      </c>
      <c r="K8" s="69">
        <f>I8/J8</f>
        <v>4.3612559573871605</v>
      </c>
      <c r="L8" s="70">
        <f>B8/C8</f>
        <v>13.08376787216148</v>
      </c>
    </row>
    <row r="9" spans="1:12" ht="24.75" customHeight="1">
      <c r="A9" s="54" t="s">
        <v>76</v>
      </c>
      <c r="B9" s="71">
        <v>173033</v>
      </c>
      <c r="C9" s="72">
        <v>35220</v>
      </c>
      <c r="D9" s="74">
        <f>B9-C9</f>
        <v>137813</v>
      </c>
      <c r="E9" s="73">
        <v>3</v>
      </c>
      <c r="F9" s="73">
        <v>2</v>
      </c>
      <c r="G9" s="65">
        <f>SUM(E9:F9)</f>
        <v>5</v>
      </c>
      <c r="H9" s="67">
        <f>E9/G9</f>
        <v>0.6</v>
      </c>
      <c r="I9" s="134">
        <f t="shared" si="0"/>
        <v>57677.666666666664</v>
      </c>
      <c r="J9" s="68">
        <f t="shared" si="0"/>
        <v>17610</v>
      </c>
      <c r="K9" s="69">
        <f>I9/J9</f>
        <v>3.275279197425705</v>
      </c>
      <c r="L9" s="70">
        <f>B9/C9</f>
        <v>4.912918796138557</v>
      </c>
    </row>
    <row r="10" spans="1:12" ht="24.75" customHeight="1" thickBot="1">
      <c r="A10" s="53" t="s">
        <v>77</v>
      </c>
      <c r="B10" s="71">
        <v>1010634</v>
      </c>
      <c r="C10" s="72">
        <v>32668</v>
      </c>
      <c r="D10" s="74">
        <f>B10-C10</f>
        <v>977966</v>
      </c>
      <c r="E10" s="73">
        <v>5</v>
      </c>
      <c r="F10" s="73">
        <v>2</v>
      </c>
      <c r="G10" s="65">
        <f>SUM(E10:F10)</f>
        <v>7</v>
      </c>
      <c r="H10" s="67">
        <f>E10/G10</f>
        <v>0.7142857142857143</v>
      </c>
      <c r="I10" s="68">
        <f t="shared" si="0"/>
        <v>202126.8</v>
      </c>
      <c r="J10" s="68">
        <f t="shared" si="0"/>
        <v>16334</v>
      </c>
      <c r="K10" s="69">
        <f>I10/J10</f>
        <v>12.374605118158442</v>
      </c>
      <c r="L10" s="70">
        <f>B10/C10</f>
        <v>30.936512795396105</v>
      </c>
    </row>
    <row r="11" spans="1:12" ht="24.75" customHeight="1" thickTop="1">
      <c r="A11" s="117" t="s">
        <v>19</v>
      </c>
      <c r="B11" s="118">
        <f aca="true" t="shared" si="1" ref="B11:G11">SUM(B8:B10)</f>
        <v>1805931</v>
      </c>
      <c r="C11" s="119">
        <f t="shared" si="1"/>
        <v>115448</v>
      </c>
      <c r="D11" s="120">
        <f t="shared" si="1"/>
        <v>1690483</v>
      </c>
      <c r="E11" s="121">
        <f t="shared" si="1"/>
        <v>23</v>
      </c>
      <c r="F11" s="122">
        <f t="shared" si="1"/>
        <v>9</v>
      </c>
      <c r="G11" s="121">
        <f t="shared" si="1"/>
        <v>32</v>
      </c>
      <c r="H11" s="123">
        <f>AVERAGE(H8:H10)</f>
        <v>0.6880952380952382</v>
      </c>
      <c r="I11" s="119">
        <f>AVERAGE(I8:I10)</f>
        <v>100429.57777777778</v>
      </c>
      <c r="J11" s="119">
        <f>AVERAGE(J8:J10)</f>
        <v>14485.333333333334</v>
      </c>
      <c r="K11" s="124">
        <f>AVERAGE(K8:K10)</f>
        <v>6.670380090990435</v>
      </c>
      <c r="L11" s="125">
        <f>AVERAGE(L8:L10)</f>
        <v>16.311066487898714</v>
      </c>
    </row>
    <row r="12" spans="1:12" ht="13.5">
      <c r="A12" s="52"/>
      <c r="J12" s="75"/>
      <c r="K12" s="76" t="s">
        <v>20</v>
      </c>
      <c r="L12" s="76" t="s">
        <v>21</v>
      </c>
    </row>
    <row r="13" ht="13.5">
      <c r="A13" s="52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4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69" sqref="F69"/>
    </sheetView>
  </sheetViews>
  <sheetFormatPr defaultColWidth="10.00390625" defaultRowHeight="13.5" customHeight="1"/>
  <cols>
    <col min="1" max="1" width="10.00390625" style="115" customWidth="1"/>
    <col min="2" max="2" width="9.625" style="0" customWidth="1"/>
    <col min="3" max="3" width="10.00390625" style="115" customWidth="1"/>
    <col min="4" max="5" width="17.25390625" style="0" customWidth="1"/>
    <col min="6" max="6" width="16.25390625" style="0" customWidth="1"/>
    <col min="7" max="7" width="6.875" style="115" customWidth="1"/>
    <col min="8" max="8" width="15.875" style="0" customWidth="1"/>
    <col min="9" max="9" width="13.125" style="0" customWidth="1"/>
    <col min="10" max="10" width="11.25390625" style="115" customWidth="1"/>
    <col min="11" max="11" width="15.875" style="0" customWidth="1"/>
    <col min="12" max="12" width="10.00390625" style="0" customWidth="1"/>
    <col min="13" max="13" width="28.00390625" style="0" bestFit="1" customWidth="1"/>
    <col min="14" max="14" width="9.00390625" style="0" customWidth="1"/>
    <col min="15" max="16" width="10.00390625" style="0" customWidth="1"/>
    <col min="17" max="17" width="10.375" style="0" customWidth="1"/>
    <col min="18" max="18" width="30.125" style="115" bestFit="1" customWidth="1"/>
  </cols>
  <sheetData>
    <row r="1" spans="2:18" ht="14.25" thickBot="1">
      <c r="B1" s="39" t="s">
        <v>22</v>
      </c>
      <c r="C1" s="116" t="s">
        <v>23</v>
      </c>
      <c r="D1" s="40" t="s">
        <v>24</v>
      </c>
      <c r="E1" s="40" t="s">
        <v>66</v>
      </c>
      <c r="F1" s="40" t="s">
        <v>25</v>
      </c>
      <c r="G1" s="116" t="s">
        <v>26</v>
      </c>
      <c r="H1" s="40" t="s">
        <v>27</v>
      </c>
      <c r="I1" s="40" t="s">
        <v>28</v>
      </c>
      <c r="J1" s="116" t="s">
        <v>29</v>
      </c>
      <c r="K1" s="40" t="s">
        <v>30</v>
      </c>
      <c r="L1" s="40" t="s">
        <v>31</v>
      </c>
      <c r="M1" s="40" t="s">
        <v>32</v>
      </c>
      <c r="N1" s="40" t="s">
        <v>33</v>
      </c>
      <c r="O1" s="40" t="s">
        <v>34</v>
      </c>
      <c r="P1" s="105" t="s">
        <v>35</v>
      </c>
      <c r="Q1" s="41" t="s">
        <v>36</v>
      </c>
      <c r="R1" s="126" t="s">
        <v>67</v>
      </c>
    </row>
    <row r="2" spans="1:23" ht="21.75" customHeight="1">
      <c r="A2" s="115">
        <v>1</v>
      </c>
      <c r="B2" t="s">
        <v>68</v>
      </c>
      <c r="C2" s="115" t="s">
        <v>72</v>
      </c>
      <c r="D2" t="s">
        <v>80</v>
      </c>
      <c r="E2" t="s">
        <v>79</v>
      </c>
      <c r="F2" t="s">
        <v>70</v>
      </c>
      <c r="G2" s="115" t="s">
        <v>78</v>
      </c>
      <c r="H2" t="s">
        <v>81</v>
      </c>
      <c r="I2">
        <v>114.241</v>
      </c>
      <c r="J2" s="115" t="s">
        <v>78</v>
      </c>
      <c r="K2" t="s">
        <v>82</v>
      </c>
      <c r="L2">
        <v>114.558</v>
      </c>
      <c r="M2" t="s">
        <v>73</v>
      </c>
      <c r="N2" t="s">
        <v>74</v>
      </c>
      <c r="O2">
        <v>31.7</v>
      </c>
      <c r="P2">
        <v>0</v>
      </c>
      <c r="Q2">
        <v>6340</v>
      </c>
      <c r="R2" s="115" t="s">
        <v>88</v>
      </c>
      <c r="S2" s="130" t="s">
        <v>198</v>
      </c>
      <c r="T2" s="131"/>
      <c r="U2" s="131"/>
      <c r="V2" s="131"/>
      <c r="W2" s="132"/>
    </row>
    <row r="3" spans="1:23" ht="21.75" customHeight="1" thickBot="1">
      <c r="A3" s="115">
        <v>2</v>
      </c>
      <c r="B3" t="s">
        <v>68</v>
      </c>
      <c r="C3" s="115" t="s">
        <v>69</v>
      </c>
      <c r="D3" t="s">
        <v>80</v>
      </c>
      <c r="E3" t="s">
        <v>84</v>
      </c>
      <c r="F3" t="s">
        <v>70</v>
      </c>
      <c r="G3" s="115" t="s">
        <v>78</v>
      </c>
      <c r="H3" t="s">
        <v>85</v>
      </c>
      <c r="I3">
        <v>113.841</v>
      </c>
      <c r="J3" s="115" t="s">
        <v>78</v>
      </c>
      <c r="K3" t="s">
        <v>86</v>
      </c>
      <c r="L3">
        <v>114.204</v>
      </c>
      <c r="M3" t="s">
        <v>87</v>
      </c>
      <c r="N3" t="s">
        <v>71</v>
      </c>
      <c r="O3" s="10">
        <v>0</v>
      </c>
      <c r="P3" s="10">
        <v>36.3</v>
      </c>
      <c r="Q3">
        <v>-7260</v>
      </c>
      <c r="R3" s="115" t="s">
        <v>89</v>
      </c>
      <c r="S3" s="127" t="s">
        <v>199</v>
      </c>
      <c r="T3" s="128"/>
      <c r="U3" s="128"/>
      <c r="V3" s="129"/>
      <c r="W3" s="129"/>
    </row>
    <row r="4" spans="1:18" ht="21.75" customHeight="1">
      <c r="A4" s="115">
        <v>3</v>
      </c>
      <c r="B4" t="s">
        <v>68</v>
      </c>
      <c r="C4" s="115" t="s">
        <v>72</v>
      </c>
      <c r="D4" t="s">
        <v>95</v>
      </c>
      <c r="E4" t="s">
        <v>91</v>
      </c>
      <c r="F4" t="s">
        <v>70</v>
      </c>
      <c r="G4" s="115" t="s">
        <v>78</v>
      </c>
      <c r="H4" t="s">
        <v>92</v>
      </c>
      <c r="I4">
        <v>118.202</v>
      </c>
      <c r="J4" s="115" t="s">
        <v>78</v>
      </c>
      <c r="K4" t="s">
        <v>93</v>
      </c>
      <c r="L4">
        <v>119.195</v>
      </c>
      <c r="M4" t="s">
        <v>94</v>
      </c>
      <c r="N4" t="s">
        <v>74</v>
      </c>
      <c r="O4" s="10">
        <v>99.3</v>
      </c>
      <c r="P4" s="10">
        <v>0</v>
      </c>
      <c r="Q4">
        <v>14895</v>
      </c>
      <c r="R4" s="115" t="s">
        <v>96</v>
      </c>
    </row>
    <row r="5" spans="1:18" ht="21.75" customHeight="1">
      <c r="A5" s="115">
        <v>4</v>
      </c>
      <c r="B5" t="s">
        <v>68</v>
      </c>
      <c r="C5" s="115" t="s">
        <v>69</v>
      </c>
      <c r="D5" t="s">
        <v>99</v>
      </c>
      <c r="E5" t="s">
        <v>98</v>
      </c>
      <c r="F5" t="s">
        <v>70</v>
      </c>
      <c r="G5" s="115" t="s">
        <v>78</v>
      </c>
      <c r="H5" t="s">
        <v>100</v>
      </c>
      <c r="I5">
        <v>118.642</v>
      </c>
      <c r="J5" s="115" t="s">
        <v>78</v>
      </c>
      <c r="K5" t="s">
        <v>101</v>
      </c>
      <c r="L5">
        <v>118.325</v>
      </c>
      <c r="M5" t="s">
        <v>73</v>
      </c>
      <c r="N5" t="s">
        <v>74</v>
      </c>
      <c r="O5" s="10">
        <v>31.7</v>
      </c>
      <c r="P5" s="10">
        <v>0</v>
      </c>
      <c r="Q5">
        <v>1902</v>
      </c>
      <c r="R5" s="115" t="s">
        <v>102</v>
      </c>
    </row>
    <row r="6" spans="1:18" ht="21.75" customHeight="1">
      <c r="A6" s="115">
        <v>5</v>
      </c>
      <c r="B6" t="s">
        <v>68</v>
      </c>
      <c r="C6" s="115" t="s">
        <v>72</v>
      </c>
      <c r="D6" t="s">
        <v>105</v>
      </c>
      <c r="E6" t="s">
        <v>104</v>
      </c>
      <c r="F6" t="s">
        <v>70</v>
      </c>
      <c r="G6" s="115" t="s">
        <v>78</v>
      </c>
      <c r="H6" t="s">
        <v>106</v>
      </c>
      <c r="I6">
        <v>125.912</v>
      </c>
      <c r="J6" s="115" t="s">
        <v>78</v>
      </c>
      <c r="K6" t="s">
        <v>107</v>
      </c>
      <c r="L6">
        <v>125.584</v>
      </c>
      <c r="M6" t="s">
        <v>108</v>
      </c>
      <c r="N6" t="s">
        <v>71</v>
      </c>
      <c r="O6" s="10">
        <v>0</v>
      </c>
      <c r="P6" s="10">
        <v>32.8</v>
      </c>
      <c r="Q6">
        <v>-3280</v>
      </c>
      <c r="R6" s="115" t="s">
        <v>109</v>
      </c>
    </row>
    <row r="7" spans="1:18" ht="21.75" customHeight="1">
      <c r="A7" s="115">
        <v>6</v>
      </c>
      <c r="B7" t="s">
        <v>68</v>
      </c>
      <c r="C7" s="115" t="s">
        <v>69</v>
      </c>
      <c r="D7" t="s">
        <v>111</v>
      </c>
      <c r="E7" t="s">
        <v>110</v>
      </c>
      <c r="F7" t="s">
        <v>70</v>
      </c>
      <c r="G7" s="115" t="s">
        <v>78</v>
      </c>
      <c r="H7" t="s">
        <v>112</v>
      </c>
      <c r="I7">
        <v>125.02</v>
      </c>
      <c r="J7" s="115" t="s">
        <v>78</v>
      </c>
      <c r="K7" t="s">
        <v>113</v>
      </c>
      <c r="L7">
        <v>124.131</v>
      </c>
      <c r="M7" t="s">
        <v>73</v>
      </c>
      <c r="N7" t="s">
        <v>74</v>
      </c>
      <c r="O7" s="10">
        <v>88.9</v>
      </c>
      <c r="P7" s="10">
        <v>0</v>
      </c>
      <c r="Q7">
        <v>16891</v>
      </c>
      <c r="R7" s="115" t="s">
        <v>114</v>
      </c>
    </row>
    <row r="8" spans="1:18" ht="21.75" customHeight="1">
      <c r="A8" s="115">
        <v>7</v>
      </c>
      <c r="B8" t="s">
        <v>68</v>
      </c>
      <c r="C8" s="115" t="s">
        <v>72</v>
      </c>
      <c r="D8" t="s">
        <v>80</v>
      </c>
      <c r="E8" t="s">
        <v>116</v>
      </c>
      <c r="F8" t="s">
        <v>70</v>
      </c>
      <c r="G8" s="115" t="s">
        <v>78</v>
      </c>
      <c r="H8" t="s">
        <v>117</v>
      </c>
      <c r="I8">
        <v>125.311</v>
      </c>
      <c r="J8" s="115" t="s">
        <v>78</v>
      </c>
      <c r="K8" t="s">
        <v>118</v>
      </c>
      <c r="L8">
        <v>125.311</v>
      </c>
      <c r="M8" t="s">
        <v>119</v>
      </c>
      <c r="N8" t="s">
        <v>120</v>
      </c>
      <c r="O8" s="10">
        <v>0</v>
      </c>
      <c r="P8" s="10">
        <v>0</v>
      </c>
      <c r="Q8">
        <v>0</v>
      </c>
      <c r="R8" s="115" t="s">
        <v>114</v>
      </c>
    </row>
    <row r="9" spans="1:18" ht="21.75" customHeight="1">
      <c r="A9" s="115">
        <v>8</v>
      </c>
      <c r="B9" t="s">
        <v>68</v>
      </c>
      <c r="C9" s="115" t="s">
        <v>69</v>
      </c>
      <c r="D9" t="s">
        <v>123</v>
      </c>
      <c r="E9" t="s">
        <v>122</v>
      </c>
      <c r="F9" t="s">
        <v>70</v>
      </c>
      <c r="G9" s="115" t="s">
        <v>78</v>
      </c>
      <c r="H9" t="s">
        <v>124</v>
      </c>
      <c r="I9">
        <v>124.489</v>
      </c>
      <c r="J9" s="115" t="s">
        <v>78</v>
      </c>
      <c r="K9" t="s">
        <v>125</v>
      </c>
      <c r="L9">
        <v>123.251</v>
      </c>
      <c r="M9" t="s">
        <v>73</v>
      </c>
      <c r="N9" t="s">
        <v>74</v>
      </c>
      <c r="O9" s="10">
        <v>123.8</v>
      </c>
      <c r="P9" s="10">
        <v>0</v>
      </c>
      <c r="Q9">
        <v>16094</v>
      </c>
      <c r="R9" s="133" t="s">
        <v>126</v>
      </c>
    </row>
    <row r="10" spans="1:18" ht="21.75" customHeight="1">
      <c r="A10" s="115">
        <v>9</v>
      </c>
      <c r="B10" t="s">
        <v>68</v>
      </c>
      <c r="C10" s="115" t="s">
        <v>72</v>
      </c>
      <c r="D10" t="s">
        <v>95</v>
      </c>
      <c r="E10" t="s">
        <v>128</v>
      </c>
      <c r="F10" t="s">
        <v>70</v>
      </c>
      <c r="G10" s="115" t="s">
        <v>78</v>
      </c>
      <c r="H10" t="s">
        <v>129</v>
      </c>
      <c r="I10">
        <v>125.6</v>
      </c>
      <c r="J10" s="115" t="s">
        <v>78</v>
      </c>
      <c r="K10" t="s">
        <v>130</v>
      </c>
      <c r="L10">
        <v>124.962</v>
      </c>
      <c r="M10" t="s">
        <v>131</v>
      </c>
      <c r="N10" t="s">
        <v>71</v>
      </c>
      <c r="O10" s="10">
        <v>0</v>
      </c>
      <c r="P10" s="10">
        <v>69</v>
      </c>
      <c r="Q10">
        <v>-10350</v>
      </c>
      <c r="R10" s="115" t="s">
        <v>132</v>
      </c>
    </row>
    <row r="11" spans="1:18" ht="21.75" customHeight="1">
      <c r="A11" s="115">
        <v>10</v>
      </c>
      <c r="B11" t="s">
        <v>68</v>
      </c>
      <c r="C11" s="115" t="s">
        <v>69</v>
      </c>
      <c r="D11" t="s">
        <v>80</v>
      </c>
      <c r="E11" t="s">
        <v>134</v>
      </c>
      <c r="F11" t="s">
        <v>70</v>
      </c>
      <c r="G11" s="115" t="s">
        <v>78</v>
      </c>
      <c r="H11" t="s">
        <v>135</v>
      </c>
      <c r="I11">
        <v>121.349</v>
      </c>
      <c r="J11" s="115" t="s">
        <v>78</v>
      </c>
      <c r="K11" t="s">
        <v>136</v>
      </c>
      <c r="L11">
        <v>119.195</v>
      </c>
      <c r="M11" t="s">
        <v>94</v>
      </c>
      <c r="N11" t="s">
        <v>74</v>
      </c>
      <c r="O11" s="10">
        <v>215.4</v>
      </c>
      <c r="P11" s="10">
        <v>0</v>
      </c>
      <c r="Q11">
        <v>43080</v>
      </c>
      <c r="R11" s="115" t="s">
        <v>137</v>
      </c>
    </row>
    <row r="12" spans="1:18" ht="21.75" customHeight="1">
      <c r="A12" s="115">
        <v>11</v>
      </c>
      <c r="B12" t="s">
        <v>68</v>
      </c>
      <c r="C12" s="115" t="s">
        <v>72</v>
      </c>
      <c r="D12" t="s">
        <v>141</v>
      </c>
      <c r="E12" t="s">
        <v>140</v>
      </c>
      <c r="F12" t="s">
        <v>70</v>
      </c>
      <c r="G12" s="115" t="s">
        <v>78</v>
      </c>
      <c r="H12" t="s">
        <v>142</v>
      </c>
      <c r="I12">
        <v>123.11</v>
      </c>
      <c r="J12" s="115" t="s">
        <v>78</v>
      </c>
      <c r="K12" t="s">
        <v>143</v>
      </c>
      <c r="L12">
        <v>125.103</v>
      </c>
      <c r="M12" t="s">
        <v>94</v>
      </c>
      <c r="N12" t="s">
        <v>74</v>
      </c>
      <c r="O12" s="10">
        <v>199.3</v>
      </c>
      <c r="P12" s="10">
        <v>0</v>
      </c>
      <c r="Q12">
        <v>15944</v>
      </c>
      <c r="R12" s="115" t="s">
        <v>144</v>
      </c>
    </row>
    <row r="13" spans="1:18" ht="21.75" customHeight="1">
      <c r="A13" s="115">
        <v>12</v>
      </c>
      <c r="B13" t="s">
        <v>68</v>
      </c>
      <c r="C13" s="115" t="s">
        <v>72</v>
      </c>
      <c r="D13" t="s">
        <v>105</v>
      </c>
      <c r="E13" t="s">
        <v>146</v>
      </c>
      <c r="F13" t="s">
        <v>70</v>
      </c>
      <c r="G13" s="115" t="s">
        <v>78</v>
      </c>
      <c r="H13" t="s">
        <v>147</v>
      </c>
      <c r="I13">
        <v>128.244</v>
      </c>
      <c r="J13" s="115" t="s">
        <v>78</v>
      </c>
      <c r="K13" t="s">
        <v>148</v>
      </c>
      <c r="L13">
        <v>128.244</v>
      </c>
      <c r="M13" t="s">
        <v>119</v>
      </c>
      <c r="N13" t="s">
        <v>120</v>
      </c>
      <c r="O13" s="10">
        <v>0</v>
      </c>
      <c r="P13" s="10">
        <v>0</v>
      </c>
      <c r="Q13">
        <v>0</v>
      </c>
      <c r="R13" s="115" t="s">
        <v>144</v>
      </c>
    </row>
    <row r="14" spans="1:18" ht="21.75" customHeight="1">
      <c r="A14" s="115">
        <v>13</v>
      </c>
      <c r="B14" t="s">
        <v>68</v>
      </c>
      <c r="C14" s="115" t="s">
        <v>69</v>
      </c>
      <c r="D14" t="s">
        <v>150</v>
      </c>
      <c r="E14" t="s">
        <v>149</v>
      </c>
      <c r="F14" t="s">
        <v>70</v>
      </c>
      <c r="G14" s="115" t="s">
        <v>78</v>
      </c>
      <c r="H14" t="s">
        <v>151</v>
      </c>
      <c r="I14">
        <v>129.312</v>
      </c>
      <c r="J14" s="115" t="s">
        <v>78</v>
      </c>
      <c r="K14" t="s">
        <v>152</v>
      </c>
      <c r="L14">
        <v>127.136</v>
      </c>
      <c r="M14" t="s">
        <v>94</v>
      </c>
      <c r="N14" t="s">
        <v>74</v>
      </c>
      <c r="O14" s="10">
        <v>217.6</v>
      </c>
      <c r="P14" s="10">
        <v>0</v>
      </c>
      <c r="Q14">
        <v>67456</v>
      </c>
      <c r="R14" s="115" t="s">
        <v>153</v>
      </c>
    </row>
    <row r="15" spans="1:18" ht="21.75" customHeight="1">
      <c r="A15" s="115">
        <v>14</v>
      </c>
      <c r="B15" t="s">
        <v>68</v>
      </c>
      <c r="C15" s="115" t="s">
        <v>69</v>
      </c>
      <c r="D15" t="s">
        <v>156</v>
      </c>
      <c r="E15" t="s">
        <v>155</v>
      </c>
      <c r="F15" t="s">
        <v>70</v>
      </c>
      <c r="G15" s="115" t="s">
        <v>78</v>
      </c>
      <c r="H15" t="s">
        <v>157</v>
      </c>
      <c r="I15">
        <v>129.781</v>
      </c>
      <c r="J15" s="115" t="s">
        <v>78</v>
      </c>
      <c r="K15" t="s">
        <v>158</v>
      </c>
      <c r="L15">
        <v>130.23</v>
      </c>
      <c r="M15" t="s">
        <v>159</v>
      </c>
      <c r="N15" t="s">
        <v>71</v>
      </c>
      <c r="O15" s="10">
        <v>0</v>
      </c>
      <c r="P15" s="10">
        <v>44.9</v>
      </c>
      <c r="Q15">
        <v>-13470</v>
      </c>
      <c r="R15" s="115" t="s">
        <v>168</v>
      </c>
    </row>
    <row r="16" spans="1:18" ht="21.75" customHeight="1">
      <c r="A16" s="115">
        <v>15</v>
      </c>
      <c r="B16" t="s">
        <v>68</v>
      </c>
      <c r="C16" s="115" t="s">
        <v>69</v>
      </c>
      <c r="D16" t="s">
        <v>165</v>
      </c>
      <c r="E16" t="s">
        <v>161</v>
      </c>
      <c r="F16" t="s">
        <v>70</v>
      </c>
      <c r="G16" s="115" t="s">
        <v>78</v>
      </c>
      <c r="H16" t="s">
        <v>162</v>
      </c>
      <c r="I16">
        <v>131.672</v>
      </c>
      <c r="J16" s="115" t="s">
        <v>78</v>
      </c>
      <c r="K16" t="s">
        <v>163</v>
      </c>
      <c r="L16">
        <v>132.002</v>
      </c>
      <c r="M16" t="s">
        <v>164</v>
      </c>
      <c r="N16" t="s">
        <v>71</v>
      </c>
      <c r="O16" s="10">
        <v>0</v>
      </c>
      <c r="P16" s="10">
        <v>33</v>
      </c>
      <c r="Q16">
        <v>-13200</v>
      </c>
      <c r="R16" s="115" t="s">
        <v>166</v>
      </c>
    </row>
    <row r="17" spans="1:18" ht="21.75" customHeight="1">
      <c r="A17" s="115">
        <v>16</v>
      </c>
      <c r="B17" t="s">
        <v>68</v>
      </c>
      <c r="C17" s="115" t="s">
        <v>69</v>
      </c>
      <c r="D17" t="s">
        <v>170</v>
      </c>
      <c r="E17" t="s">
        <v>169</v>
      </c>
      <c r="F17" t="s">
        <v>70</v>
      </c>
      <c r="G17" s="115" t="s">
        <v>78</v>
      </c>
      <c r="H17" t="s">
        <v>171</v>
      </c>
      <c r="I17">
        <v>131.827</v>
      </c>
      <c r="J17" s="115" t="s">
        <v>78</v>
      </c>
      <c r="K17" t="s">
        <v>172</v>
      </c>
      <c r="L17">
        <v>130.232</v>
      </c>
      <c r="M17" t="s">
        <v>73</v>
      </c>
      <c r="N17" t="s">
        <v>74</v>
      </c>
      <c r="O17" s="10">
        <v>159.5</v>
      </c>
      <c r="P17" s="10">
        <v>0</v>
      </c>
      <c r="Q17">
        <v>39875</v>
      </c>
      <c r="R17" s="133" t="s">
        <v>173</v>
      </c>
    </row>
    <row r="18" spans="1:18" ht="21.75" customHeight="1">
      <c r="A18" s="115">
        <v>17</v>
      </c>
      <c r="B18" t="s">
        <v>68</v>
      </c>
      <c r="C18" s="115" t="s">
        <v>69</v>
      </c>
      <c r="D18" t="s">
        <v>176</v>
      </c>
      <c r="E18" t="s">
        <v>175</v>
      </c>
      <c r="F18" t="s">
        <v>70</v>
      </c>
      <c r="G18" s="115" t="s">
        <v>78</v>
      </c>
      <c r="H18" t="s">
        <v>177</v>
      </c>
      <c r="I18">
        <v>131.225</v>
      </c>
      <c r="J18" s="115" t="s">
        <v>78</v>
      </c>
      <c r="K18" t="s">
        <v>178</v>
      </c>
      <c r="L18">
        <v>129.227</v>
      </c>
      <c r="M18" t="s">
        <v>73</v>
      </c>
      <c r="N18" t="s">
        <v>74</v>
      </c>
      <c r="O18" s="10">
        <v>199.8</v>
      </c>
      <c r="P18" s="10">
        <v>0</v>
      </c>
      <c r="Q18">
        <v>93906</v>
      </c>
      <c r="R18" s="115" t="s">
        <v>191</v>
      </c>
    </row>
    <row r="19" spans="1:18" ht="21.75" customHeight="1">
      <c r="A19" s="115">
        <v>18</v>
      </c>
      <c r="B19" t="s">
        <v>68</v>
      </c>
      <c r="C19" s="115" t="s">
        <v>69</v>
      </c>
      <c r="D19" t="s">
        <v>181</v>
      </c>
      <c r="E19" t="s">
        <v>180</v>
      </c>
      <c r="F19" t="s">
        <v>70</v>
      </c>
      <c r="G19" s="115" t="s">
        <v>78</v>
      </c>
      <c r="H19" t="s">
        <v>182</v>
      </c>
      <c r="I19">
        <v>131.396</v>
      </c>
      <c r="J19" s="115" t="s">
        <v>78</v>
      </c>
      <c r="K19" t="s">
        <v>183</v>
      </c>
      <c r="L19">
        <v>130.165</v>
      </c>
      <c r="M19" t="s">
        <v>73</v>
      </c>
      <c r="N19" t="s">
        <v>74</v>
      </c>
      <c r="O19" s="10">
        <v>123.1</v>
      </c>
      <c r="P19" s="10">
        <v>0</v>
      </c>
      <c r="Q19">
        <v>110790</v>
      </c>
      <c r="R19" s="115" t="s">
        <v>184</v>
      </c>
    </row>
    <row r="20" spans="1:18" ht="21.75" customHeight="1">
      <c r="A20" s="115">
        <v>19</v>
      </c>
      <c r="B20" t="s">
        <v>68</v>
      </c>
      <c r="C20" s="115" t="s">
        <v>69</v>
      </c>
      <c r="D20" t="s">
        <v>187</v>
      </c>
      <c r="E20" t="s">
        <v>186</v>
      </c>
      <c r="F20" t="s">
        <v>70</v>
      </c>
      <c r="G20" s="115" t="s">
        <v>78</v>
      </c>
      <c r="H20" t="s">
        <v>188</v>
      </c>
      <c r="I20">
        <v>133.125</v>
      </c>
      <c r="J20" s="115" t="s">
        <v>78</v>
      </c>
      <c r="K20" t="s">
        <v>189</v>
      </c>
      <c r="L20">
        <v>132.393</v>
      </c>
      <c r="M20" t="s">
        <v>73</v>
      </c>
      <c r="N20" t="s">
        <v>74</v>
      </c>
      <c r="O20" s="10">
        <v>73.2</v>
      </c>
      <c r="P20" s="10">
        <v>0</v>
      </c>
      <c r="Q20">
        <v>36600</v>
      </c>
      <c r="R20" s="115" t="s">
        <v>190</v>
      </c>
    </row>
    <row r="21" spans="1:18" ht="21.75" customHeight="1">
      <c r="A21" s="115">
        <v>20</v>
      </c>
      <c r="B21" t="s">
        <v>68</v>
      </c>
      <c r="C21" s="115" t="s">
        <v>69</v>
      </c>
      <c r="D21" t="s">
        <v>194</v>
      </c>
      <c r="E21" t="s">
        <v>193</v>
      </c>
      <c r="F21" t="s">
        <v>70</v>
      </c>
      <c r="G21" s="115" t="s">
        <v>78</v>
      </c>
      <c r="H21" t="s">
        <v>195</v>
      </c>
      <c r="I21">
        <v>132.042</v>
      </c>
      <c r="J21" s="115" t="s">
        <v>78</v>
      </c>
      <c r="K21" t="s">
        <v>196</v>
      </c>
      <c r="L21">
        <v>131.849</v>
      </c>
      <c r="M21" t="s">
        <v>73</v>
      </c>
      <c r="N21" t="s">
        <v>74</v>
      </c>
      <c r="O21" s="10">
        <v>19.3</v>
      </c>
      <c r="P21" s="10">
        <v>0</v>
      </c>
      <c r="Q21">
        <v>16019</v>
      </c>
      <c r="R21" s="115" t="s">
        <v>197</v>
      </c>
    </row>
    <row r="22" spans="1:18" ht="21.75" customHeight="1">
      <c r="A22" s="115">
        <v>21</v>
      </c>
      <c r="B22" t="s">
        <v>68</v>
      </c>
      <c r="C22" s="115" t="s">
        <v>69</v>
      </c>
      <c r="D22" t="s">
        <v>202</v>
      </c>
      <c r="E22" t="s">
        <v>201</v>
      </c>
      <c r="F22" t="s">
        <v>70</v>
      </c>
      <c r="G22" s="115" t="s">
        <v>78</v>
      </c>
      <c r="H22" t="s">
        <v>203</v>
      </c>
      <c r="I22">
        <v>135.005</v>
      </c>
      <c r="J22" s="115" t="s">
        <v>78</v>
      </c>
      <c r="K22" t="s">
        <v>204</v>
      </c>
      <c r="L22">
        <v>133.717</v>
      </c>
      <c r="M22" t="s">
        <v>94</v>
      </c>
      <c r="N22" t="s">
        <v>74</v>
      </c>
      <c r="O22" s="10">
        <v>128.8</v>
      </c>
      <c r="P22" s="10">
        <v>0</v>
      </c>
      <c r="Q22">
        <v>141680</v>
      </c>
      <c r="R22" s="115" t="s">
        <v>205</v>
      </c>
    </row>
    <row r="23" spans="1:18" ht="21.75" customHeight="1">
      <c r="A23" s="115">
        <v>22</v>
      </c>
      <c r="B23" t="s">
        <v>68</v>
      </c>
      <c r="C23" s="115" t="s">
        <v>69</v>
      </c>
      <c r="D23" t="s">
        <v>207</v>
      </c>
      <c r="E23" t="s">
        <v>206</v>
      </c>
      <c r="F23" t="s">
        <v>70</v>
      </c>
      <c r="G23" s="115" t="s">
        <v>78</v>
      </c>
      <c r="H23" t="s">
        <v>208</v>
      </c>
      <c r="I23">
        <v>141.925</v>
      </c>
      <c r="J23" s="115" t="s">
        <v>78</v>
      </c>
      <c r="K23" t="s">
        <v>209</v>
      </c>
      <c r="L23">
        <v>141.916</v>
      </c>
      <c r="M23" t="s">
        <v>73</v>
      </c>
      <c r="N23" t="s">
        <v>74</v>
      </c>
      <c r="O23" s="10">
        <v>0.9</v>
      </c>
      <c r="P23" s="10">
        <v>0</v>
      </c>
      <c r="Q23">
        <v>792</v>
      </c>
      <c r="R23" s="115" t="s">
        <v>89</v>
      </c>
    </row>
    <row r="24" spans="1:18" ht="21.75" customHeight="1">
      <c r="A24" s="115">
        <v>23</v>
      </c>
      <c r="B24" t="s">
        <v>68</v>
      </c>
      <c r="C24" s="115" t="s">
        <v>69</v>
      </c>
      <c r="D24" t="s">
        <v>211</v>
      </c>
      <c r="E24" t="s">
        <v>210</v>
      </c>
      <c r="F24" t="s">
        <v>70</v>
      </c>
      <c r="G24" s="115" t="s">
        <v>78</v>
      </c>
      <c r="H24" t="s">
        <v>212</v>
      </c>
      <c r="I24">
        <v>141.173</v>
      </c>
      <c r="J24" s="115" t="s">
        <v>78</v>
      </c>
      <c r="K24" t="s">
        <v>213</v>
      </c>
      <c r="L24">
        <v>140.53</v>
      </c>
      <c r="M24" t="s">
        <v>94</v>
      </c>
      <c r="N24" t="s">
        <v>74</v>
      </c>
      <c r="O24" s="10">
        <v>64.3</v>
      </c>
      <c r="P24" s="10">
        <v>0</v>
      </c>
      <c r="Q24">
        <v>51440</v>
      </c>
      <c r="R24" s="115" t="s">
        <v>214</v>
      </c>
    </row>
    <row r="25" spans="1:18" ht="21.75" customHeight="1">
      <c r="A25" s="115">
        <v>24</v>
      </c>
      <c r="B25" t="s">
        <v>68</v>
      </c>
      <c r="C25" s="115" t="s">
        <v>72</v>
      </c>
      <c r="D25" t="s">
        <v>216</v>
      </c>
      <c r="E25" t="s">
        <v>215</v>
      </c>
      <c r="F25" t="s">
        <v>70</v>
      </c>
      <c r="G25" s="115" t="s">
        <v>78</v>
      </c>
      <c r="H25" t="s">
        <v>217</v>
      </c>
      <c r="I25">
        <v>140.68</v>
      </c>
      <c r="J25" s="115" t="s">
        <v>78</v>
      </c>
      <c r="K25" t="s">
        <v>218</v>
      </c>
      <c r="L25">
        <v>140.68</v>
      </c>
      <c r="M25" t="s">
        <v>119</v>
      </c>
      <c r="N25" t="s">
        <v>120</v>
      </c>
      <c r="O25" s="10">
        <v>0</v>
      </c>
      <c r="P25" s="10">
        <v>0</v>
      </c>
      <c r="Q25">
        <v>0</v>
      </c>
      <c r="R25" s="115" t="s">
        <v>219</v>
      </c>
    </row>
    <row r="26" spans="1:18" ht="21.75" customHeight="1">
      <c r="A26" s="115">
        <v>25</v>
      </c>
      <c r="B26" t="s">
        <v>68</v>
      </c>
      <c r="C26" s="115" t="s">
        <v>72</v>
      </c>
      <c r="D26" t="s">
        <v>221</v>
      </c>
      <c r="E26" t="s">
        <v>220</v>
      </c>
      <c r="F26" t="s">
        <v>70</v>
      </c>
      <c r="G26" s="115" t="s">
        <v>78</v>
      </c>
      <c r="H26" t="s">
        <v>222</v>
      </c>
      <c r="I26">
        <v>138.682</v>
      </c>
      <c r="J26" s="115" t="s">
        <v>78</v>
      </c>
      <c r="K26" t="s">
        <v>223</v>
      </c>
      <c r="L26">
        <v>138.537</v>
      </c>
      <c r="M26" t="s">
        <v>224</v>
      </c>
      <c r="N26" t="s">
        <v>71</v>
      </c>
      <c r="O26" s="10">
        <v>0</v>
      </c>
      <c r="P26" s="10">
        <v>14.5</v>
      </c>
      <c r="Q26">
        <v>-17400</v>
      </c>
      <c r="R26" s="115" t="s">
        <v>225</v>
      </c>
    </row>
    <row r="27" spans="1:18" ht="21.75" customHeight="1">
      <c r="A27" s="115">
        <v>26</v>
      </c>
      <c r="B27" t="s">
        <v>68</v>
      </c>
      <c r="C27" s="115" t="s">
        <v>69</v>
      </c>
      <c r="D27" t="s">
        <v>227</v>
      </c>
      <c r="E27" t="s">
        <v>226</v>
      </c>
      <c r="F27" t="s">
        <v>70</v>
      </c>
      <c r="G27" s="115" t="s">
        <v>78</v>
      </c>
      <c r="H27" t="s">
        <v>228</v>
      </c>
      <c r="I27">
        <v>136.94</v>
      </c>
      <c r="J27" s="115" t="s">
        <v>78</v>
      </c>
      <c r="K27" t="s">
        <v>229</v>
      </c>
      <c r="L27">
        <v>136.79</v>
      </c>
      <c r="M27" t="s">
        <v>230</v>
      </c>
      <c r="N27" t="s">
        <v>74</v>
      </c>
      <c r="O27" s="10">
        <v>15</v>
      </c>
      <c r="P27" s="10">
        <v>0</v>
      </c>
      <c r="Q27">
        <v>22500</v>
      </c>
      <c r="R27" s="115" t="s">
        <v>168</v>
      </c>
    </row>
    <row r="28" spans="1:18" ht="21.75" customHeight="1">
      <c r="A28" s="115">
        <v>27</v>
      </c>
      <c r="B28" t="s">
        <v>68</v>
      </c>
      <c r="C28" s="115" t="s">
        <v>69</v>
      </c>
      <c r="D28" t="s">
        <v>232</v>
      </c>
      <c r="E28" t="s">
        <v>231</v>
      </c>
      <c r="F28" t="s">
        <v>70</v>
      </c>
      <c r="G28" s="115" t="s">
        <v>78</v>
      </c>
      <c r="H28" t="s">
        <v>233</v>
      </c>
      <c r="I28">
        <v>136.943</v>
      </c>
      <c r="J28" s="115" t="s">
        <v>78</v>
      </c>
      <c r="K28" t="s">
        <v>234</v>
      </c>
      <c r="L28">
        <v>137.075</v>
      </c>
      <c r="M28" t="s">
        <v>108</v>
      </c>
      <c r="N28" t="s">
        <v>71</v>
      </c>
      <c r="O28" s="10">
        <v>0</v>
      </c>
      <c r="P28" s="10">
        <v>13.2</v>
      </c>
      <c r="Q28">
        <v>-17820</v>
      </c>
      <c r="R28" s="115" t="s">
        <v>168</v>
      </c>
    </row>
    <row r="29" spans="1:18" ht="21.75" customHeight="1">
      <c r="A29" s="115">
        <v>28</v>
      </c>
      <c r="B29" t="s">
        <v>68</v>
      </c>
      <c r="C29" s="115" t="s">
        <v>69</v>
      </c>
      <c r="D29" t="s">
        <v>236</v>
      </c>
      <c r="E29" t="s">
        <v>235</v>
      </c>
      <c r="F29" t="s">
        <v>70</v>
      </c>
      <c r="G29" s="115" t="s">
        <v>78</v>
      </c>
      <c r="H29" t="s">
        <v>237</v>
      </c>
      <c r="I29">
        <v>138.237</v>
      </c>
      <c r="J29" s="115" t="s">
        <v>78</v>
      </c>
      <c r="K29" t="s">
        <v>238</v>
      </c>
      <c r="L29">
        <v>137.098</v>
      </c>
      <c r="M29" t="s">
        <v>94</v>
      </c>
      <c r="N29" t="s">
        <v>74</v>
      </c>
      <c r="O29" s="10">
        <v>113.9</v>
      </c>
      <c r="P29" s="10">
        <v>0</v>
      </c>
      <c r="Q29">
        <v>99093</v>
      </c>
      <c r="R29" s="115" t="s">
        <v>89</v>
      </c>
    </row>
    <row r="30" spans="1:18" ht="21.75" customHeight="1">
      <c r="A30" s="115">
        <v>29</v>
      </c>
      <c r="B30" t="s">
        <v>68</v>
      </c>
      <c r="C30" s="115" t="s">
        <v>69</v>
      </c>
      <c r="D30" t="s">
        <v>240</v>
      </c>
      <c r="E30" t="s">
        <v>239</v>
      </c>
      <c r="F30" t="s">
        <v>70</v>
      </c>
      <c r="G30" s="115" t="s">
        <v>78</v>
      </c>
      <c r="H30" t="s">
        <v>241</v>
      </c>
      <c r="I30">
        <v>130.878</v>
      </c>
      <c r="J30" s="115" t="s">
        <v>78</v>
      </c>
      <c r="K30" t="s">
        <v>242</v>
      </c>
      <c r="L30">
        <v>128.26</v>
      </c>
      <c r="M30" t="s">
        <v>73</v>
      </c>
      <c r="N30" t="s">
        <v>74</v>
      </c>
      <c r="O30" s="10">
        <v>261.8</v>
      </c>
      <c r="P30" s="10">
        <v>0</v>
      </c>
      <c r="Q30">
        <v>109956</v>
      </c>
      <c r="R30" s="115" t="s">
        <v>168</v>
      </c>
    </row>
    <row r="31" spans="1:18" ht="21.75" customHeight="1">
      <c r="A31" s="115">
        <v>30</v>
      </c>
      <c r="B31" t="s">
        <v>68</v>
      </c>
      <c r="C31" s="115" t="s">
        <v>72</v>
      </c>
      <c r="D31" t="s">
        <v>244</v>
      </c>
      <c r="E31" t="s">
        <v>243</v>
      </c>
      <c r="F31" t="s">
        <v>70</v>
      </c>
      <c r="G31" s="115" t="s">
        <v>78</v>
      </c>
      <c r="H31" t="s">
        <v>245</v>
      </c>
      <c r="I31">
        <v>135.501</v>
      </c>
      <c r="J31" s="115" t="s">
        <v>78</v>
      </c>
      <c r="K31" t="s">
        <v>246</v>
      </c>
      <c r="L31">
        <v>136.506</v>
      </c>
      <c r="M31" t="s">
        <v>73</v>
      </c>
      <c r="N31" t="s">
        <v>74</v>
      </c>
      <c r="O31" s="10">
        <v>100.5</v>
      </c>
      <c r="P31" s="10">
        <v>0</v>
      </c>
      <c r="Q31">
        <v>140700</v>
      </c>
      <c r="R31" s="115" t="s">
        <v>247</v>
      </c>
    </row>
    <row r="32" spans="1:18" ht="21.75" customHeight="1">
      <c r="A32" s="115">
        <v>31</v>
      </c>
      <c r="B32" t="s">
        <v>68</v>
      </c>
      <c r="C32" s="115" t="s">
        <v>69</v>
      </c>
      <c r="D32" t="s">
        <v>249</v>
      </c>
      <c r="E32" t="s">
        <v>248</v>
      </c>
      <c r="F32" t="s">
        <v>70</v>
      </c>
      <c r="G32" s="115" t="s">
        <v>78</v>
      </c>
      <c r="H32" t="s">
        <v>250</v>
      </c>
      <c r="I32">
        <v>138.171</v>
      </c>
      <c r="J32" s="115" t="s">
        <v>78</v>
      </c>
      <c r="K32" t="s">
        <v>251</v>
      </c>
      <c r="L32">
        <v>135.659</v>
      </c>
      <c r="M32" t="s">
        <v>73</v>
      </c>
      <c r="N32" t="s">
        <v>74</v>
      </c>
      <c r="O32" s="10">
        <v>251.2</v>
      </c>
      <c r="P32" s="10">
        <v>0</v>
      </c>
      <c r="Q32">
        <v>188400</v>
      </c>
      <c r="R32" s="115" t="s">
        <v>252</v>
      </c>
    </row>
    <row r="33" spans="1:18" ht="21.75" customHeight="1">
      <c r="A33" s="115">
        <v>32</v>
      </c>
      <c r="B33" t="s">
        <v>68</v>
      </c>
      <c r="C33" s="115" t="s">
        <v>72</v>
      </c>
      <c r="D33" t="s">
        <v>254</v>
      </c>
      <c r="E33" t="s">
        <v>253</v>
      </c>
      <c r="F33" t="s">
        <v>70</v>
      </c>
      <c r="G33" s="115" t="s">
        <v>78</v>
      </c>
      <c r="H33" t="s">
        <v>255</v>
      </c>
      <c r="I33">
        <v>135.936</v>
      </c>
      <c r="J33" s="115" t="s">
        <v>78</v>
      </c>
      <c r="K33" t="s">
        <v>256</v>
      </c>
      <c r="L33">
        <v>135.704</v>
      </c>
      <c r="M33" t="s">
        <v>257</v>
      </c>
      <c r="N33" t="s">
        <v>71</v>
      </c>
      <c r="O33" s="10">
        <v>0</v>
      </c>
      <c r="P33" s="10">
        <v>23.2</v>
      </c>
      <c r="Q33">
        <v>-11368</v>
      </c>
      <c r="R33" s="115" t="s">
        <v>247</v>
      </c>
    </row>
    <row r="34" spans="1:18" ht="21.75" customHeight="1">
      <c r="A34" s="115">
        <v>33</v>
      </c>
      <c r="B34" t="s">
        <v>68</v>
      </c>
      <c r="C34" s="115" t="s">
        <v>69</v>
      </c>
      <c r="D34" t="s">
        <v>259</v>
      </c>
      <c r="E34" t="s">
        <v>258</v>
      </c>
      <c r="F34" t="s">
        <v>70</v>
      </c>
      <c r="G34" s="115" t="s">
        <v>78</v>
      </c>
      <c r="H34" t="s">
        <v>260</v>
      </c>
      <c r="I34">
        <v>134.906</v>
      </c>
      <c r="J34" s="115" t="s">
        <v>78</v>
      </c>
      <c r="K34" t="s">
        <v>261</v>
      </c>
      <c r="L34">
        <v>134.669</v>
      </c>
      <c r="M34" t="s">
        <v>73</v>
      </c>
      <c r="N34" t="s">
        <v>74</v>
      </c>
      <c r="O34" s="10">
        <v>23.7</v>
      </c>
      <c r="P34" s="10">
        <v>0</v>
      </c>
      <c r="Q34">
        <v>29388</v>
      </c>
      <c r="R34" s="115" t="s">
        <v>262</v>
      </c>
    </row>
    <row r="35" spans="1:18" ht="21.75" customHeight="1">
      <c r="A35" s="115">
        <v>34</v>
      </c>
      <c r="B35" t="s">
        <v>68</v>
      </c>
      <c r="C35" s="115" t="s">
        <v>69</v>
      </c>
      <c r="D35" t="s">
        <v>227</v>
      </c>
      <c r="E35" t="s">
        <v>263</v>
      </c>
      <c r="F35" t="s">
        <v>70</v>
      </c>
      <c r="G35" s="115" t="s">
        <v>78</v>
      </c>
      <c r="H35" t="s">
        <v>264</v>
      </c>
      <c r="I35">
        <v>133.933</v>
      </c>
      <c r="J35" s="115" t="s">
        <v>78</v>
      </c>
      <c r="K35" t="s">
        <v>265</v>
      </c>
      <c r="L35">
        <v>134.075</v>
      </c>
      <c r="M35" t="s">
        <v>266</v>
      </c>
      <c r="N35" t="s">
        <v>71</v>
      </c>
      <c r="O35" s="10">
        <v>0</v>
      </c>
      <c r="P35" s="10">
        <v>14.2</v>
      </c>
      <c r="Q35">
        <v>-21300</v>
      </c>
      <c r="R35" s="115" t="s">
        <v>247</v>
      </c>
    </row>
    <row r="36" spans="1:18" ht="21.75" customHeight="1">
      <c r="A36" s="115">
        <v>35</v>
      </c>
      <c r="B36" t="s">
        <v>68</v>
      </c>
      <c r="C36" s="115" t="s">
        <v>69</v>
      </c>
      <c r="D36" t="s">
        <v>268</v>
      </c>
      <c r="E36" t="s">
        <v>267</v>
      </c>
      <c r="F36" t="s">
        <v>70</v>
      </c>
      <c r="G36" s="115" t="s">
        <v>78</v>
      </c>
      <c r="H36" t="s">
        <v>269</v>
      </c>
      <c r="I36">
        <v>135.864</v>
      </c>
      <c r="J36" s="115" t="s">
        <v>78</v>
      </c>
      <c r="K36" t="s">
        <v>270</v>
      </c>
      <c r="L36">
        <v>133.818</v>
      </c>
      <c r="M36" t="s">
        <v>73</v>
      </c>
      <c r="N36" t="s">
        <v>74</v>
      </c>
      <c r="O36" s="10">
        <v>204.6</v>
      </c>
      <c r="P36" s="10">
        <v>0</v>
      </c>
      <c r="Q36">
        <v>542190</v>
      </c>
      <c r="R36" s="115" t="s">
        <v>271</v>
      </c>
    </row>
    <row r="37" spans="1:18" ht="21.75" customHeight="1" thickBot="1">
      <c r="A37" s="135">
        <v>36</v>
      </c>
      <c r="B37" s="136" t="s">
        <v>68</v>
      </c>
      <c r="C37" s="135" t="s">
        <v>72</v>
      </c>
      <c r="D37" s="136" t="s">
        <v>273</v>
      </c>
      <c r="E37" s="136" t="s">
        <v>272</v>
      </c>
      <c r="F37" s="136" t="s">
        <v>70</v>
      </c>
      <c r="G37" s="135" t="s">
        <v>78</v>
      </c>
      <c r="H37" s="136" t="s">
        <v>274</v>
      </c>
      <c r="I37" s="136">
        <v>132.636</v>
      </c>
      <c r="J37" s="135" t="s">
        <v>78</v>
      </c>
      <c r="K37" s="136" t="s">
        <v>275</v>
      </c>
      <c r="L37" s="136">
        <v>132.636</v>
      </c>
      <c r="M37" s="136" t="s">
        <v>119</v>
      </c>
      <c r="N37" s="136" t="s">
        <v>120</v>
      </c>
      <c r="O37" s="137">
        <v>0</v>
      </c>
      <c r="P37" s="137">
        <v>0</v>
      </c>
      <c r="Q37" s="136">
        <v>0</v>
      </c>
      <c r="R37" s="135" t="s">
        <v>89</v>
      </c>
    </row>
    <row r="38" spans="14:17" ht="14.25" thickTop="1">
      <c r="N38" s="42" t="s">
        <v>37</v>
      </c>
      <c r="O38" s="10">
        <f>SUM(O2:O37)</f>
        <v>2747.2999999999993</v>
      </c>
      <c r="P38" s="10">
        <f>SUM(P2:P37)</f>
        <v>281.09999999999997</v>
      </c>
      <c r="Q38">
        <f>SUM(Q2:Q37)</f>
        <v>1690483</v>
      </c>
    </row>
    <row r="39" spans="15:16" ht="13.5">
      <c r="O39" s="10"/>
      <c r="P39" s="10"/>
    </row>
    <row r="40" spans="15:16" ht="13.5">
      <c r="O40" s="10"/>
      <c r="P40" s="10"/>
    </row>
    <row r="42" spans="14:16" ht="13.5">
      <c r="N42" s="11"/>
      <c r="O42" s="12"/>
      <c r="P42" s="12"/>
    </row>
    <row r="45" spans="4:11" ht="14.25" thickBot="1">
      <c r="D45" s="148" t="s">
        <v>38</v>
      </c>
      <c r="E45" s="149"/>
      <c r="F45" s="150"/>
      <c r="H45" s="151" t="s">
        <v>39</v>
      </c>
      <c r="I45" s="152"/>
      <c r="J45" s="28" t="s">
        <v>40</v>
      </c>
      <c r="K45" s="31" t="s">
        <v>41</v>
      </c>
    </row>
    <row r="46" spans="4:11" ht="13.5">
      <c r="D46" s="5" t="s">
        <v>42</v>
      </c>
      <c r="E46" s="89" t="s">
        <v>276</v>
      </c>
      <c r="F46" s="6"/>
      <c r="H46" s="5"/>
      <c r="I46" s="15"/>
      <c r="J46" s="21"/>
      <c r="K46" s="24"/>
    </row>
    <row r="47" spans="4:11" ht="13.5">
      <c r="D47" s="2" t="s">
        <v>43</v>
      </c>
      <c r="E47" s="112">
        <v>12</v>
      </c>
      <c r="F47" s="1"/>
      <c r="H47" s="2"/>
      <c r="I47" s="17"/>
      <c r="J47" s="22"/>
      <c r="K47" s="18"/>
    </row>
    <row r="48" spans="4:11" ht="13.5">
      <c r="D48" s="2" t="s">
        <v>44</v>
      </c>
      <c r="E48" s="112">
        <v>24</v>
      </c>
      <c r="F48" s="1"/>
      <c r="H48" s="2"/>
      <c r="I48" s="17"/>
      <c r="J48" s="22"/>
      <c r="K48" s="18"/>
    </row>
    <row r="49" spans="4:11" ht="13.5">
      <c r="D49" s="2" t="s">
        <v>45</v>
      </c>
      <c r="E49" s="112">
        <v>36</v>
      </c>
      <c r="F49" s="1"/>
      <c r="H49" s="2"/>
      <c r="I49" s="17"/>
      <c r="J49" s="22"/>
      <c r="K49" s="18"/>
    </row>
    <row r="50" spans="4:11" ht="13.5">
      <c r="D50" s="2" t="s">
        <v>46</v>
      </c>
      <c r="E50" s="112">
        <v>23</v>
      </c>
      <c r="F50" s="1"/>
      <c r="H50" s="2"/>
      <c r="I50" s="17"/>
      <c r="J50" s="22"/>
      <c r="K50" s="18"/>
    </row>
    <row r="51" spans="4:11" ht="13.5">
      <c r="D51" s="2" t="s">
        <v>47</v>
      </c>
      <c r="E51" s="112">
        <v>9</v>
      </c>
      <c r="F51" s="4"/>
      <c r="H51" s="2"/>
      <c r="I51" s="17"/>
      <c r="J51" s="22"/>
      <c r="K51" s="18"/>
    </row>
    <row r="52" spans="4:11" ht="13.5">
      <c r="D52" s="2" t="s">
        <v>48</v>
      </c>
      <c r="E52" s="112">
        <v>4</v>
      </c>
      <c r="F52" s="1"/>
      <c r="H52" s="2"/>
      <c r="I52" s="17"/>
      <c r="J52" s="22"/>
      <c r="K52" s="18"/>
    </row>
    <row r="53" spans="4:11" ht="13.5">
      <c r="D53" s="8" t="s">
        <v>49</v>
      </c>
      <c r="E53" s="113">
        <v>0</v>
      </c>
      <c r="F53" s="9"/>
      <c r="H53" s="2"/>
      <c r="I53" s="17"/>
      <c r="J53" s="22"/>
      <c r="K53" s="18"/>
    </row>
    <row r="54" spans="4:11" ht="13.5">
      <c r="D54" s="2" t="s">
        <v>50</v>
      </c>
      <c r="E54" s="112">
        <v>1805931</v>
      </c>
      <c r="F54" s="1"/>
      <c r="H54" s="2"/>
      <c r="I54" s="17"/>
      <c r="J54" s="22"/>
      <c r="K54" s="18"/>
    </row>
    <row r="55" spans="4:11" ht="13.5">
      <c r="D55" s="2" t="s">
        <v>51</v>
      </c>
      <c r="E55" s="112">
        <v>115448</v>
      </c>
      <c r="F55" s="4"/>
      <c r="H55" s="2"/>
      <c r="I55" s="17"/>
      <c r="J55" s="22"/>
      <c r="K55" s="18"/>
    </row>
    <row r="56" spans="4:11" ht="13.5">
      <c r="D56" s="2" t="s">
        <v>52</v>
      </c>
      <c r="E56" s="112">
        <v>1690483</v>
      </c>
      <c r="F56" s="1"/>
      <c r="H56" s="5"/>
      <c r="I56" s="15"/>
      <c r="J56" s="21"/>
      <c r="K56" s="16"/>
    </row>
    <row r="57" spans="4:11" ht="13.5">
      <c r="D57" s="2" t="s">
        <v>15</v>
      </c>
      <c r="E57" s="112">
        <v>100430</v>
      </c>
      <c r="F57" s="13"/>
      <c r="H57" s="2"/>
      <c r="I57" s="17"/>
      <c r="J57" s="22"/>
      <c r="K57" s="18"/>
    </row>
    <row r="58" spans="4:11" ht="13.5">
      <c r="D58" s="2" t="s">
        <v>16</v>
      </c>
      <c r="E58" s="112">
        <v>14485</v>
      </c>
      <c r="F58" s="13"/>
      <c r="H58" s="2"/>
      <c r="I58" s="17"/>
      <c r="J58" s="22"/>
      <c r="K58" s="18"/>
    </row>
    <row r="59" spans="4:11" ht="13.5">
      <c r="D59" s="2" t="s">
        <v>53</v>
      </c>
      <c r="E59" s="112">
        <v>8</v>
      </c>
      <c r="F59" s="1"/>
      <c r="H59" s="2"/>
      <c r="I59" s="17"/>
      <c r="J59" s="22"/>
      <c r="K59" s="18"/>
    </row>
    <row r="60" spans="4:11" ht="13.5">
      <c r="D60" s="2" t="s">
        <v>54</v>
      </c>
      <c r="E60" s="112">
        <v>2</v>
      </c>
      <c r="F60" s="1"/>
      <c r="H60" s="2"/>
      <c r="I60" s="17"/>
      <c r="J60" s="22"/>
      <c r="K60" s="18"/>
    </row>
    <row r="61" spans="4:11" ht="13.5">
      <c r="D61" s="2" t="s">
        <v>55</v>
      </c>
      <c r="E61" s="112">
        <v>261</v>
      </c>
      <c r="F61" s="14"/>
      <c r="H61" s="2"/>
      <c r="I61" s="17"/>
      <c r="J61" s="22"/>
      <c r="K61" s="18"/>
    </row>
    <row r="62" spans="4:11" ht="14.25" thickBot="1">
      <c r="D62" s="3" t="s">
        <v>14</v>
      </c>
      <c r="E62" s="114">
        <v>68.8</v>
      </c>
      <c r="F62" s="7"/>
      <c r="H62" s="2"/>
      <c r="I62" s="17"/>
      <c r="J62" s="22"/>
      <c r="K62" s="18"/>
    </row>
    <row r="63" spans="8:11" ht="13.5">
      <c r="H63" s="2"/>
      <c r="I63" s="17"/>
      <c r="J63" s="22"/>
      <c r="K63" s="18"/>
    </row>
    <row r="64" spans="8:11" ht="14.25" thickBot="1">
      <c r="H64" s="3"/>
      <c r="I64" s="19"/>
      <c r="J64" s="23"/>
      <c r="K64" s="20"/>
    </row>
    <row r="65" spans="8:11" ht="14.25" thickBot="1">
      <c r="H65" s="38" t="s">
        <v>37</v>
      </c>
      <c r="I65" s="43">
        <f>SUM(I46:I64)</f>
        <v>0</v>
      </c>
      <c r="J65" s="43">
        <f>SUM(J46:J64)</f>
        <v>0</v>
      </c>
      <c r="K65" s="43">
        <f>SUM(K46:K64)</f>
        <v>0</v>
      </c>
    </row>
    <row r="68" spans="8:12" ht="14.25" thickBot="1">
      <c r="H68" s="151" t="s">
        <v>56</v>
      </c>
      <c r="I68" s="152"/>
      <c r="J68" s="28" t="s">
        <v>40</v>
      </c>
      <c r="K68" s="29" t="s">
        <v>41</v>
      </c>
      <c r="L68" s="30" t="s">
        <v>57</v>
      </c>
    </row>
    <row r="69" spans="8:12" ht="13.5">
      <c r="H69" s="5" t="s">
        <v>58</v>
      </c>
      <c r="I69" s="15">
        <v>0</v>
      </c>
      <c r="J69" s="21">
        <v>0</v>
      </c>
      <c r="K69" s="25">
        <v>0</v>
      </c>
      <c r="L69" s="26">
        <v>0</v>
      </c>
    </row>
    <row r="70" spans="8:12" ht="13.5">
      <c r="H70" s="2" t="s">
        <v>59</v>
      </c>
      <c r="I70" s="17">
        <v>0</v>
      </c>
      <c r="J70" s="17">
        <v>0</v>
      </c>
      <c r="K70" s="22">
        <v>0</v>
      </c>
      <c r="L70" s="27">
        <v>0</v>
      </c>
    </row>
    <row r="71" spans="8:12" ht="13.5">
      <c r="H71" s="2" t="s">
        <v>60</v>
      </c>
      <c r="I71" s="17">
        <v>0</v>
      </c>
      <c r="J71" s="17">
        <v>0</v>
      </c>
      <c r="K71" s="22">
        <v>0</v>
      </c>
      <c r="L71" s="27">
        <v>0</v>
      </c>
    </row>
    <row r="72" spans="8:12" ht="13.5">
      <c r="H72" s="2" t="s">
        <v>61</v>
      </c>
      <c r="I72" s="17">
        <v>0</v>
      </c>
      <c r="J72" s="17">
        <v>0</v>
      </c>
      <c r="K72" s="22">
        <v>0</v>
      </c>
      <c r="L72" s="27">
        <v>0</v>
      </c>
    </row>
    <row r="73" spans="8:12" ht="14.25" thickBot="1">
      <c r="H73" s="33" t="s">
        <v>62</v>
      </c>
      <c r="I73" s="34">
        <v>0</v>
      </c>
      <c r="J73" s="34">
        <v>0</v>
      </c>
      <c r="K73" s="35">
        <v>0</v>
      </c>
      <c r="L73" s="36">
        <v>0</v>
      </c>
    </row>
    <row r="74" spans="8:12" ht="14.25" thickBot="1">
      <c r="H74" s="32" t="s">
        <v>37</v>
      </c>
      <c r="I74" s="32"/>
      <c r="J74" s="17"/>
      <c r="K74" s="37"/>
      <c r="L74" s="104">
        <f>SUM(L69:L73)</f>
        <v>0</v>
      </c>
    </row>
  </sheetData>
  <sheetProtection/>
  <autoFilter ref="A1:R38"/>
  <mergeCells count="3">
    <mergeCell ref="D45:F45"/>
    <mergeCell ref="H45:I45"/>
    <mergeCell ref="H68:I68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zoomScalePageLayoutView="0" workbookViewId="0" topLeftCell="A1">
      <selection activeCell="B10" sqref="B10"/>
    </sheetView>
  </sheetViews>
  <sheetFormatPr defaultColWidth="8.875" defaultRowHeight="13.5"/>
  <sheetData>
    <row r="1" spans="1:9" ht="13.5">
      <c r="A1" s="107" t="s">
        <v>63</v>
      </c>
      <c r="B1" s="108"/>
      <c r="C1" s="108"/>
      <c r="D1" s="108"/>
      <c r="E1" s="108"/>
      <c r="F1" s="108"/>
      <c r="G1" s="108"/>
      <c r="H1" s="108"/>
      <c r="I1" s="111"/>
    </row>
    <row r="2" spans="1:9" ht="13.5">
      <c r="A2" s="109" t="s">
        <v>64</v>
      </c>
      <c r="B2" s="110"/>
      <c r="C2" s="110"/>
      <c r="D2" s="110"/>
      <c r="E2" s="110"/>
      <c r="F2" s="110"/>
      <c r="G2" s="110"/>
      <c r="H2" s="110"/>
      <c r="I2" s="111"/>
    </row>
    <row r="3" spans="1:4" ht="13.5">
      <c r="A3" s="106"/>
      <c r="D3" s="106"/>
    </row>
    <row r="7" spans="1:2" ht="13.5">
      <c r="A7" t="s">
        <v>65</v>
      </c>
      <c r="B7" t="s">
        <v>277</v>
      </c>
    </row>
    <row r="8" ht="13.5">
      <c r="B8" t="s">
        <v>278</v>
      </c>
    </row>
    <row r="9" ht="13.5">
      <c r="B9" t="s">
        <v>279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7"/>
  <sheetViews>
    <sheetView zoomScalePageLayoutView="0" workbookViewId="0" topLeftCell="A397">
      <selection activeCell="R426" sqref="R426"/>
    </sheetView>
  </sheetViews>
  <sheetFormatPr defaultColWidth="9.00390625" defaultRowHeight="13.5"/>
  <sheetData>
    <row r="1" ht="13.5">
      <c r="A1" t="s">
        <v>83</v>
      </c>
    </row>
    <row r="24" ht="13.5">
      <c r="A24" t="s">
        <v>90</v>
      </c>
    </row>
    <row r="47" ht="13.5">
      <c r="A47" t="s">
        <v>97</v>
      </c>
    </row>
    <row r="70" ht="13.5">
      <c r="A70" t="s">
        <v>103</v>
      </c>
    </row>
    <row r="93" ht="13.5">
      <c r="A93" t="s">
        <v>138</v>
      </c>
    </row>
    <row r="116" ht="13.5">
      <c r="A116" t="s">
        <v>115</v>
      </c>
    </row>
    <row r="139" ht="13.5">
      <c r="A139" t="s">
        <v>121</v>
      </c>
    </row>
    <row r="162" ht="13.5">
      <c r="A162" t="s">
        <v>127</v>
      </c>
    </row>
    <row r="185" ht="13.5">
      <c r="A185" t="s">
        <v>133</v>
      </c>
    </row>
    <row r="208" ht="13.5">
      <c r="A208" t="s">
        <v>139</v>
      </c>
    </row>
    <row r="233" ht="13.5">
      <c r="A233" t="s">
        <v>145</v>
      </c>
    </row>
    <row r="256" ht="13.5">
      <c r="A256" t="s">
        <v>154</v>
      </c>
    </row>
    <row r="279" ht="13.5">
      <c r="A279" t="s">
        <v>160</v>
      </c>
    </row>
    <row r="302" ht="13.5">
      <c r="A302" t="s">
        <v>167</v>
      </c>
    </row>
    <row r="325" ht="13.5">
      <c r="A325" t="s">
        <v>174</v>
      </c>
    </row>
    <row r="348" ht="13.5">
      <c r="A348" t="s">
        <v>179</v>
      </c>
    </row>
    <row r="371" ht="13.5">
      <c r="A371" t="s">
        <v>185</v>
      </c>
    </row>
    <row r="394" ht="13.5">
      <c r="A394" t="s">
        <v>192</v>
      </c>
    </row>
    <row r="417" ht="13.5">
      <c r="A417" t="s">
        <v>200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keibiooya</cp:lastModifiedBy>
  <cp:lastPrinted>1899-12-30T00:00:00Z</cp:lastPrinted>
  <dcterms:created xsi:type="dcterms:W3CDTF">2013-10-09T23:04:08Z</dcterms:created>
  <dcterms:modified xsi:type="dcterms:W3CDTF">2015-11-12T12:48:43Z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