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930" windowHeight="6495" activeTab="3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Print_Titles" localSheetId="1">'検証データ'!$A:$A,'検証データ'!$1:$4</definedName>
  </definedNames>
  <calcPr fullCalcOnLoad="1"/>
</workbook>
</file>

<file path=xl/sharedStrings.xml><?xml version="1.0" encoding="utf-8"?>
<sst xmlns="http://schemas.openxmlformats.org/spreadsheetml/2006/main" count="527" uniqueCount="309">
  <si>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</si>
  <si>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</si>
  <si>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</si>
  <si>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</si>
  <si>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</si>
  <si>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</si>
  <si>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</si>
  <si>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</si>
  <si>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</si>
  <si>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</si>
  <si>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</si>
  <si>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</si>
  <si>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</si>
  <si>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</si>
  <si>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</si>
  <si>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</si>
  <si>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</si>
  <si>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</si>
  <si>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</si>
  <si>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</si>
  <si>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</si>
  <si>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</si>
  <si>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</si>
  <si>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</si>
  <si>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</si>
  <si>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</si>
  <si>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</si>
  <si>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</si>
  <si>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</si>
  <si>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</si>
  <si>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</si>
  <si>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</si>
  <si>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</si>
  <si>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</si>
  <si>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</si>
  <si>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買い</t>
  </si>
  <si>
    <t>合計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</si>
  <si>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</si>
  <si>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</si>
  <si>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</si>
  <si>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</si>
  <si>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</si>
  <si>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</si>
  <si>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USDCHF</t>
  </si>
  <si>
    <t>フィボナッチトレード</t>
  </si>
  <si>
    <t>EURUSD</t>
  </si>
  <si>
    <t>ヘッドアンドショルダー</t>
  </si>
  <si>
    <t>GBPUSD</t>
  </si>
  <si>
    <t>負け</t>
  </si>
  <si>
    <t>USDJPY</t>
  </si>
  <si>
    <t>ストップpips</t>
  </si>
  <si>
    <t>No.</t>
  </si>
  <si>
    <t>損益金額　</t>
  </si>
  <si>
    <t>仕掛け１</t>
  </si>
  <si>
    <t>USD/JPY</t>
  </si>
  <si>
    <t>ロット</t>
  </si>
  <si>
    <t>ストップ価格</t>
  </si>
  <si>
    <t>勝ち</t>
  </si>
  <si>
    <t>損失上限(円)</t>
  </si>
  <si>
    <t>数量(万通貨)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</si>
  <si>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</si>
  <si>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</si>
  <si>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</si>
  <si>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</si>
  <si>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</si>
  <si>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</si>
  <si>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</si>
  <si>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</si>
  <si>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</si>
  <si>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</si>
  <si>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</si>
  <si>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</si>
  <si>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</si>
  <si>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</si>
  <si>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</si>
  <si>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</si>
  <si>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</si>
  <si>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</si>
  <si>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</si>
  <si>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</si>
  <si>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</si>
  <si>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</si>
  <si>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</si>
  <si>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</si>
  <si>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</si>
  <si>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資金</t>
  </si>
  <si>
    <t>利益金額</t>
  </si>
  <si>
    <t>損失金額</t>
  </si>
  <si>
    <t>仕掛け１</t>
  </si>
  <si>
    <t>ストップを移動していく（トレーリングストップ）</t>
  </si>
  <si>
    <t>b.　</t>
  </si>
  <si>
    <t>平均利益</t>
  </si>
  <si>
    <t>平均損失</t>
  </si>
  <si>
    <t>ｂ</t>
  </si>
  <si>
    <t>買い</t>
  </si>
  <si>
    <t>売り</t>
  </si>
  <si>
    <t>仕掛け１　b.で決済</t>
  </si>
  <si>
    <t>4H</t>
  </si>
  <si>
    <t>1Ｈ</t>
  </si>
  <si>
    <t>2010.06.03 01:00</t>
  </si>
  <si>
    <t>2010.06.03 02:00</t>
  </si>
  <si>
    <t>2010.06.07 00:00</t>
  </si>
  <si>
    <t>負け</t>
  </si>
  <si>
    <t>2010.06.16 09:00</t>
  </si>
  <si>
    <t>2010.06.16 10:00</t>
  </si>
  <si>
    <t>2010.06.17 03:00</t>
  </si>
  <si>
    <t>2010.06.17 08:00</t>
  </si>
  <si>
    <t>2010.06.18 03:00</t>
  </si>
  <si>
    <t>2010.06.22 14:00</t>
  </si>
  <si>
    <t>2010.06.24 17:00</t>
  </si>
  <si>
    <t>2010.06.28 01:00</t>
  </si>
  <si>
    <t>2010.06.28 02:00</t>
  </si>
  <si>
    <t>2010.06.30 11:00</t>
  </si>
  <si>
    <t>2010.06.30 12:00</t>
  </si>
  <si>
    <t>2010.07.08 21:00</t>
  </si>
  <si>
    <t>2010.07.09 07:00</t>
  </si>
  <si>
    <t>2010.03.09 08:00</t>
  </si>
  <si>
    <t>2010.03.11 09:00</t>
  </si>
  <si>
    <t>2010.03.12 06:00</t>
  </si>
  <si>
    <t>2010.03.16 22:00</t>
  </si>
  <si>
    <t>2010.03.18 21:00</t>
  </si>
  <si>
    <t>2010.04.01 23:00</t>
  </si>
  <si>
    <t>2010.04.08 16:00</t>
  </si>
  <si>
    <t>2010.04.09 12:00</t>
  </si>
  <si>
    <t>2010.04.09 14:00</t>
  </si>
  <si>
    <t>2010.04.12 01:00</t>
  </si>
  <si>
    <t>2010.04.19 12:00</t>
  </si>
  <si>
    <t>2010.04.21 09:00</t>
  </si>
  <si>
    <t>2010.04.21 10:00</t>
  </si>
  <si>
    <t>2010.04.21 16:00</t>
  </si>
  <si>
    <t>2010.04.21 18:00</t>
  </si>
  <si>
    <t>2010.05.07 03:00</t>
  </si>
  <si>
    <t>建値引分</t>
  </si>
  <si>
    <t>2010.05.13 00:00</t>
  </si>
  <si>
    <t>2010.05.13 09:00</t>
  </si>
  <si>
    <t>2010.05.18 00:00</t>
  </si>
  <si>
    <t>2010.05.18 01:00</t>
  </si>
  <si>
    <t>2010.05.18 03:00</t>
  </si>
  <si>
    <t>2010.05.18 13:00</t>
  </si>
  <si>
    <t>2010.05.20 02:00</t>
  </si>
  <si>
    <t>2010.05.20 05:00</t>
  </si>
  <si>
    <t>2010.05.23 23:00</t>
  </si>
  <si>
    <t>2010.05.24 00:00</t>
  </si>
  <si>
    <t>2010.06.04 07:00</t>
  </si>
  <si>
    <t>2010.06.04 11:00</t>
  </si>
  <si>
    <t>2010.06.09 15:00</t>
  </si>
  <si>
    <t>2010.06.09 17:00</t>
  </si>
  <si>
    <t>2010.07.09 9:00</t>
  </si>
  <si>
    <t>2010.07.12 15:00</t>
  </si>
  <si>
    <t>2010.07.12 17:00</t>
  </si>
  <si>
    <t>2010.07.13 7:00</t>
  </si>
  <si>
    <t>2010.07.15 00:00</t>
  </si>
  <si>
    <t>2010.07.15 02:00</t>
  </si>
  <si>
    <t>2010.07.15 04:00</t>
  </si>
  <si>
    <t>2010.07.15 22:00</t>
  </si>
  <si>
    <t>2010.07.19 22:00</t>
  </si>
  <si>
    <t>2010.07.15 11:00</t>
  </si>
  <si>
    <t>2010.07.20 00:00</t>
  </si>
  <si>
    <t>2010.08.02 14:00</t>
  </si>
  <si>
    <t>2010.08.05 07:00</t>
  </si>
  <si>
    <t>2010.08.12 10:00</t>
  </si>
  <si>
    <t>2010.08.16 23:00</t>
  </si>
  <si>
    <t>2010.08.17 13:00</t>
  </si>
  <si>
    <t>2010.08.17 10:00</t>
  </si>
  <si>
    <t>2010.08.18 00:00</t>
  </si>
  <si>
    <t>2010.08.19 17:00</t>
  </si>
  <si>
    <t>2010.08.20 01:00</t>
  </si>
  <si>
    <t>2010.08.24 20:00</t>
  </si>
  <si>
    <t>2010.08.24 22:00</t>
  </si>
  <si>
    <t>2010.08.31 14:00</t>
  </si>
  <si>
    <t>2010.09.02 23:00</t>
  </si>
  <si>
    <t>2010.09.03 03:00</t>
  </si>
  <si>
    <t>2010.09.08 00:00</t>
  </si>
  <si>
    <t>2010.09.08 01:00</t>
  </si>
  <si>
    <t>2010.09.08 18:00</t>
  </si>
  <si>
    <t>2010.09.09 00:00</t>
  </si>
  <si>
    <t>2010.09.09 12:00</t>
  </si>
  <si>
    <t>2010.09.17 13:00</t>
  </si>
  <si>
    <t>2010.09.21 13:00</t>
  </si>
  <si>
    <t>2010.09.23 04:00</t>
  </si>
  <si>
    <t>2010.09.23 10:00</t>
  </si>
  <si>
    <t>2010.09.23 19:00</t>
  </si>
  <si>
    <t>2010.09.23 21:00</t>
  </si>
  <si>
    <t>2010.09.28 04:00</t>
  </si>
  <si>
    <t>2010.09.28 05:00</t>
  </si>
  <si>
    <t>2010.09.30 15:00</t>
  </si>
  <si>
    <t>2010.09.30 18:00</t>
  </si>
  <si>
    <t>2010.10.05 08:00</t>
  </si>
  <si>
    <t>2010.10.05 09:00</t>
  </si>
  <si>
    <t>2010.10.07 17:00</t>
  </si>
  <si>
    <t>2010.10.21 03:00</t>
  </si>
  <si>
    <t>2010.10.22 14:00</t>
  </si>
  <si>
    <t>2010.10.25 00:00</t>
  </si>
  <si>
    <t>2010.11.05 00:00</t>
  </si>
  <si>
    <t>2010.11.19 17:00</t>
  </si>
  <si>
    <t>2010.11.21 22:00</t>
  </si>
  <si>
    <t>2010.11.29 11:00</t>
  </si>
  <si>
    <t>2010.1130 04:00</t>
  </si>
  <si>
    <t>2010.12.09 07:00</t>
  </si>
  <si>
    <t>2010.12.09 09:00</t>
  </si>
  <si>
    <t>2010.12.15 17:00</t>
  </si>
  <si>
    <t>2010.12.16 08:00</t>
  </si>
  <si>
    <t>2010.12.24 20:00</t>
  </si>
  <si>
    <t>2011.01.25 06:00</t>
  </si>
  <si>
    <t>2011.01.25 17:00</t>
  </si>
  <si>
    <t>2011.02.04 01:00</t>
  </si>
  <si>
    <t>2011.01.26 09:00</t>
  </si>
  <si>
    <t>2011.02.04 15:00</t>
  </si>
  <si>
    <t>2011.02.16 13:00</t>
  </si>
  <si>
    <t>2011.02.16 17:00</t>
  </si>
  <si>
    <t>2011.02.17 04:00</t>
  </si>
  <si>
    <t>2011.02.17 06:00</t>
  </si>
  <si>
    <t>2011.02.17 23:00</t>
  </si>
  <si>
    <t>2011.02.18 01:00</t>
  </si>
  <si>
    <t>2011.02.21 20:00</t>
  </si>
  <si>
    <t>2011.02.21 22:00</t>
  </si>
  <si>
    <t>2011.02.22 23:00</t>
  </si>
  <si>
    <t>2011.02.23 00:00</t>
  </si>
  <si>
    <t>2011.02.25 13:00</t>
  </si>
  <si>
    <t>2011.02.28 23:00</t>
  </si>
  <si>
    <t>2011.02.28 08:00</t>
  </si>
  <si>
    <t>2011.03.02 13:00</t>
  </si>
  <si>
    <t>2011.03.03 06:00</t>
  </si>
  <si>
    <t>2011.03.08 20:00</t>
  </si>
  <si>
    <t>2011.03.09 08:00</t>
  </si>
  <si>
    <t>2011.03.09 21:00</t>
  </si>
  <si>
    <t>2011.03.10 18:00</t>
  </si>
  <si>
    <t>2011.03.21 09:00</t>
  </si>
  <si>
    <t>2011.03.21 12:00</t>
  </si>
  <si>
    <t>2011.03.23 21:00</t>
  </si>
  <si>
    <t>2011.03.31 03:00</t>
  </si>
  <si>
    <t>2011.04.04 06:00</t>
  </si>
  <si>
    <t>2011.04.01 07:00</t>
  </si>
  <si>
    <t>2011.04.04 11:00</t>
  </si>
  <si>
    <t>2011.04.04 19:00</t>
  </si>
  <si>
    <t>2011.04.06 12:00</t>
  </si>
  <si>
    <t>2011.04.07 07:00</t>
  </si>
  <si>
    <t>2011.04.07 21:00</t>
  </si>
  <si>
    <t>2011.04.08 00:00</t>
  </si>
  <si>
    <t>2011.04.07 12:00</t>
  </si>
  <si>
    <t>2011.04.12 23:00</t>
  </si>
  <si>
    <t>2011.04.28 18:00</t>
  </si>
  <si>
    <t>2011.04.29 08:00</t>
  </si>
  <si>
    <t>切負け</t>
  </si>
  <si>
    <t>2011.05.02 02:00</t>
  </si>
  <si>
    <t>2011.05.02 03:00</t>
  </si>
  <si>
    <t>2011.05.09 08:00</t>
  </si>
  <si>
    <t>2011.05.09 16:00</t>
  </si>
  <si>
    <t>2011.05.11 21:00</t>
  </si>
  <si>
    <t>2011.05.11 23:00</t>
  </si>
  <si>
    <t>2011.05.12 00:00</t>
  </si>
  <si>
    <t>2011.05.12 06:00</t>
  </si>
  <si>
    <t>2010.3.8～2012.5.12</t>
  </si>
  <si>
    <t>2010.03.11 02:00</t>
  </si>
  <si>
    <t>②2010.03.11 02:00</t>
  </si>
  <si>
    <t>2010.03.08 16:00</t>
  </si>
  <si>
    <t>①2010.03.08 16:00</t>
  </si>
  <si>
    <t>FOREX-MT4</t>
  </si>
  <si>
    <t>2010.03.12 06:00</t>
  </si>
  <si>
    <t>③2010.03.12 06:00</t>
  </si>
  <si>
    <t>2010.03.16 20:00</t>
  </si>
  <si>
    <t>④2010.03.16 20:00</t>
  </si>
  <si>
    <t>2010.04.01 10:00</t>
  </si>
  <si>
    <t>2010.04.19 02:00</t>
  </si>
  <si>
    <t>2010.05.05 18:00</t>
  </si>
  <si>
    <t>2010.05.11 02:00</t>
  </si>
  <si>
    <t>2010.03.19 09:00</t>
  </si>
  <si>
    <t>4H◎</t>
  </si>
  <si>
    <t>2010.05.11 13:00</t>
  </si>
  <si>
    <t>2010.03.19 15:00</t>
  </si>
  <si>
    <t>2010.03.19 16:00</t>
  </si>
  <si>
    <t>2010.06.07 06:00</t>
  </si>
  <si>
    <t>2010.06.18 14:00</t>
  </si>
  <si>
    <t>2010.08.05 09:00</t>
  </si>
  <si>
    <t>2010.08.13 08:00</t>
  </si>
  <si>
    <t>2010.07.19 08:00</t>
  </si>
  <si>
    <t>2010.09.01 00:00</t>
  </si>
  <si>
    <t>2010.09.06 14:00</t>
  </si>
  <si>
    <t>2010.09.08 07:00</t>
  </si>
  <si>
    <t>2010.10.08 09:00</t>
  </si>
  <si>
    <t>切勝ち</t>
  </si>
  <si>
    <t>切負け</t>
  </si>
  <si>
    <t>2010.11.15 01:00</t>
  </si>
  <si>
    <t>2010.11.17 14:00</t>
  </si>
  <si>
    <t>2010.11.05 07:00</t>
  </si>
  <si>
    <t>2010.11.30 00:00</t>
  </si>
  <si>
    <t>2010.12.01 08:00</t>
  </si>
  <si>
    <t>2010.12.26 22:00</t>
  </si>
  <si>
    <t>2011.01.25 09:00</t>
  </si>
  <si>
    <t>2011.02.04 07:00</t>
  </si>
  <si>
    <t>2011.02.08 07:00</t>
  </si>
  <si>
    <t>2011.03.24 07:00</t>
  </si>
  <si>
    <t>2011.03.31 10:00</t>
  </si>
  <si>
    <t>2011.04.07 03:00</t>
  </si>
  <si>
    <t>2010.10.08 08:00</t>
  </si>
  <si>
    <t>2010.10.08 11:00</t>
  </si>
  <si>
    <t>2010.10.26 07:00</t>
  </si>
  <si>
    <t>2010.10.27 10:00</t>
  </si>
  <si>
    <t>2011.02.09 21:00</t>
  </si>
  <si>
    <t>2011.02.10 00:00</t>
  </si>
  <si>
    <t>⑦2010.04.01 10:00</t>
  </si>
  <si>
    <t>⑬2010.05.05 18:00</t>
  </si>
  <si>
    <t>⑩2010.04.19 02:00</t>
  </si>
  <si>
    <t>4H足で利益が一進一退した時期で検証したが、少しプラスで終えることができた。</t>
  </si>
  <si>
    <t>今回は建値移動とＰＢでのストップ移動があいまいで行ったので、次回は形を固定して検証を</t>
  </si>
  <si>
    <t>１H◎</t>
  </si>
  <si>
    <t>実施しようと考えています。</t>
  </si>
  <si>
    <t>　ストップ移動を遅らせる事と、20pip超えたら建値にストップ移動することが良好の結果となった。</t>
  </si>
  <si>
    <t>ストップ移動を遅らせると少し利益を取れる所をのがすが、小を捨てて大をとる形となる。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</si>
</sst>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_ "/>
    <numFmt numFmtId="190" formatCode="#,##0_ "/>
    <numFmt numFmtId="191" formatCode="0.0_ "/>
    <numFmt numFmtId="192" formatCode="0.0_ ;[Red]\-0.0\ "/>
    <numFmt numFmtId="193" formatCode="#,##0.0_ ;[Red]\-#,##0.0\ "/>
    <numFmt numFmtId="194" formatCode="0.000_ "/>
    <numFmt numFmtId="195" formatCode="#,##0.00_ ;[Red]\-#,##0.0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60"/>
      </left>
      <right style="medium"/>
      <top style="medium">
        <color indexed="60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/>
      <protection/>
    </xf>
    <xf numFmtId="0" fontId="4" fillId="33" borderId="11" xfId="62" applyNumberFormat="1" applyFont="1" applyFill="1" applyBorder="1" applyAlignment="1" applyProtection="1">
      <alignment vertical="center"/>
      <protection/>
    </xf>
    <xf numFmtId="182" fontId="4" fillId="33" borderId="12" xfId="62" applyNumberFormat="1" applyFont="1" applyFill="1" applyBorder="1" applyAlignment="1" applyProtection="1">
      <alignment vertical="center"/>
      <protection/>
    </xf>
    <xf numFmtId="9" fontId="4" fillId="0" borderId="13" xfId="62" applyNumberFormat="1" applyFont="1" applyFill="1" applyBorder="1" applyAlignment="1" applyProtection="1">
      <alignment horizontal="center" vertical="center"/>
      <protection/>
    </xf>
    <xf numFmtId="5" fontId="4" fillId="0" borderId="14" xfId="62" applyNumberFormat="1" applyFont="1" applyFill="1" applyBorder="1" applyAlignment="1" applyProtection="1">
      <alignment horizontal="center" vertical="center"/>
      <protection/>
    </xf>
    <xf numFmtId="5" fontId="4" fillId="0" borderId="0" xfId="62" applyNumberFormat="1" applyFont="1" applyFill="1" applyBorder="1" applyAlignment="1" applyProtection="1">
      <alignment horizontal="center" vertical="center"/>
      <protection/>
    </xf>
    <xf numFmtId="6" fontId="4" fillId="33" borderId="12" xfId="62" applyNumberFormat="1" applyFont="1" applyFill="1" applyBorder="1" applyAlignment="1" applyProtection="1">
      <alignment vertical="center"/>
      <protection/>
    </xf>
    <xf numFmtId="6" fontId="4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5" fillId="0" borderId="16" xfId="62" applyNumberFormat="1" applyFont="1" applyFill="1" applyBorder="1" applyAlignment="1" applyProtection="1">
      <alignment horizontal="center" vertical="center"/>
      <protection/>
    </xf>
    <xf numFmtId="55" fontId="0" fillId="0" borderId="16" xfId="0" applyNumberFormat="1" applyFont="1" applyFill="1" applyBorder="1" applyAlignment="1" applyProtection="1">
      <alignment horizontal="center" vertical="center"/>
      <protection/>
    </xf>
    <xf numFmtId="55" fontId="5" fillId="0" borderId="17" xfId="62" applyNumberFormat="1" applyFont="1" applyFill="1" applyBorder="1" applyAlignment="1" applyProtection="1">
      <alignment horizontal="center" vertical="center"/>
      <protection/>
    </xf>
    <xf numFmtId="0" fontId="4" fillId="33" borderId="18" xfId="62" applyNumberFormat="1" applyFont="1" applyFill="1" applyBorder="1" applyAlignment="1" applyProtection="1">
      <alignment horizontal="center" vertical="center"/>
      <protection/>
    </xf>
    <xf numFmtId="0" fontId="4" fillId="33" borderId="19" xfId="62" applyNumberFormat="1" applyFont="1" applyFill="1" applyBorder="1" applyAlignment="1" applyProtection="1">
      <alignment horizontal="center" vertical="center" wrapText="1"/>
      <protection/>
    </xf>
    <xf numFmtId="0" fontId="4" fillId="33" borderId="19" xfId="62" applyNumberFormat="1" applyFont="1" applyFill="1" applyBorder="1" applyAlignment="1" applyProtection="1">
      <alignment horizontal="center" vertical="center"/>
      <protection/>
    </xf>
    <xf numFmtId="182" fontId="4" fillId="33" borderId="19" xfId="62" applyNumberFormat="1" applyFont="1" applyFill="1" applyBorder="1" applyAlignment="1" applyProtection="1">
      <alignment horizontal="center" vertical="center" wrapText="1"/>
      <protection/>
    </xf>
    <xf numFmtId="183" fontId="4" fillId="33" borderId="19" xfId="62" applyNumberFormat="1" applyFont="1" applyFill="1" applyBorder="1" applyAlignment="1" applyProtection="1">
      <alignment horizontal="center" vertical="center"/>
      <protection/>
    </xf>
    <xf numFmtId="0" fontId="4" fillId="33" borderId="20" xfId="62" applyNumberFormat="1" applyFont="1" applyFill="1" applyBorder="1" applyAlignment="1" applyProtection="1">
      <alignment horizontal="center" vertical="center" wrapText="1"/>
      <protection/>
    </xf>
    <xf numFmtId="182" fontId="4" fillId="33" borderId="21" xfId="62" applyNumberFormat="1" applyFont="1" applyFill="1" applyBorder="1" applyAlignment="1" applyProtection="1">
      <alignment vertical="center"/>
      <protection/>
    </xf>
    <xf numFmtId="184" fontId="4" fillId="33" borderId="22" xfId="62" applyNumberFormat="1" applyFont="1" applyFill="1" applyBorder="1" applyAlignment="1" applyProtection="1">
      <alignment horizontal="center" vertical="center"/>
      <protection/>
    </xf>
    <xf numFmtId="184" fontId="5" fillId="0" borderId="23" xfId="62" applyNumberFormat="1" applyFont="1" applyFill="1" applyBorder="1" applyAlignment="1" applyProtection="1">
      <alignment horizontal="right" vertical="center"/>
      <protection/>
    </xf>
    <xf numFmtId="184" fontId="5" fillId="0" borderId="24" xfId="62" applyNumberFormat="1" applyFont="1" applyFill="1" applyBorder="1" applyAlignment="1" applyProtection="1">
      <alignment horizontal="right" vertical="center"/>
      <protection/>
    </xf>
    <xf numFmtId="185" fontId="5" fillId="0" borderId="24" xfId="62" applyNumberFormat="1" applyFont="1" applyFill="1" applyBorder="1" applyAlignment="1" applyProtection="1">
      <alignment horizontal="right" vertical="center"/>
      <protection/>
    </xf>
    <xf numFmtId="186" fontId="5" fillId="0" borderId="24" xfId="62" applyNumberFormat="1" applyFont="1" applyFill="1" applyBorder="1" applyAlignment="1" applyProtection="1">
      <alignment horizontal="right" vertical="center"/>
      <protection/>
    </xf>
    <xf numFmtId="187" fontId="5" fillId="0" borderId="24" xfId="62" applyNumberFormat="1" applyFont="1" applyFill="1" applyBorder="1" applyAlignment="1" applyProtection="1">
      <alignment vertical="center"/>
      <protection/>
    </xf>
    <xf numFmtId="184" fontId="5" fillId="0" borderId="24" xfId="62" applyNumberFormat="1" applyFont="1" applyFill="1" applyBorder="1" applyAlignment="1" applyProtection="1">
      <alignment vertical="center"/>
      <protection/>
    </xf>
    <xf numFmtId="181" fontId="5" fillId="0" borderId="24" xfId="62" applyNumberFormat="1" applyFont="1" applyFill="1" applyBorder="1" applyAlignment="1" applyProtection="1">
      <alignment vertical="center"/>
      <protection/>
    </xf>
    <xf numFmtId="181" fontId="5" fillId="0" borderId="25" xfId="62" applyNumberFormat="1" applyFont="1" applyFill="1" applyBorder="1" applyAlignment="1" applyProtection="1">
      <alignment vertical="center"/>
      <protection/>
    </xf>
    <xf numFmtId="184" fontId="0" fillId="0" borderId="23" xfId="0" applyNumberFormat="1" applyFont="1" applyFill="1" applyBorder="1" applyAlignment="1" applyProtection="1">
      <alignment vertical="center"/>
      <protection/>
    </xf>
    <xf numFmtId="184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84" fontId="0" fillId="0" borderId="26" xfId="0" applyNumberFormat="1" applyFont="1" applyFill="1" applyBorder="1" applyAlignment="1" applyProtection="1">
      <alignment vertical="center"/>
      <protection/>
    </xf>
    <xf numFmtId="184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185" fontId="5" fillId="0" borderId="27" xfId="62" applyNumberFormat="1" applyFont="1" applyFill="1" applyBorder="1" applyAlignment="1" applyProtection="1">
      <alignment horizontal="right" vertical="center"/>
      <protection/>
    </xf>
    <xf numFmtId="187" fontId="5" fillId="0" borderId="27" xfId="62" applyNumberFormat="1" applyFont="1" applyFill="1" applyBorder="1" applyAlignment="1" applyProtection="1">
      <alignment vertical="center"/>
      <protection/>
    </xf>
    <xf numFmtId="184" fontId="5" fillId="0" borderId="27" xfId="62" applyNumberFormat="1" applyFont="1" applyFill="1" applyBorder="1" applyAlignment="1" applyProtection="1">
      <alignment vertical="center"/>
      <protection/>
    </xf>
    <xf numFmtId="181" fontId="5" fillId="0" borderId="27" xfId="62" applyNumberFormat="1" applyFont="1" applyFill="1" applyBorder="1" applyAlignment="1" applyProtection="1">
      <alignment vertical="center"/>
      <protection/>
    </xf>
    <xf numFmtId="181" fontId="5" fillId="0" borderId="28" xfId="62" applyNumberFormat="1" applyFont="1" applyFill="1" applyBorder="1" applyAlignment="1" applyProtection="1">
      <alignment vertical="center"/>
      <protection/>
    </xf>
    <xf numFmtId="6" fontId="5" fillId="0" borderId="24" xfId="62" applyNumberFormat="1" applyFont="1" applyFill="1" applyBorder="1" applyAlignment="1" applyProtection="1">
      <alignment horizontal="right" vertical="center"/>
      <protection/>
    </xf>
    <xf numFmtId="6" fontId="5" fillId="0" borderId="27" xfId="62" applyNumberFormat="1" applyFont="1" applyFill="1" applyBorder="1" applyAlignment="1" applyProtection="1">
      <alignment horizontal="right" vertical="center"/>
      <protection/>
    </xf>
    <xf numFmtId="55" fontId="0" fillId="0" borderId="29" xfId="0" applyNumberFormat="1" applyFont="1" applyFill="1" applyBorder="1" applyAlignment="1" applyProtection="1">
      <alignment horizontal="center" vertical="center"/>
      <protection/>
    </xf>
    <xf numFmtId="5" fontId="1" fillId="0" borderId="30" xfId="0" applyNumberFormat="1" applyFont="1" applyFill="1" applyBorder="1" applyAlignment="1" applyProtection="1">
      <alignment vertical="center"/>
      <protection/>
    </xf>
    <xf numFmtId="184" fontId="1" fillId="0" borderId="31" xfId="0" applyNumberFormat="1" applyFont="1" applyFill="1" applyBorder="1" applyAlignment="1" applyProtection="1">
      <alignment vertical="center"/>
      <protection/>
    </xf>
    <xf numFmtId="6" fontId="1" fillId="0" borderId="31" xfId="0" applyNumberFormat="1" applyFont="1" applyFill="1" applyBorder="1" applyAlignment="1" applyProtection="1">
      <alignment vertical="center"/>
      <protection/>
    </xf>
    <xf numFmtId="186" fontId="1" fillId="0" borderId="31" xfId="0" applyNumberFormat="1" applyFont="1" applyFill="1" applyBorder="1" applyAlignment="1" applyProtection="1">
      <alignment vertical="center"/>
      <protection/>
    </xf>
    <xf numFmtId="185" fontId="1" fillId="0" borderId="31" xfId="0" applyNumberFormat="1" applyFont="1" applyFill="1" applyBorder="1" applyAlignment="1" applyProtection="1">
      <alignment vertical="center"/>
      <protection/>
    </xf>
    <xf numFmtId="187" fontId="6" fillId="0" borderId="31" xfId="0" applyNumberFormat="1" applyFont="1" applyFill="1" applyBorder="1" applyAlignment="1" applyProtection="1">
      <alignment vertical="center"/>
      <protection/>
    </xf>
    <xf numFmtId="181" fontId="1" fillId="0" borderId="32" xfId="0" applyNumberFormat="1" applyFont="1" applyFill="1" applyBorder="1" applyAlignment="1" applyProtection="1">
      <alignment vertical="center"/>
      <protection/>
    </xf>
    <xf numFmtId="181" fontId="1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4" fillId="34" borderId="0" xfId="62" applyNumberFormat="1" applyFont="1" applyFill="1" applyBorder="1" applyAlignment="1" applyProtection="1">
      <alignment vertical="center"/>
      <protection/>
    </xf>
    <xf numFmtId="5" fontId="4" fillId="34" borderId="0" xfId="62" applyNumberFormat="1" applyFont="1" applyFill="1" applyBorder="1" applyAlignment="1" applyProtection="1">
      <alignment horizontal="center" vertical="center"/>
      <protection/>
    </xf>
    <xf numFmtId="182" fontId="4" fillId="34" borderId="0" xfId="62" applyNumberFormat="1" applyFont="1" applyFill="1" applyBorder="1" applyAlignment="1" applyProtection="1">
      <alignment vertical="center"/>
      <protection/>
    </xf>
    <xf numFmtId="6" fontId="4" fillId="34" borderId="0" xfId="62" applyNumberFormat="1" applyFont="1" applyFill="1" applyBorder="1" applyAlignment="1" applyProtection="1">
      <alignment vertical="center"/>
      <protection/>
    </xf>
    <xf numFmtId="6" fontId="4" fillId="34" borderId="0" xfId="62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4" fillId="34" borderId="35" xfId="62" applyNumberFormat="1" applyFont="1" applyFill="1" applyBorder="1" applyAlignment="1" applyProtection="1">
      <alignment vertical="center"/>
      <protection/>
    </xf>
    <xf numFmtId="5" fontId="4" fillId="34" borderId="35" xfId="62" applyNumberFormat="1" applyFont="1" applyFill="1" applyBorder="1" applyAlignment="1" applyProtection="1">
      <alignment horizontal="center" vertical="center"/>
      <protection/>
    </xf>
    <xf numFmtId="182" fontId="4" fillId="34" borderId="35" xfId="62" applyNumberFormat="1" applyFont="1" applyFill="1" applyBorder="1" applyAlignment="1" applyProtection="1">
      <alignment vertical="center"/>
      <protection/>
    </xf>
    <xf numFmtId="6" fontId="4" fillId="34" borderId="35" xfId="62" applyNumberFormat="1" applyFont="1" applyFill="1" applyBorder="1" applyAlignment="1" applyProtection="1">
      <alignment vertical="center"/>
      <protection/>
    </xf>
    <xf numFmtId="6" fontId="4" fillId="34" borderId="35" xfId="62" applyNumberFormat="1" applyFont="1" applyFill="1" applyBorder="1" applyAlignment="1" applyProtection="1">
      <alignment horizontal="center" vertical="center"/>
      <protection/>
    </xf>
    <xf numFmtId="0" fontId="0" fillId="34" borderId="35" xfId="0" applyNumberFormat="1" applyFont="1" applyFill="1" applyBorder="1" applyAlignment="1" applyProtection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5" fontId="5" fillId="35" borderId="36" xfId="62" applyNumberFormat="1" applyFont="1" applyFill="1" applyBorder="1" applyAlignment="1" applyProtection="1">
      <alignment horizontal="center"/>
      <protection/>
    </xf>
    <xf numFmtId="5" fontId="4" fillId="0" borderId="36" xfId="62" applyNumberFormat="1" applyFont="1" applyFill="1" applyBorder="1" applyAlignment="1" applyProtection="1">
      <alignment horizontal="center" vertical="center"/>
      <protection/>
    </xf>
    <xf numFmtId="0" fontId="4" fillId="0" borderId="36" xfId="62" applyNumberFormat="1" applyFont="1" applyFill="1" applyBorder="1" applyAlignment="1" applyProtection="1">
      <alignment/>
      <protection/>
    </xf>
    <xf numFmtId="5" fontId="5" fillId="35" borderId="37" xfId="62" applyNumberFormat="1" applyFont="1" applyFill="1" applyBorder="1" applyAlignment="1" applyProtection="1">
      <alignment horizontal="center"/>
      <protection/>
    </xf>
    <xf numFmtId="0" fontId="8" fillId="33" borderId="38" xfId="62" applyNumberFormat="1" applyFont="1" applyFill="1" applyBorder="1" applyAlignment="1" applyProtection="1">
      <alignment horizontal="center" vertical="center"/>
      <protection/>
    </xf>
    <xf numFmtId="5" fontId="8" fillId="34" borderId="35" xfId="62" applyNumberFormat="1" applyFont="1" applyFill="1" applyBorder="1" applyAlignment="1" applyProtection="1">
      <alignment horizontal="center" vertical="center"/>
      <protection/>
    </xf>
    <xf numFmtId="9" fontId="4" fillId="34" borderId="39" xfId="62" applyNumberFormat="1" applyFont="1" applyFill="1" applyBorder="1" applyAlignment="1" applyProtection="1">
      <alignment horizontal="center" vertical="center"/>
      <protection/>
    </xf>
    <xf numFmtId="5" fontId="5" fillId="35" borderId="40" xfId="62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4" fillId="33" borderId="12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44" xfId="63" applyBorder="1">
      <alignment vertical="center"/>
      <protection/>
    </xf>
    <xf numFmtId="0" fontId="1" fillId="0" borderId="45" xfId="63" applyBorder="1">
      <alignment vertical="center"/>
      <protection/>
    </xf>
    <xf numFmtId="0" fontId="1" fillId="0" borderId="46" xfId="63" applyBorder="1">
      <alignment vertical="center"/>
      <protection/>
    </xf>
    <xf numFmtId="0" fontId="1" fillId="0" borderId="10" xfId="63" applyBorder="1">
      <alignment vertical="center"/>
      <protection/>
    </xf>
    <xf numFmtId="0" fontId="1" fillId="0" borderId="0" xfId="63" applyBorder="1">
      <alignment vertical="center"/>
      <protection/>
    </xf>
    <xf numFmtId="31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0" fontId="0" fillId="36" borderId="47" xfId="0" applyNumberFormat="1" applyFont="1" applyFill="1" applyBorder="1" applyAlignment="1" applyProtection="1">
      <alignment vertical="center"/>
      <protection/>
    </xf>
    <xf numFmtId="38" fontId="0" fillId="0" borderId="0" xfId="49" applyNumberFormat="1" applyFont="1" applyAlignment="1">
      <alignment vertical="center"/>
    </xf>
    <xf numFmtId="38" fontId="0" fillId="0" borderId="10" xfId="49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10" xfId="0" applyNumberFormat="1" applyFont="1" applyFill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190" fontId="0" fillId="0" borderId="40" xfId="49" applyNumberFormat="1" applyFont="1" applyBorder="1" applyAlignment="1">
      <alignment vertical="center"/>
    </xf>
    <xf numFmtId="193" fontId="0" fillId="0" borderId="40" xfId="0" applyNumberFormat="1" applyBorder="1" applyAlignment="1">
      <alignment vertical="center"/>
    </xf>
    <xf numFmtId="38" fontId="0" fillId="0" borderId="40" xfId="49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90" fontId="0" fillId="0" borderId="47" xfId="0" applyNumberFormat="1" applyBorder="1" applyAlignment="1">
      <alignment vertical="center"/>
    </xf>
    <xf numFmtId="191" fontId="0" fillId="0" borderId="47" xfId="0" applyNumberFormat="1" applyBorder="1" applyAlignment="1">
      <alignment vertical="center"/>
    </xf>
    <xf numFmtId="193" fontId="0" fillId="0" borderId="47" xfId="0" applyNumberFormat="1" applyFont="1" applyFill="1" applyBorder="1" applyAlignment="1" applyProtection="1">
      <alignment vertical="center"/>
      <protection/>
    </xf>
    <xf numFmtId="193" fontId="0" fillId="0" borderId="47" xfId="0" applyNumberFormat="1" applyBorder="1" applyAlignment="1">
      <alignment vertical="center"/>
    </xf>
    <xf numFmtId="38" fontId="0" fillId="0" borderId="47" xfId="49" applyNumberFormat="1" applyFont="1" applyBorder="1" applyAlignment="1">
      <alignment vertical="center"/>
    </xf>
    <xf numFmtId="191" fontId="0" fillId="0" borderId="40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36" borderId="48" xfId="0" applyNumberFormat="1" applyFont="1" applyFill="1" applyBorder="1" applyAlignment="1" applyProtection="1">
      <alignment horizontal="center" vertical="center"/>
      <protection/>
    </xf>
    <xf numFmtId="0" fontId="11" fillId="37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ont="1" applyFill="1" applyBorder="1" applyAlignment="1" applyProtection="1">
      <alignment horizontal="center" vertical="center"/>
      <protection/>
    </xf>
    <xf numFmtId="0" fontId="11" fillId="37" borderId="53" xfId="0" applyNumberFormat="1" applyFont="1" applyFill="1" applyBorder="1" applyAlignment="1" applyProtection="1">
      <alignment horizontal="center" vertical="center"/>
      <protection/>
    </xf>
    <xf numFmtId="0" fontId="11" fillId="37" borderId="52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1" xfId="0" applyNumberFormat="1" applyFont="1" applyFill="1" applyBorder="1" applyAlignment="1" applyProtection="1">
      <alignment vertic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195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63" applyFill="1" applyBorder="1">
      <alignment vertical="center"/>
      <protection/>
    </xf>
    <xf numFmtId="0" fontId="0" fillId="0" borderId="0" xfId="0" applyAlignment="1">
      <alignment horizontal="right" vertical="center"/>
    </xf>
    <xf numFmtId="186" fontId="0" fillId="0" borderId="63" xfId="0" applyNumberFormat="1" applyBorder="1" applyAlignment="1">
      <alignment vertical="center"/>
    </xf>
    <xf numFmtId="186" fontId="0" fillId="0" borderId="47" xfId="0" applyNumberFormat="1" applyBorder="1" applyAlignment="1">
      <alignment vertical="center"/>
    </xf>
    <xf numFmtId="186" fontId="0" fillId="0" borderId="49" xfId="0" applyNumberFormat="1" applyBorder="1" applyAlignment="1">
      <alignment vertical="center"/>
    </xf>
    <xf numFmtId="0" fontId="0" fillId="36" borderId="12" xfId="0" applyNumberFormat="1" applyFont="1" applyFill="1" applyBorder="1" applyAlignment="1" applyProtection="1">
      <alignment horizontal="center" vertical="center"/>
      <protection/>
    </xf>
    <xf numFmtId="3" fontId="0" fillId="0" borderId="47" xfId="49" applyNumberFormat="1" applyFont="1" applyBorder="1" applyAlignment="1">
      <alignment vertical="center"/>
    </xf>
    <xf numFmtId="193" fontId="0" fillId="0" borderId="47" xfId="0" applyNumberFormat="1" applyFont="1" applyBorder="1" applyAlignment="1">
      <alignment vertical="center"/>
    </xf>
    <xf numFmtId="186" fontId="0" fillId="0" borderId="0" xfId="0" applyNumberFormat="1" applyAlignment="1">
      <alignment vertical="center"/>
    </xf>
    <xf numFmtId="5" fontId="5" fillId="35" borderId="16" xfId="62" applyNumberFormat="1" applyFont="1" applyFill="1" applyBorder="1" applyAlignment="1" applyProtection="1">
      <alignment horizontal="center"/>
      <protection/>
    </xf>
    <xf numFmtId="5" fontId="5" fillId="35" borderId="39" xfId="62" applyNumberFormat="1" applyFont="1" applyFill="1" applyBorder="1" applyAlignment="1" applyProtection="1">
      <alignment horizontal="center"/>
      <protection/>
    </xf>
    <xf numFmtId="5" fontId="5" fillId="35" borderId="25" xfId="62" applyNumberFormat="1" applyFont="1" applyFill="1" applyBorder="1" applyAlignment="1" applyProtection="1">
      <alignment horizontal="center"/>
      <protection/>
    </xf>
    <xf numFmtId="5" fontId="5" fillId="35" borderId="41" xfId="62" applyNumberFormat="1" applyFont="1" applyFill="1" applyBorder="1" applyAlignment="1" applyProtection="1">
      <alignment horizontal="center"/>
      <protection/>
    </xf>
    <xf numFmtId="5" fontId="5" fillId="35" borderId="64" xfId="62" applyNumberFormat="1" applyFont="1" applyFill="1" applyBorder="1" applyAlignment="1" applyProtection="1">
      <alignment horizontal="center"/>
      <protection/>
    </xf>
    <xf numFmtId="5" fontId="9" fillId="0" borderId="37" xfId="62" applyNumberFormat="1" applyFont="1" applyFill="1" applyBorder="1" applyAlignment="1" applyProtection="1">
      <alignment horizontal="center" vertical="center"/>
      <protection/>
    </xf>
    <xf numFmtId="188" fontId="4" fillId="0" borderId="53" xfId="62" applyNumberFormat="1" applyFont="1" applyFill="1" applyBorder="1" applyAlignment="1" applyProtection="1">
      <alignment horizontal="center" vertical="center"/>
      <protection/>
    </xf>
    <xf numFmtId="188" fontId="4" fillId="0" borderId="15" xfId="62" applyNumberFormat="1" applyFont="1" applyFill="1" applyBorder="1" applyAlignment="1" applyProtection="1">
      <alignment horizontal="center" vertical="center"/>
      <protection/>
    </xf>
    <xf numFmtId="5" fontId="4" fillId="0" borderId="64" xfId="62" applyNumberFormat="1" applyFont="1" applyFill="1" applyBorder="1" applyAlignment="1" applyProtection="1">
      <alignment horizontal="center" vertical="center"/>
      <protection/>
    </xf>
    <xf numFmtId="5" fontId="4" fillId="0" borderId="65" xfId="6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0" fontId="11" fillId="37" borderId="67" xfId="0" applyNumberFormat="1" applyFont="1" applyFill="1" applyBorder="1" applyAlignment="1" applyProtection="1">
      <alignment horizontal="center" vertical="center"/>
      <protection/>
    </xf>
    <xf numFmtId="0" fontId="11" fillId="37" borderId="0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0" fontId="12" fillId="0" borderId="47" xfId="0" applyNumberFormat="1" applyFont="1" applyFill="1" applyBorder="1" applyAlignment="1" applyProtection="1">
      <alignment vertical="center"/>
      <protection/>
    </xf>
    <xf numFmtId="0" fontId="12" fillId="0" borderId="50" xfId="0" applyNumberFormat="1" applyFont="1" applyFill="1" applyBorder="1" applyAlignment="1" applyProtection="1">
      <alignment vertical="center"/>
      <protection/>
    </xf>
    <xf numFmtId="9" fontId="0" fillId="0" borderId="37" xfId="0" applyNumberFormat="1" applyFont="1" applyFill="1" applyBorder="1" applyAlignment="1" applyProtection="1">
      <alignment vertical="center"/>
      <protection/>
    </xf>
    <xf numFmtId="9" fontId="0" fillId="0" borderId="69" xfId="0" applyNumberFormat="1" applyFont="1" applyFill="1" applyBorder="1" applyAlignment="1" applyProtection="1">
      <alignment vertical="center"/>
      <protection/>
    </xf>
    <xf numFmtId="0" fontId="0" fillId="0" borderId="7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1" fontId="0" fillId="0" borderId="47" xfId="0" applyNumberFormat="1" applyFont="1" applyFill="1" applyBorder="1" applyAlignment="1" applyProtection="1">
      <alignment vertical="center"/>
      <protection/>
    </xf>
    <xf numFmtId="181" fontId="0" fillId="0" borderId="50" xfId="0" applyNumberFormat="1" applyFont="1" applyFill="1" applyBorder="1" applyAlignment="1" applyProtection="1">
      <alignment vertical="center"/>
      <protection/>
    </xf>
    <xf numFmtId="0" fontId="11" fillId="37" borderId="52" xfId="0" applyNumberFormat="1" applyFont="1" applyFill="1" applyBorder="1" applyAlignment="1" applyProtection="1">
      <alignment horizontal="center" vertical="center"/>
      <protection/>
    </xf>
    <xf numFmtId="0" fontId="0" fillId="0" borderId="71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72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73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0" fontId="11" fillId="37" borderId="74" xfId="0" applyNumberFormat="1" applyFont="1" applyFill="1" applyBorder="1" applyAlignment="1" applyProtection="1">
      <alignment horizontal="center" vertical="center"/>
      <protection/>
    </xf>
    <xf numFmtId="0" fontId="11" fillId="37" borderId="13" xfId="0" applyNumberFormat="1" applyFont="1" applyFill="1" applyBorder="1" applyAlignment="1" applyProtection="1">
      <alignment horizontal="center" vertical="center"/>
      <protection/>
    </xf>
    <xf numFmtId="0" fontId="11" fillId="37" borderId="21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192" fontId="0" fillId="0" borderId="0" xfId="0" applyNumberFormat="1" applyAlignment="1">
      <alignment vertical="center"/>
    </xf>
    <xf numFmtId="186" fontId="0" fillId="0" borderId="47" xfId="49" applyNumberFormat="1" applyFont="1" applyFill="1" applyBorder="1" applyAlignment="1" applyProtection="1">
      <alignment vertical="center"/>
      <protection/>
    </xf>
    <xf numFmtId="186" fontId="0" fillId="0" borderId="50" xfId="49" applyNumberFormat="1" applyFont="1" applyFill="1" applyBorder="1" applyAlignment="1" applyProtection="1">
      <alignment vertical="center"/>
      <protection/>
    </xf>
    <xf numFmtId="186" fontId="12" fillId="0" borderId="47" xfId="49" applyNumberFormat="1" applyFont="1" applyFill="1" applyBorder="1" applyAlignment="1" applyProtection="1">
      <alignment vertical="center"/>
      <protection/>
    </xf>
    <xf numFmtId="186" fontId="12" fillId="0" borderId="50" xfId="49" applyNumberFormat="1" applyFont="1" applyFill="1" applyBorder="1" applyAlignment="1" applyProtection="1">
      <alignment vertical="center"/>
      <protection/>
    </xf>
    <xf numFmtId="193" fontId="0" fillId="0" borderId="47" xfId="49" applyNumberFormat="1" applyFont="1" applyFill="1" applyBorder="1" applyAlignment="1" applyProtection="1">
      <alignment vertical="center"/>
      <protection/>
    </xf>
    <xf numFmtId="193" fontId="0" fillId="0" borderId="50" xfId="49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13</xdr:col>
      <xdr:colOff>514350</xdr:colOff>
      <xdr:row>25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42900"/>
          <a:ext cx="86296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13</xdr:col>
      <xdr:colOff>533400</xdr:colOff>
      <xdr:row>51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800600"/>
          <a:ext cx="86487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19050</xdr:rowOff>
    </xdr:from>
    <xdr:to>
      <xdr:col>13</xdr:col>
      <xdr:colOff>514350</xdr:colOff>
      <xdr:row>103</xdr:row>
      <xdr:rowOff>133350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3735050"/>
          <a:ext cx="862965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28575</xdr:rowOff>
    </xdr:from>
    <xdr:to>
      <xdr:col>13</xdr:col>
      <xdr:colOff>504825</xdr:colOff>
      <xdr:row>77</xdr:row>
      <xdr:rowOff>123825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9286875"/>
          <a:ext cx="86201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105</xdr:row>
      <xdr:rowOff>76200</xdr:rowOff>
    </xdr:from>
    <xdr:to>
      <xdr:col>13</xdr:col>
      <xdr:colOff>476250</xdr:colOff>
      <xdr:row>129</xdr:row>
      <xdr:rowOff>38100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8078450"/>
          <a:ext cx="86201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G23" sqref="G2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80"/>
      <c r="B1" s="147" t="s">
        <v>0</v>
      </c>
      <c r="C1" s="148"/>
      <c r="D1" s="149"/>
      <c r="E1" s="79"/>
      <c r="F1" s="150" t="s">
        <v>0</v>
      </c>
      <c r="G1" s="151"/>
      <c r="H1" s="81"/>
    </row>
    <row r="2" spans="1:9" ht="25.5" customHeight="1">
      <c r="A2" s="82" t="s">
        <v>1</v>
      </c>
      <c r="B2" s="152">
        <v>500000</v>
      </c>
      <c r="C2" s="152"/>
      <c r="D2" s="152"/>
      <c r="E2" s="23" t="s">
        <v>2</v>
      </c>
      <c r="F2" s="153">
        <v>41609</v>
      </c>
      <c r="G2" s="154"/>
      <c r="H2" s="5"/>
      <c r="I2" s="5"/>
    </row>
    <row r="3" spans="1:11" ht="27" customHeight="1">
      <c r="A3" s="6" t="s">
        <v>3</v>
      </c>
      <c r="B3" s="155">
        <f>SUM(B2+D17)</f>
        <v>500000</v>
      </c>
      <c r="C3" s="155"/>
      <c r="D3" s="156"/>
      <c r="E3" s="7" t="s">
        <v>4</v>
      </c>
      <c r="F3" s="8">
        <v>0.03</v>
      </c>
      <c r="G3" s="9">
        <f>(B2-D17)*F3</f>
        <v>15000</v>
      </c>
      <c r="H3" s="11" t="s">
        <v>5</v>
      </c>
      <c r="I3" s="12">
        <f>(B3-B2)</f>
        <v>0</v>
      </c>
      <c r="K3" s="83"/>
    </row>
    <row r="4" spans="1:9" s="62" customFormat="1" ht="17.25" customHeight="1">
      <c r="A4" s="57"/>
      <c r="B4" s="58"/>
      <c r="C4" s="58"/>
      <c r="D4" s="58"/>
      <c r="E4" s="59"/>
      <c r="F4" s="78" t="s">
        <v>0</v>
      </c>
      <c r="G4" s="58"/>
      <c r="H4" s="60"/>
      <c r="I4" s="61"/>
    </row>
    <row r="5" spans="1:12" ht="39" customHeight="1">
      <c r="A5" s="63"/>
      <c r="B5" s="64"/>
      <c r="C5" s="64"/>
      <c r="D5" s="76"/>
      <c r="E5" s="65"/>
      <c r="F5" s="77"/>
      <c r="G5" s="64"/>
      <c r="H5" s="66"/>
      <c r="I5" s="67"/>
      <c r="J5" s="68"/>
      <c r="K5" s="69"/>
      <c r="L5" s="69"/>
    </row>
    <row r="6" spans="1:12" ht="21" customHeight="1">
      <c r="A6" s="73" t="s">
        <v>6</v>
      </c>
      <c r="B6" s="71" t="s">
        <v>0</v>
      </c>
      <c r="C6" s="71" t="s">
        <v>0</v>
      </c>
      <c r="D6" s="72"/>
      <c r="E6" s="71" t="s">
        <v>0</v>
      </c>
      <c r="F6" s="74" t="s">
        <v>0</v>
      </c>
      <c r="G6" s="10"/>
      <c r="H6" s="5"/>
      <c r="I6" s="5"/>
      <c r="L6" s="70"/>
    </row>
    <row r="7" spans="1:12" ht="28.5">
      <c r="A7" s="75" t="s">
        <v>7</v>
      </c>
      <c r="B7" s="17" t="s">
        <v>8</v>
      </c>
      <c r="C7" s="18" t="s">
        <v>9</v>
      </c>
      <c r="D7" s="19" t="s">
        <v>10</v>
      </c>
      <c r="E7" s="20" t="s">
        <v>11</v>
      </c>
      <c r="F7" s="18" t="s">
        <v>12</v>
      </c>
      <c r="G7" s="20" t="s">
        <v>13</v>
      </c>
      <c r="H7" s="19" t="s">
        <v>14</v>
      </c>
      <c r="I7" s="21" t="s">
        <v>15</v>
      </c>
      <c r="J7" s="24" t="s">
        <v>16</v>
      </c>
      <c r="K7" s="18" t="s">
        <v>17</v>
      </c>
      <c r="L7" s="22" t="s">
        <v>18</v>
      </c>
    </row>
    <row r="8" spans="1:12" ht="24.75" customHeight="1">
      <c r="A8" s="14">
        <v>42095</v>
      </c>
      <c r="B8" s="25">
        <v>0</v>
      </c>
      <c r="C8" s="26"/>
      <c r="D8" s="44">
        <f aca="true" t="shared" si="0" ref="D8:D16">SUM(B8-C8)</f>
        <v>0</v>
      </c>
      <c r="E8" s="27"/>
      <c r="F8" s="28"/>
      <c r="G8" s="27">
        <f aca="true" t="shared" si="1" ref="G8:G16">SUM(E8+F8)</f>
        <v>0</v>
      </c>
      <c r="H8" s="29" t="e">
        <f aca="true" t="shared" si="2" ref="H8:H16">E8/G8</f>
        <v>#DIV/0!</v>
      </c>
      <c r="I8" s="30" t="e">
        <f aca="true" t="shared" si="3" ref="I8:I16">B8/E8</f>
        <v>#DIV/0!</v>
      </c>
      <c r="J8" s="30" t="e">
        <f aca="true" t="shared" si="4" ref="J8:J16">C8/F8</f>
        <v>#DIV/0!</v>
      </c>
      <c r="K8" s="31" t="e">
        <f aca="true" t="shared" si="5" ref="K8:K16">I8/J8</f>
        <v>#DIV/0!</v>
      </c>
      <c r="L8" s="32" t="e">
        <f aca="true" t="shared" si="6" ref="L8:L16">B8/C8</f>
        <v>#DIV/0!</v>
      </c>
    </row>
    <row r="9" spans="1:12" ht="24.75" customHeight="1">
      <c r="A9" s="15">
        <v>42125</v>
      </c>
      <c r="B9" s="33"/>
      <c r="C9" s="34"/>
      <c r="D9" s="44">
        <f t="shared" si="0"/>
        <v>0</v>
      </c>
      <c r="E9" s="35"/>
      <c r="F9" s="35"/>
      <c r="G9" s="27">
        <f t="shared" si="1"/>
        <v>0</v>
      </c>
      <c r="H9" s="29" t="e">
        <f t="shared" si="2"/>
        <v>#DIV/0!</v>
      </c>
      <c r="I9" s="30" t="e">
        <f t="shared" si="3"/>
        <v>#DIV/0!</v>
      </c>
      <c r="J9" s="30" t="e">
        <f t="shared" si="4"/>
        <v>#DIV/0!</v>
      </c>
      <c r="K9" s="31" t="e">
        <f t="shared" si="5"/>
        <v>#DIV/0!</v>
      </c>
      <c r="L9" s="32" t="e">
        <f t="shared" si="6"/>
        <v>#DIV/0!</v>
      </c>
    </row>
    <row r="10" spans="1:12" ht="24.75" customHeight="1">
      <c r="A10" s="14">
        <v>42156</v>
      </c>
      <c r="B10" s="33"/>
      <c r="C10" s="34"/>
      <c r="D10" s="44">
        <f t="shared" si="0"/>
        <v>0</v>
      </c>
      <c r="E10" s="35"/>
      <c r="F10" s="35"/>
      <c r="G10" s="27">
        <f t="shared" si="1"/>
        <v>0</v>
      </c>
      <c r="H10" s="29" t="e">
        <f t="shared" si="2"/>
        <v>#DIV/0!</v>
      </c>
      <c r="I10" s="30" t="e">
        <f t="shared" si="3"/>
        <v>#DIV/0!</v>
      </c>
      <c r="J10" s="30" t="e">
        <f t="shared" si="4"/>
        <v>#DIV/0!</v>
      </c>
      <c r="K10" s="31" t="e">
        <f t="shared" si="5"/>
        <v>#DIV/0!</v>
      </c>
      <c r="L10" s="32" t="e">
        <f t="shared" si="6"/>
        <v>#DIV/0!</v>
      </c>
    </row>
    <row r="11" spans="1:12" ht="24.75" customHeight="1">
      <c r="A11" s="15">
        <v>42186</v>
      </c>
      <c r="B11" s="33"/>
      <c r="C11" s="34"/>
      <c r="D11" s="44">
        <f t="shared" si="0"/>
        <v>0</v>
      </c>
      <c r="E11" s="35"/>
      <c r="F11" s="35"/>
      <c r="G11" s="27">
        <f t="shared" si="1"/>
        <v>0</v>
      </c>
      <c r="H11" s="29" t="e">
        <f t="shared" si="2"/>
        <v>#DIV/0!</v>
      </c>
      <c r="I11" s="30" t="e">
        <f t="shared" si="3"/>
        <v>#DIV/0!</v>
      </c>
      <c r="J11" s="30" t="e">
        <f t="shared" si="4"/>
        <v>#DIV/0!</v>
      </c>
      <c r="K11" s="31" t="e">
        <f t="shared" si="5"/>
        <v>#DIV/0!</v>
      </c>
      <c r="L11" s="32" t="e">
        <f t="shared" si="6"/>
        <v>#DIV/0!</v>
      </c>
    </row>
    <row r="12" spans="1:12" ht="24.75" customHeight="1">
      <c r="A12" s="14">
        <v>42217</v>
      </c>
      <c r="B12" s="33"/>
      <c r="C12" s="26"/>
      <c r="D12" s="44">
        <f t="shared" si="0"/>
        <v>0</v>
      </c>
      <c r="E12" s="35"/>
      <c r="F12" s="35"/>
      <c r="G12" s="27">
        <f t="shared" si="1"/>
        <v>0</v>
      </c>
      <c r="H12" s="29" t="e">
        <f t="shared" si="2"/>
        <v>#DIV/0!</v>
      </c>
      <c r="I12" s="30" t="e">
        <f t="shared" si="3"/>
        <v>#DIV/0!</v>
      </c>
      <c r="J12" s="30" t="e">
        <f t="shared" si="4"/>
        <v>#DIV/0!</v>
      </c>
      <c r="K12" s="31" t="e">
        <f t="shared" si="5"/>
        <v>#DIV/0!</v>
      </c>
      <c r="L12" s="32" t="e">
        <f t="shared" si="6"/>
        <v>#DIV/0!</v>
      </c>
    </row>
    <row r="13" spans="1:12" ht="24.75" customHeight="1">
      <c r="A13" s="15">
        <v>42248</v>
      </c>
      <c r="B13" s="33"/>
      <c r="C13" s="34"/>
      <c r="D13" s="44">
        <f t="shared" si="0"/>
        <v>0</v>
      </c>
      <c r="E13" s="35"/>
      <c r="F13" s="35"/>
      <c r="G13" s="27">
        <f t="shared" si="1"/>
        <v>0</v>
      </c>
      <c r="H13" s="29" t="e">
        <f t="shared" si="2"/>
        <v>#DIV/0!</v>
      </c>
      <c r="I13" s="30" t="e">
        <f t="shared" si="3"/>
        <v>#DIV/0!</v>
      </c>
      <c r="J13" s="30" t="e">
        <f t="shared" si="4"/>
        <v>#DIV/0!</v>
      </c>
      <c r="K13" s="31" t="e">
        <f t="shared" si="5"/>
        <v>#DIV/0!</v>
      </c>
      <c r="L13" s="32" t="e">
        <f t="shared" si="6"/>
        <v>#DIV/0!</v>
      </c>
    </row>
    <row r="14" spans="1:12" ht="24.75" customHeight="1">
      <c r="A14" s="14">
        <v>42278</v>
      </c>
      <c r="B14" s="33"/>
      <c r="C14" s="26"/>
      <c r="D14" s="44">
        <f t="shared" si="0"/>
        <v>0</v>
      </c>
      <c r="E14" s="35"/>
      <c r="F14" s="35"/>
      <c r="G14" s="27">
        <f t="shared" si="1"/>
        <v>0</v>
      </c>
      <c r="H14" s="29" t="e">
        <f t="shared" si="2"/>
        <v>#DIV/0!</v>
      </c>
      <c r="I14" s="30" t="e">
        <f t="shared" si="3"/>
        <v>#DIV/0!</v>
      </c>
      <c r="J14" s="30" t="e">
        <f t="shared" si="4"/>
        <v>#DIV/0!</v>
      </c>
      <c r="K14" s="31" t="e">
        <f t="shared" si="5"/>
        <v>#DIV/0!</v>
      </c>
      <c r="L14" s="32" t="e">
        <f t="shared" si="6"/>
        <v>#DIV/0!</v>
      </c>
    </row>
    <row r="15" spans="1:12" ht="24.75" customHeight="1">
      <c r="A15" s="15">
        <v>42309</v>
      </c>
      <c r="B15" s="33"/>
      <c r="C15" s="26"/>
      <c r="D15" s="44">
        <f t="shared" si="0"/>
        <v>0</v>
      </c>
      <c r="E15" s="35"/>
      <c r="F15" s="35"/>
      <c r="G15" s="27">
        <f t="shared" si="1"/>
        <v>0</v>
      </c>
      <c r="H15" s="29" t="e">
        <f t="shared" si="2"/>
        <v>#DIV/0!</v>
      </c>
      <c r="I15" s="30" t="e">
        <f t="shared" si="3"/>
        <v>#DIV/0!</v>
      </c>
      <c r="J15" s="30" t="e">
        <f t="shared" si="4"/>
        <v>#DIV/0!</v>
      </c>
      <c r="K15" s="31" t="e">
        <f t="shared" si="5"/>
        <v>#DIV/0!</v>
      </c>
      <c r="L15" s="32" t="e">
        <f t="shared" si="6"/>
        <v>#DIV/0!</v>
      </c>
    </row>
    <row r="16" spans="1:12" ht="24.75" customHeight="1">
      <c r="A16" s="16">
        <v>42339</v>
      </c>
      <c r="B16" s="36"/>
      <c r="C16" s="37"/>
      <c r="D16" s="45">
        <f t="shared" si="0"/>
        <v>0</v>
      </c>
      <c r="E16" s="38"/>
      <c r="F16" s="38"/>
      <c r="G16" s="39">
        <f t="shared" si="1"/>
        <v>0</v>
      </c>
      <c r="H16" s="40" t="e">
        <f t="shared" si="2"/>
        <v>#DIV/0!</v>
      </c>
      <c r="I16" s="41" t="e">
        <f t="shared" si="3"/>
        <v>#DIV/0!</v>
      </c>
      <c r="J16" s="41" t="e">
        <f t="shared" si="4"/>
        <v>#DIV/0!</v>
      </c>
      <c r="K16" s="42" t="e">
        <f t="shared" si="5"/>
        <v>#DIV/0!</v>
      </c>
      <c r="L16" s="43" t="e">
        <f t="shared" si="6"/>
        <v>#DIV/0!</v>
      </c>
    </row>
    <row r="17" spans="1:12" ht="24.75" customHeight="1">
      <c r="A17" s="46" t="s">
        <v>19</v>
      </c>
      <c r="B17" s="47">
        <f aca="true" t="shared" si="7" ref="B17:G17">SUM(B8:B16)</f>
        <v>0</v>
      </c>
      <c r="C17" s="48">
        <f t="shared" si="7"/>
        <v>0</v>
      </c>
      <c r="D17" s="49">
        <f t="shared" si="7"/>
        <v>0</v>
      </c>
      <c r="E17" s="50">
        <f t="shared" si="7"/>
        <v>0</v>
      </c>
      <c r="F17" s="51">
        <f t="shared" si="7"/>
        <v>0</v>
      </c>
      <c r="G17" s="50">
        <f t="shared" si="7"/>
        <v>0</v>
      </c>
      <c r="H17" s="52" t="e">
        <f>AVERAGE(H8:H16)</f>
        <v>#DIV/0!</v>
      </c>
      <c r="I17" s="48" t="e">
        <f>AVERAGE(I8:I16)</f>
        <v>#DIV/0!</v>
      </c>
      <c r="J17" s="48" t="e">
        <f>AVERAGE(J8:J16)</f>
        <v>#DIV/0!</v>
      </c>
      <c r="K17" s="53" t="e">
        <f>AVERAGE(K8:K16)</f>
        <v>#DIV/0!</v>
      </c>
      <c r="L17" s="54" t="e">
        <f>AVERAGE(L8:L16)</f>
        <v>#DIV/0!</v>
      </c>
    </row>
    <row r="18" spans="1:12" ht="13.5">
      <c r="A18" s="13"/>
      <c r="J18" s="55"/>
      <c r="K18" s="56" t="s">
        <v>20</v>
      </c>
      <c r="L18" s="56" t="s">
        <v>21</v>
      </c>
    </row>
    <row r="19" ht="13.5">
      <c r="A19" s="13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"/>
  <sheetViews>
    <sheetView zoomScale="80" zoomScaleNormal="80" zoomScaleSheetLayoutView="90" zoomScalePageLayoutView="0" workbookViewId="0" topLeftCell="A106">
      <pane xSplit="6" topLeftCell="G1" activePane="topRight" state="frozen"/>
      <selection pane="topLeft" activeCell="A1" sqref="A1"/>
      <selection pane="topRight" activeCell="P120" sqref="P120"/>
    </sheetView>
  </sheetViews>
  <sheetFormatPr defaultColWidth="10.00390625" defaultRowHeight="13.5" customHeight="1"/>
  <cols>
    <col min="1" max="1" width="5.25390625" style="0" bestFit="1" customWidth="1"/>
    <col min="2" max="2" width="9.875" style="0" customWidth="1"/>
    <col min="3" max="3" width="5.625" style="0" customWidth="1"/>
    <col min="4" max="4" width="15.50390625" style="0" customWidth="1"/>
    <col min="5" max="5" width="13.50390625" style="0" customWidth="1"/>
    <col min="6" max="6" width="10.625" style="0" customWidth="1"/>
    <col min="7" max="7" width="11.50390625" style="0" bestFit="1" customWidth="1"/>
    <col min="8" max="10" width="12.50390625" style="0" customWidth="1"/>
    <col min="11" max="11" width="15.50390625" style="0" customWidth="1"/>
    <col min="12" max="12" width="15.875" style="0" customWidth="1"/>
    <col min="13" max="13" width="9.25390625" style="0" customWidth="1"/>
    <col min="14" max="15" width="8.875" style="0" customWidth="1"/>
    <col min="16" max="16" width="10.75390625" style="0" customWidth="1"/>
    <col min="17" max="17" width="10.375" style="0" customWidth="1"/>
  </cols>
  <sheetData>
    <row r="1" spans="4:8" ht="21" customHeight="1">
      <c r="D1" s="93" t="s">
        <v>22</v>
      </c>
      <c r="E1" s="93" t="s">
        <v>24</v>
      </c>
      <c r="F1" s="93" t="s">
        <v>25</v>
      </c>
      <c r="G1" s="93" t="s">
        <v>28</v>
      </c>
      <c r="H1" s="93" t="s">
        <v>31</v>
      </c>
    </row>
    <row r="2" spans="1:10" ht="21" customHeight="1">
      <c r="A2" s="157" t="s">
        <v>257</v>
      </c>
      <c r="B2" s="157"/>
      <c r="D2" s="102" t="s">
        <v>54</v>
      </c>
      <c r="E2" s="102" t="s">
        <v>53</v>
      </c>
      <c r="F2" s="102" t="s">
        <v>98</v>
      </c>
      <c r="G2" s="102" t="s">
        <v>98</v>
      </c>
      <c r="H2" s="102" t="s">
        <v>93</v>
      </c>
      <c r="I2" s="139" t="s">
        <v>90</v>
      </c>
      <c r="J2" t="s">
        <v>89</v>
      </c>
    </row>
    <row r="3" ht="21" customHeight="1" thickBot="1"/>
    <row r="4" spans="1:19" ht="21" customHeight="1" thickBot="1">
      <c r="A4" s="110" t="s">
        <v>51</v>
      </c>
      <c r="B4" s="111" t="s">
        <v>85</v>
      </c>
      <c r="C4" s="112" t="s">
        <v>23</v>
      </c>
      <c r="D4" s="112" t="s">
        <v>26</v>
      </c>
      <c r="E4" s="112" t="s">
        <v>27</v>
      </c>
      <c r="F4" s="112" t="s">
        <v>56</v>
      </c>
      <c r="G4" s="112" t="s">
        <v>50</v>
      </c>
      <c r="H4" s="112" t="s">
        <v>58</v>
      </c>
      <c r="I4" s="112" t="s">
        <v>59</v>
      </c>
      <c r="J4" s="112" t="s">
        <v>55</v>
      </c>
      <c r="K4" s="112" t="s">
        <v>29</v>
      </c>
      <c r="L4" s="112" t="s">
        <v>30</v>
      </c>
      <c r="M4" s="112" t="s">
        <v>32</v>
      </c>
      <c r="N4" s="112" t="s">
        <v>33</v>
      </c>
      <c r="O4" s="112" t="s">
        <v>34</v>
      </c>
      <c r="P4" s="111" t="s">
        <v>52</v>
      </c>
      <c r="R4" s="143" t="s">
        <v>86</v>
      </c>
      <c r="S4" s="111" t="s">
        <v>87</v>
      </c>
    </row>
    <row r="5" spans="1:19" ht="21" customHeight="1">
      <c r="A5" s="98">
        <v>1</v>
      </c>
      <c r="B5" s="99">
        <v>500000</v>
      </c>
      <c r="C5" s="98" t="s">
        <v>95</v>
      </c>
      <c r="D5" s="98" t="s">
        <v>255</v>
      </c>
      <c r="E5" s="98">
        <v>90.282</v>
      </c>
      <c r="F5" s="98">
        <v>90.422</v>
      </c>
      <c r="G5" s="108">
        <v>14.000000000000057</v>
      </c>
      <c r="H5" s="99">
        <v>15000</v>
      </c>
      <c r="I5" s="108">
        <v>11.8</v>
      </c>
      <c r="J5" s="109">
        <v>1.1800000000000002</v>
      </c>
      <c r="K5" s="98" t="s">
        <v>116</v>
      </c>
      <c r="L5" s="98">
        <v>90.062</v>
      </c>
      <c r="M5" s="98" t="s">
        <v>57</v>
      </c>
      <c r="N5" s="100">
        <v>21.999999999999886</v>
      </c>
      <c r="O5" s="100">
        <v>0</v>
      </c>
      <c r="P5" s="101">
        <v>23380.09519999988</v>
      </c>
      <c r="R5" s="142">
        <v>23380.09519999988</v>
      </c>
      <c r="S5" s="142">
        <v>0</v>
      </c>
    </row>
    <row r="6" spans="1:19" ht="21" customHeight="1">
      <c r="A6" s="102">
        <v>2</v>
      </c>
      <c r="B6" s="103">
        <v>523380.09519999987</v>
      </c>
      <c r="C6" s="102" t="s">
        <v>95</v>
      </c>
      <c r="D6" s="102" t="s">
        <v>253</v>
      </c>
      <c r="E6" s="102">
        <v>90.397</v>
      </c>
      <c r="F6" s="102">
        <v>90.497</v>
      </c>
      <c r="G6" s="104">
        <v>9.999999999999432</v>
      </c>
      <c r="H6" s="144">
        <v>15701.402855999995</v>
      </c>
      <c r="I6" s="104">
        <v>17.3</v>
      </c>
      <c r="J6" s="109">
        <v>1.73</v>
      </c>
      <c r="K6" s="102" t="s">
        <v>117</v>
      </c>
      <c r="L6" s="102">
        <v>90.397</v>
      </c>
      <c r="M6" s="102" t="s">
        <v>132</v>
      </c>
      <c r="N6" s="105">
        <v>0</v>
      </c>
      <c r="O6" s="106">
        <v>0</v>
      </c>
      <c r="P6" s="107">
        <v>0</v>
      </c>
      <c r="R6" s="141">
        <v>0</v>
      </c>
      <c r="S6" s="141">
        <v>0</v>
      </c>
    </row>
    <row r="7" spans="1:19" ht="21" customHeight="1">
      <c r="A7" s="102">
        <v>3</v>
      </c>
      <c r="B7" s="103">
        <v>523380.09519999987</v>
      </c>
      <c r="C7" s="102" t="s">
        <v>94</v>
      </c>
      <c r="D7" s="102" t="s">
        <v>258</v>
      </c>
      <c r="E7" s="102">
        <v>90.635</v>
      </c>
      <c r="F7" s="102">
        <v>90.555</v>
      </c>
      <c r="G7" s="104">
        <v>7.9999999999998295</v>
      </c>
      <c r="H7" s="144">
        <v>15701.402855999995</v>
      </c>
      <c r="I7" s="104">
        <v>21.6</v>
      </c>
      <c r="J7" s="109">
        <v>2.16</v>
      </c>
      <c r="K7" s="102" t="s">
        <v>118</v>
      </c>
      <c r="L7" s="102">
        <v>90.555</v>
      </c>
      <c r="M7" s="102" t="s">
        <v>102</v>
      </c>
      <c r="N7" s="105">
        <v>0</v>
      </c>
      <c r="O7" s="106">
        <v>-7.9999999999998295</v>
      </c>
      <c r="P7" s="107">
        <v>-15647.903999999668</v>
      </c>
      <c r="R7" s="141">
        <v>0</v>
      </c>
      <c r="S7" s="141">
        <v>-15647.903999999668</v>
      </c>
    </row>
    <row r="8" spans="1:19" ht="21" customHeight="1">
      <c r="A8" s="102">
        <v>4</v>
      </c>
      <c r="B8" s="103">
        <v>507732.1912000002</v>
      </c>
      <c r="C8" s="102" t="s">
        <v>95</v>
      </c>
      <c r="D8" s="102" t="s">
        <v>260</v>
      </c>
      <c r="E8" s="102">
        <v>90.233</v>
      </c>
      <c r="F8" s="102">
        <v>90.393</v>
      </c>
      <c r="G8" s="104">
        <v>15.999999999999659</v>
      </c>
      <c r="H8" s="144">
        <v>15231.965736000006</v>
      </c>
      <c r="I8" s="104">
        <v>10.5</v>
      </c>
      <c r="J8" s="109">
        <v>1.05</v>
      </c>
      <c r="K8" s="102" t="s">
        <v>119</v>
      </c>
      <c r="L8" s="102">
        <v>90.393</v>
      </c>
      <c r="M8" s="102" t="s">
        <v>102</v>
      </c>
      <c r="N8" s="105">
        <v>0</v>
      </c>
      <c r="O8" s="106">
        <v>-15.999999999999659</v>
      </c>
      <c r="P8" s="107">
        <v>-15186.023999999676</v>
      </c>
      <c r="R8" s="141">
        <v>0</v>
      </c>
      <c r="S8" s="141">
        <v>-15186.023999999676</v>
      </c>
    </row>
    <row r="9" spans="1:19" ht="21" customHeight="1">
      <c r="A9" s="102">
        <v>5</v>
      </c>
      <c r="B9" s="103">
        <v>492546.1672000005</v>
      </c>
      <c r="C9" s="102" t="s">
        <v>94</v>
      </c>
      <c r="D9" s="102" t="s">
        <v>120</v>
      </c>
      <c r="E9" s="102">
        <v>90.373</v>
      </c>
      <c r="F9" s="102">
        <v>90.253</v>
      </c>
      <c r="G9" s="104">
        <v>12.000000000000455</v>
      </c>
      <c r="H9" s="144">
        <v>14776.385016000015</v>
      </c>
      <c r="I9" s="104">
        <v>13.6</v>
      </c>
      <c r="J9" s="109">
        <v>1.3599999999999999</v>
      </c>
      <c r="K9" s="102" t="s">
        <v>266</v>
      </c>
      <c r="L9" s="102">
        <v>90.383</v>
      </c>
      <c r="M9" s="102" t="s">
        <v>57</v>
      </c>
      <c r="N9" s="105">
        <v>0.9999999999990905</v>
      </c>
      <c r="O9" s="106">
        <v>0</v>
      </c>
      <c r="P9" s="107">
        <v>1229.208799998882</v>
      </c>
      <c r="R9" s="141">
        <v>1229.208799998882</v>
      </c>
      <c r="S9" s="141">
        <v>0</v>
      </c>
    </row>
    <row r="10" spans="1:19" ht="21" customHeight="1">
      <c r="A10" s="102">
        <v>6</v>
      </c>
      <c r="B10" s="103">
        <v>493775.37599999935</v>
      </c>
      <c r="C10" s="102" t="s">
        <v>94</v>
      </c>
      <c r="D10" s="102" t="s">
        <v>269</v>
      </c>
      <c r="E10" s="102">
        <v>90.588</v>
      </c>
      <c r="F10" s="102">
        <v>90.428</v>
      </c>
      <c r="G10" s="104">
        <v>15.999999999999659</v>
      </c>
      <c r="H10" s="144">
        <v>14813.26127999998</v>
      </c>
      <c r="I10" s="104">
        <v>10.2</v>
      </c>
      <c r="J10" s="109">
        <v>1.02</v>
      </c>
      <c r="K10" s="102" t="s">
        <v>270</v>
      </c>
      <c r="L10" s="102">
        <v>90.428</v>
      </c>
      <c r="M10" s="102" t="s">
        <v>102</v>
      </c>
      <c r="N10" s="105">
        <v>0</v>
      </c>
      <c r="O10" s="106">
        <v>-15.999999999999659</v>
      </c>
      <c r="P10" s="107">
        <v>-14757.849599999685</v>
      </c>
      <c r="R10" s="141">
        <v>0</v>
      </c>
      <c r="S10" s="141">
        <v>-14757.849599999685</v>
      </c>
    </row>
    <row r="11" spans="1:19" ht="21" customHeight="1">
      <c r="A11" s="102">
        <v>7</v>
      </c>
      <c r="B11" s="103">
        <v>479017.5263999997</v>
      </c>
      <c r="C11" s="102" t="s">
        <v>94</v>
      </c>
      <c r="D11" s="102" t="s">
        <v>262</v>
      </c>
      <c r="E11" s="102">
        <v>93.478</v>
      </c>
      <c r="F11" s="102">
        <v>93.308</v>
      </c>
      <c r="G11" s="104">
        <v>16.99999999999875</v>
      </c>
      <c r="H11" s="144">
        <v>14370.52579199999</v>
      </c>
      <c r="I11" s="104">
        <v>9</v>
      </c>
      <c r="J11" s="109">
        <v>0.9</v>
      </c>
      <c r="K11" s="102" t="s">
        <v>121</v>
      </c>
      <c r="L11" s="102">
        <v>93.728</v>
      </c>
      <c r="M11" s="102" t="s">
        <v>57</v>
      </c>
      <c r="N11" s="105">
        <v>25</v>
      </c>
      <c r="O11" s="106">
        <v>0</v>
      </c>
      <c r="P11" s="107">
        <v>21088.8</v>
      </c>
      <c r="R11" s="141">
        <v>21088.8</v>
      </c>
      <c r="S11" s="141">
        <v>0</v>
      </c>
    </row>
    <row r="12" spans="1:19" ht="21" customHeight="1">
      <c r="A12" s="102">
        <v>8</v>
      </c>
      <c r="B12" s="103">
        <v>500106.32639999967</v>
      </c>
      <c r="C12" s="102" t="s">
        <v>94</v>
      </c>
      <c r="D12" s="102" t="s">
        <v>122</v>
      </c>
      <c r="E12" s="102">
        <v>93.173</v>
      </c>
      <c r="F12" s="102">
        <v>93.043</v>
      </c>
      <c r="G12" s="104">
        <v>12.999999999999545</v>
      </c>
      <c r="H12" s="144">
        <v>15003.18979199999</v>
      </c>
      <c r="I12" s="104">
        <v>12.3</v>
      </c>
      <c r="J12" s="109">
        <v>1.23</v>
      </c>
      <c r="K12" s="102" t="s">
        <v>123</v>
      </c>
      <c r="L12" s="102">
        <v>93.473</v>
      </c>
      <c r="M12" s="102" t="s">
        <v>57</v>
      </c>
      <c r="N12" s="105">
        <v>29.999999999999716</v>
      </c>
      <c r="O12" s="106">
        <v>0</v>
      </c>
      <c r="P12" s="107">
        <v>34491.53699999968</v>
      </c>
      <c r="R12" s="141">
        <v>34491.53699999968</v>
      </c>
      <c r="S12" s="141">
        <v>0</v>
      </c>
    </row>
    <row r="13" spans="1:19" ht="21" customHeight="1">
      <c r="A13" s="102">
        <v>9</v>
      </c>
      <c r="B13" s="103">
        <v>534597.8633999993</v>
      </c>
      <c r="C13" s="102" t="s">
        <v>95</v>
      </c>
      <c r="D13" s="102" t="s">
        <v>124</v>
      </c>
      <c r="E13" s="102">
        <v>93.435</v>
      </c>
      <c r="F13" s="102">
        <v>93.605</v>
      </c>
      <c r="G13" s="104">
        <v>17.00000000000017</v>
      </c>
      <c r="H13" s="144">
        <v>16037.93590199998</v>
      </c>
      <c r="I13" s="104">
        <v>10</v>
      </c>
      <c r="J13" s="109">
        <v>1</v>
      </c>
      <c r="K13" s="102" t="s">
        <v>125</v>
      </c>
      <c r="L13" s="102">
        <v>93.255</v>
      </c>
      <c r="M13" s="102" t="s">
        <v>57</v>
      </c>
      <c r="N13" s="105">
        <v>18.000000000000682</v>
      </c>
      <c r="O13" s="106">
        <v>0</v>
      </c>
      <c r="P13" s="107">
        <v>16785.900000000634</v>
      </c>
      <c r="R13" s="141">
        <v>16785.900000000634</v>
      </c>
      <c r="S13" s="141">
        <v>0</v>
      </c>
    </row>
    <row r="14" spans="1:19" ht="21" customHeight="1">
      <c r="A14" s="102">
        <v>10</v>
      </c>
      <c r="B14" s="103">
        <v>551383.7633999999</v>
      </c>
      <c r="C14" s="102" t="s">
        <v>95</v>
      </c>
      <c r="D14" s="102" t="s">
        <v>263</v>
      </c>
      <c r="E14" s="102">
        <v>92.017</v>
      </c>
      <c r="F14" s="102">
        <v>92.167</v>
      </c>
      <c r="G14" s="104">
        <v>15.000000000000568</v>
      </c>
      <c r="H14" s="144">
        <v>16541.512902</v>
      </c>
      <c r="I14" s="104">
        <v>11.9</v>
      </c>
      <c r="J14" s="109">
        <v>1.19</v>
      </c>
      <c r="K14" s="102" t="s">
        <v>126</v>
      </c>
      <c r="L14" s="102">
        <v>92.017</v>
      </c>
      <c r="M14" s="102" t="s">
        <v>132</v>
      </c>
      <c r="N14" s="105">
        <v>0</v>
      </c>
      <c r="O14" s="106">
        <v>0</v>
      </c>
      <c r="P14" s="107">
        <v>0</v>
      </c>
      <c r="R14" s="141">
        <v>0</v>
      </c>
      <c r="S14" s="141">
        <v>0</v>
      </c>
    </row>
    <row r="15" spans="1:19" ht="21" customHeight="1">
      <c r="A15" s="102">
        <v>11</v>
      </c>
      <c r="B15" s="103">
        <v>551383.7633999999</v>
      </c>
      <c r="C15" s="102" t="s">
        <v>35</v>
      </c>
      <c r="D15" s="102" t="s">
        <v>127</v>
      </c>
      <c r="E15" s="102">
        <v>93.256</v>
      </c>
      <c r="F15" s="102">
        <v>93.126</v>
      </c>
      <c r="G15" s="104">
        <v>12.999999999999545</v>
      </c>
      <c r="H15" s="144">
        <v>16541.512902</v>
      </c>
      <c r="I15" s="104">
        <v>13.6</v>
      </c>
      <c r="J15" s="109">
        <v>1.3599999999999999</v>
      </c>
      <c r="K15" s="102" t="s">
        <v>128</v>
      </c>
      <c r="L15" s="102">
        <v>93.126</v>
      </c>
      <c r="M15" s="102" t="s">
        <v>48</v>
      </c>
      <c r="N15" s="105">
        <v>0</v>
      </c>
      <c r="O15" s="106">
        <v>-12.999999999999545</v>
      </c>
      <c r="P15" s="107">
        <v>-16464.676799999426</v>
      </c>
      <c r="R15" s="141">
        <v>0</v>
      </c>
      <c r="S15" s="141">
        <v>-16464.676799999426</v>
      </c>
    </row>
    <row r="16" spans="1:19" ht="21" customHeight="1">
      <c r="A16" s="102">
        <v>12</v>
      </c>
      <c r="B16" s="103">
        <v>534919.0866000005</v>
      </c>
      <c r="C16" s="102" t="s">
        <v>35</v>
      </c>
      <c r="D16" s="102" t="s">
        <v>129</v>
      </c>
      <c r="E16" s="102">
        <v>93.261</v>
      </c>
      <c r="F16" s="102">
        <v>93.121</v>
      </c>
      <c r="G16" s="104">
        <v>14.000000000000057</v>
      </c>
      <c r="H16" s="144">
        <v>16047.572598000015</v>
      </c>
      <c r="I16" s="104">
        <v>12.2</v>
      </c>
      <c r="J16" s="109">
        <v>1.22</v>
      </c>
      <c r="K16" s="102" t="s">
        <v>130</v>
      </c>
      <c r="L16" s="102">
        <v>93.121</v>
      </c>
      <c r="M16" s="102" t="s">
        <v>102</v>
      </c>
      <c r="N16" s="105">
        <v>0</v>
      </c>
      <c r="O16" s="106">
        <v>-14.000000000000057</v>
      </c>
      <c r="P16" s="107">
        <v>-15905.066800000064</v>
      </c>
      <c r="R16" s="141">
        <v>0</v>
      </c>
      <c r="S16" s="141">
        <v>-15905.066800000064</v>
      </c>
    </row>
    <row r="17" spans="1:19" ht="21" customHeight="1">
      <c r="A17" s="102">
        <v>13</v>
      </c>
      <c r="B17" s="103">
        <v>519014.0198000004</v>
      </c>
      <c r="C17" s="102" t="s">
        <v>95</v>
      </c>
      <c r="D17" s="102" t="s">
        <v>264</v>
      </c>
      <c r="E17" s="102">
        <v>93.835</v>
      </c>
      <c r="F17" s="102">
        <v>93.975</v>
      </c>
      <c r="G17" s="104">
        <v>14.000000000000057</v>
      </c>
      <c r="H17" s="144">
        <v>15570.420594000012</v>
      </c>
      <c r="I17" s="104">
        <v>11.8</v>
      </c>
      <c r="J17" s="109">
        <v>1.1800000000000002</v>
      </c>
      <c r="K17" s="102" t="s">
        <v>131</v>
      </c>
      <c r="L17" s="102">
        <v>91.555</v>
      </c>
      <c r="M17" s="102" t="s">
        <v>57</v>
      </c>
      <c r="N17" s="105">
        <v>227.9999999999987</v>
      </c>
      <c r="O17" s="106">
        <v>0</v>
      </c>
      <c r="P17" s="107">
        <v>246319.57199999862</v>
      </c>
      <c r="R17" s="141">
        <v>246319.57199999862</v>
      </c>
      <c r="S17" s="141">
        <v>0</v>
      </c>
    </row>
    <row r="18" spans="1:19" ht="21" customHeight="1">
      <c r="A18" s="102">
        <v>14</v>
      </c>
      <c r="B18" s="103">
        <v>765333.591799999</v>
      </c>
      <c r="C18" s="102" t="s">
        <v>95</v>
      </c>
      <c r="D18" s="102" t="s">
        <v>265</v>
      </c>
      <c r="E18" s="102">
        <v>92.967</v>
      </c>
      <c r="F18" s="102">
        <v>93.257</v>
      </c>
      <c r="G18" s="104">
        <v>29.000000000000625</v>
      </c>
      <c r="H18" s="144">
        <v>22960.00775399997</v>
      </c>
      <c r="I18" s="104">
        <v>8.5</v>
      </c>
      <c r="J18" s="109">
        <v>0.85</v>
      </c>
      <c r="K18" s="102" t="s">
        <v>268</v>
      </c>
      <c r="L18" s="102">
        <v>92.607</v>
      </c>
      <c r="M18" s="102" t="s">
        <v>57</v>
      </c>
      <c r="N18" s="105">
        <v>35.99999999999994</v>
      </c>
      <c r="O18" s="106">
        <v>0</v>
      </c>
      <c r="P18" s="107">
        <v>28337.74199999996</v>
      </c>
      <c r="R18" s="141">
        <v>28337.74199999996</v>
      </c>
      <c r="S18" s="141">
        <v>0</v>
      </c>
    </row>
    <row r="19" spans="1:19" ht="21" customHeight="1">
      <c r="A19" s="102">
        <v>15</v>
      </c>
      <c r="B19" s="103">
        <v>793671.333799999</v>
      </c>
      <c r="C19" s="102" t="s">
        <v>35</v>
      </c>
      <c r="D19" s="102" t="s">
        <v>133</v>
      </c>
      <c r="E19" s="102">
        <v>93.185</v>
      </c>
      <c r="F19" s="102">
        <v>93.065</v>
      </c>
      <c r="G19" s="104">
        <v>12.000000000000455</v>
      </c>
      <c r="H19" s="144">
        <v>23810.140013999968</v>
      </c>
      <c r="I19" s="104">
        <v>21.2</v>
      </c>
      <c r="J19" s="109">
        <v>2.12</v>
      </c>
      <c r="K19" s="102" t="s">
        <v>134</v>
      </c>
      <c r="L19" s="102">
        <v>93.185</v>
      </c>
      <c r="M19" s="102" t="s">
        <v>132</v>
      </c>
      <c r="N19" s="105">
        <v>0</v>
      </c>
      <c r="O19" s="106">
        <v>0</v>
      </c>
      <c r="P19" s="107">
        <v>0</v>
      </c>
      <c r="R19" s="141">
        <v>0</v>
      </c>
      <c r="S19" s="141">
        <v>0</v>
      </c>
    </row>
    <row r="20" spans="1:19" ht="21" customHeight="1">
      <c r="A20" s="102">
        <v>16</v>
      </c>
      <c r="B20" s="103">
        <v>793671.333799999</v>
      </c>
      <c r="C20" s="102" t="s">
        <v>35</v>
      </c>
      <c r="D20" s="102" t="s">
        <v>135</v>
      </c>
      <c r="E20" s="102">
        <v>92.553</v>
      </c>
      <c r="F20" s="102">
        <v>92.383</v>
      </c>
      <c r="G20" s="104">
        <v>17.00000000000017</v>
      </c>
      <c r="H20" s="144">
        <v>23810.140013999968</v>
      </c>
      <c r="I20" s="104">
        <v>15.1</v>
      </c>
      <c r="J20" s="109">
        <v>1.51</v>
      </c>
      <c r="K20" s="102" t="s">
        <v>136</v>
      </c>
      <c r="L20" s="102">
        <v>92.383</v>
      </c>
      <c r="M20" s="102" t="s">
        <v>102</v>
      </c>
      <c r="N20" s="105">
        <v>0</v>
      </c>
      <c r="O20" s="106">
        <v>-17.00000000000017</v>
      </c>
      <c r="P20" s="107">
        <v>-23714.716100000234</v>
      </c>
      <c r="R20" s="141">
        <v>0</v>
      </c>
      <c r="S20" s="141">
        <v>-23714.716100000234</v>
      </c>
    </row>
    <row r="21" spans="1:19" ht="21" customHeight="1">
      <c r="A21" s="102">
        <v>17</v>
      </c>
      <c r="B21" s="103">
        <v>769956.6176999988</v>
      </c>
      <c r="C21" s="102" t="s">
        <v>35</v>
      </c>
      <c r="D21" s="102" t="s">
        <v>137</v>
      </c>
      <c r="E21" s="102">
        <v>92.513</v>
      </c>
      <c r="F21" s="102">
        <v>92.343</v>
      </c>
      <c r="G21" s="104">
        <v>17.00000000000017</v>
      </c>
      <c r="H21" s="144">
        <v>23098.69853099996</v>
      </c>
      <c r="I21" s="104">
        <v>14.6</v>
      </c>
      <c r="J21" s="109">
        <v>1.46</v>
      </c>
      <c r="K21" s="102" t="s">
        <v>138</v>
      </c>
      <c r="L21" s="102">
        <v>92.623</v>
      </c>
      <c r="M21" s="102" t="s">
        <v>57</v>
      </c>
      <c r="N21" s="105">
        <v>10.999999999999943</v>
      </c>
      <c r="O21" s="106">
        <v>0</v>
      </c>
      <c r="P21" s="107">
        <v>14875.253799999924</v>
      </c>
      <c r="R21" s="141">
        <v>14875.253799999924</v>
      </c>
      <c r="S21" s="141">
        <v>0</v>
      </c>
    </row>
    <row r="22" spans="1:19" ht="21" customHeight="1">
      <c r="A22" s="102">
        <v>18</v>
      </c>
      <c r="B22" s="103">
        <v>784831.8714999987</v>
      </c>
      <c r="C22" s="102" t="s">
        <v>35</v>
      </c>
      <c r="D22" s="102" t="s">
        <v>139</v>
      </c>
      <c r="E22" s="102">
        <v>91.785</v>
      </c>
      <c r="F22" s="102">
        <v>91.555</v>
      </c>
      <c r="G22" s="104">
        <v>22.999999999998977</v>
      </c>
      <c r="H22" s="144">
        <v>23544.95614499996</v>
      </c>
      <c r="I22" s="104">
        <v>11.1</v>
      </c>
      <c r="J22" s="109">
        <v>1.1099999999999999</v>
      </c>
      <c r="K22" s="102" t="s">
        <v>140</v>
      </c>
      <c r="L22" s="102">
        <v>91.555</v>
      </c>
      <c r="M22" s="102" t="s">
        <v>102</v>
      </c>
      <c r="N22" s="105">
        <v>0</v>
      </c>
      <c r="O22" s="106">
        <v>-22.999999999998977</v>
      </c>
      <c r="P22" s="107">
        <v>-23373.991499998963</v>
      </c>
      <c r="R22" s="141">
        <v>0</v>
      </c>
      <c r="S22" s="141">
        <v>-23373.991499998963</v>
      </c>
    </row>
    <row r="23" spans="1:19" ht="21" customHeight="1">
      <c r="A23" s="102">
        <v>19</v>
      </c>
      <c r="B23" s="103">
        <v>761457.8799999998</v>
      </c>
      <c r="C23" s="102" t="s">
        <v>35</v>
      </c>
      <c r="D23" s="102" t="s">
        <v>141</v>
      </c>
      <c r="E23" s="102">
        <v>90.203</v>
      </c>
      <c r="F23" s="102">
        <v>89.933</v>
      </c>
      <c r="G23" s="104">
        <v>26.999999999999602</v>
      </c>
      <c r="H23" s="144">
        <v>22843.73639999999</v>
      </c>
      <c r="I23" s="104">
        <v>9.3</v>
      </c>
      <c r="J23" s="109">
        <v>0.93</v>
      </c>
      <c r="K23" s="102" t="s">
        <v>142</v>
      </c>
      <c r="L23" s="102">
        <v>89.933</v>
      </c>
      <c r="M23" s="102" t="s">
        <v>102</v>
      </c>
      <c r="N23" s="105">
        <v>0</v>
      </c>
      <c r="O23" s="106">
        <v>-26.999999999999602</v>
      </c>
      <c r="P23" s="107">
        <v>-22582.17629999967</v>
      </c>
      <c r="R23" s="141">
        <v>0</v>
      </c>
      <c r="S23" s="141">
        <v>-22582.17629999967</v>
      </c>
    </row>
    <row r="24" spans="1:19" ht="21" customHeight="1">
      <c r="A24" s="102">
        <v>20</v>
      </c>
      <c r="B24" s="103">
        <v>738875.7037000001</v>
      </c>
      <c r="C24" s="102" t="s">
        <v>35</v>
      </c>
      <c r="D24" s="102" t="s">
        <v>99</v>
      </c>
      <c r="E24" s="102">
        <v>92.225</v>
      </c>
      <c r="F24" s="102">
        <v>92.135</v>
      </c>
      <c r="G24" s="104">
        <v>8.99999999999892</v>
      </c>
      <c r="H24" s="144">
        <v>22166.271111000002</v>
      </c>
      <c r="I24" s="104">
        <v>26.7</v>
      </c>
      <c r="J24" s="109">
        <v>2.67</v>
      </c>
      <c r="K24" s="102" t="s">
        <v>100</v>
      </c>
      <c r="L24" s="102">
        <v>92.135</v>
      </c>
      <c r="M24" s="102" t="s">
        <v>48</v>
      </c>
      <c r="N24" s="105">
        <v>0</v>
      </c>
      <c r="O24" s="106">
        <v>-8.99999999999892</v>
      </c>
      <c r="P24" s="107">
        <v>-22140.040499997343</v>
      </c>
      <c r="R24" s="141">
        <v>0</v>
      </c>
      <c r="S24" s="141">
        <v>-22140.040499997343</v>
      </c>
    </row>
    <row r="25" spans="1:19" ht="21" customHeight="1">
      <c r="A25" s="102">
        <v>21</v>
      </c>
      <c r="B25" s="103">
        <v>716735.6632000027</v>
      </c>
      <c r="C25" s="102" t="s">
        <v>35</v>
      </c>
      <c r="D25" s="102" t="s">
        <v>143</v>
      </c>
      <c r="E25" s="102">
        <v>92.731</v>
      </c>
      <c r="F25" s="102">
        <v>92.581</v>
      </c>
      <c r="G25" s="104">
        <v>14.999999999999147</v>
      </c>
      <c r="H25" s="144">
        <v>21502.06989600008</v>
      </c>
      <c r="I25" s="104">
        <v>15.4</v>
      </c>
      <c r="J25" s="109">
        <v>1.54</v>
      </c>
      <c r="K25" s="102" t="s">
        <v>144</v>
      </c>
      <c r="L25" s="102">
        <v>92.581</v>
      </c>
      <c r="M25" s="102" t="s">
        <v>102</v>
      </c>
      <c r="N25" s="105">
        <v>0</v>
      </c>
      <c r="O25" s="106">
        <v>-14.999999999999147</v>
      </c>
      <c r="P25" s="107">
        <v>-21386.210999998784</v>
      </c>
      <c r="R25" s="141">
        <v>0</v>
      </c>
      <c r="S25" s="141">
        <v>-21386.210999998784</v>
      </c>
    </row>
    <row r="26" spans="1:19" ht="21" customHeight="1">
      <c r="A26" s="102">
        <v>22</v>
      </c>
      <c r="B26" s="103">
        <v>695349.452200004</v>
      </c>
      <c r="C26" s="102" t="s">
        <v>95</v>
      </c>
      <c r="D26" s="102" t="s">
        <v>101</v>
      </c>
      <c r="E26" s="102">
        <v>91.524</v>
      </c>
      <c r="F26" s="102">
        <v>91.784</v>
      </c>
      <c r="G26" s="104">
        <v>26.00000000000051</v>
      </c>
      <c r="H26" s="144">
        <v>20860.48356600012</v>
      </c>
      <c r="I26" s="104">
        <v>8.7</v>
      </c>
      <c r="J26" s="109">
        <v>0.8699999999999999</v>
      </c>
      <c r="K26" s="102" t="s">
        <v>271</v>
      </c>
      <c r="L26" s="102">
        <v>91.442</v>
      </c>
      <c r="M26" s="102" t="s">
        <v>280</v>
      </c>
      <c r="N26" s="105">
        <v>8.200000000000784</v>
      </c>
      <c r="O26" s="106">
        <v>0</v>
      </c>
      <c r="P26" s="107">
        <v>6523.472280000624</v>
      </c>
      <c r="R26" s="141">
        <v>6523.472280000624</v>
      </c>
      <c r="S26" s="141">
        <v>0</v>
      </c>
    </row>
    <row r="27" spans="1:19" ht="21" customHeight="1">
      <c r="A27" s="102">
        <v>23</v>
      </c>
      <c r="B27" s="103">
        <v>701872.9244800046</v>
      </c>
      <c r="C27" s="102" t="s">
        <v>94</v>
      </c>
      <c r="D27" s="102" t="s">
        <v>145</v>
      </c>
      <c r="E27" s="102">
        <v>91.462</v>
      </c>
      <c r="F27" s="102">
        <v>91.262</v>
      </c>
      <c r="G27" s="104">
        <v>20.000000000000284</v>
      </c>
      <c r="H27" s="144">
        <v>21056.187734400137</v>
      </c>
      <c r="I27" s="104">
        <v>11.5</v>
      </c>
      <c r="J27" s="109">
        <v>1.15</v>
      </c>
      <c r="K27" s="102" t="s">
        <v>146</v>
      </c>
      <c r="L27" s="102">
        <v>91.262</v>
      </c>
      <c r="M27" s="102" t="s">
        <v>102</v>
      </c>
      <c r="N27" s="105">
        <v>0</v>
      </c>
      <c r="O27" s="106">
        <v>-20.000000000000284</v>
      </c>
      <c r="P27" s="107">
        <v>-20990.260000000297</v>
      </c>
      <c r="R27" s="141">
        <v>0</v>
      </c>
      <c r="S27" s="141">
        <v>-20990.260000000297</v>
      </c>
    </row>
    <row r="28" spans="1:19" ht="21" customHeight="1">
      <c r="A28" s="102">
        <v>24</v>
      </c>
      <c r="B28" s="103">
        <v>680882.6644800043</v>
      </c>
      <c r="C28" s="102" t="s">
        <v>94</v>
      </c>
      <c r="D28" s="102" t="s">
        <v>103</v>
      </c>
      <c r="E28" s="102">
        <v>91.716</v>
      </c>
      <c r="F28" s="102">
        <v>91.536</v>
      </c>
      <c r="G28" s="104">
        <v>17.99999999999926</v>
      </c>
      <c r="H28" s="144">
        <v>20426.47993440013</v>
      </c>
      <c r="I28" s="104">
        <v>12.3</v>
      </c>
      <c r="J28" s="109">
        <v>1.23</v>
      </c>
      <c r="K28" s="102" t="s">
        <v>104</v>
      </c>
      <c r="L28" s="102">
        <v>91.536</v>
      </c>
      <c r="M28" s="102" t="s">
        <v>102</v>
      </c>
      <c r="N28" s="105">
        <v>0</v>
      </c>
      <c r="O28" s="106">
        <v>-17.99999999999926</v>
      </c>
      <c r="P28" s="107">
        <v>-20266.070399999167</v>
      </c>
      <c r="R28" s="141">
        <v>0</v>
      </c>
      <c r="S28" s="141">
        <v>-20266.070399999167</v>
      </c>
    </row>
    <row r="29" spans="1:19" ht="21" customHeight="1">
      <c r="A29" s="102">
        <v>25</v>
      </c>
      <c r="B29" s="103">
        <v>660616.5940800052</v>
      </c>
      <c r="C29" s="102" t="s">
        <v>95</v>
      </c>
      <c r="D29" s="102" t="s">
        <v>105</v>
      </c>
      <c r="E29" s="102">
        <v>91.224</v>
      </c>
      <c r="F29" s="102">
        <v>91.364</v>
      </c>
      <c r="G29" s="104">
        <v>14.000000000000057</v>
      </c>
      <c r="H29" s="144">
        <v>19818.497822400153</v>
      </c>
      <c r="I29" s="104">
        <v>15.5</v>
      </c>
      <c r="J29" s="109">
        <v>1.55</v>
      </c>
      <c r="K29" s="102" t="s">
        <v>106</v>
      </c>
      <c r="L29" s="102">
        <v>91.364</v>
      </c>
      <c r="M29" s="102" t="s">
        <v>102</v>
      </c>
      <c r="N29" s="105">
        <v>0</v>
      </c>
      <c r="O29" s="106">
        <v>-14.000000000000057</v>
      </c>
      <c r="P29" s="107">
        <v>-19825.98800000008</v>
      </c>
      <c r="R29" s="141">
        <v>0</v>
      </c>
      <c r="S29" s="141">
        <v>-19825.98800000008</v>
      </c>
    </row>
    <row r="30" spans="1:19" ht="21" customHeight="1">
      <c r="A30" s="102">
        <v>26</v>
      </c>
      <c r="B30" s="103">
        <v>640790.6060800051</v>
      </c>
      <c r="C30" s="102" t="s">
        <v>95</v>
      </c>
      <c r="D30" s="102" t="s">
        <v>107</v>
      </c>
      <c r="E30" s="102">
        <v>90.865</v>
      </c>
      <c r="F30" s="102">
        <v>90.925</v>
      </c>
      <c r="G30" s="104">
        <v>6.000000000000227</v>
      </c>
      <c r="H30" s="144">
        <v>19223.718182400153</v>
      </c>
      <c r="I30" s="104">
        <v>35.2</v>
      </c>
      <c r="J30" s="109">
        <v>3.5200000000000005</v>
      </c>
      <c r="K30" s="102" t="s">
        <v>272</v>
      </c>
      <c r="L30" s="102">
        <v>90.785</v>
      </c>
      <c r="M30" s="102" t="s">
        <v>57</v>
      </c>
      <c r="N30" s="105">
        <v>7.9999999999998295</v>
      </c>
      <c r="O30" s="106">
        <v>0</v>
      </c>
      <c r="P30" s="107">
        <v>25565.055999999455</v>
      </c>
      <c r="R30" s="141">
        <v>25565.055999999455</v>
      </c>
      <c r="S30" s="141">
        <v>0</v>
      </c>
    </row>
    <row r="31" spans="1:19" ht="21" customHeight="1">
      <c r="A31" s="102">
        <v>27</v>
      </c>
      <c r="B31" s="103">
        <v>666355.6620800045</v>
      </c>
      <c r="C31" s="102" t="s">
        <v>95</v>
      </c>
      <c r="D31" s="102" t="s">
        <v>108</v>
      </c>
      <c r="E31" s="102">
        <v>90.625</v>
      </c>
      <c r="F31" s="102">
        <v>90.785</v>
      </c>
      <c r="G31" s="104">
        <v>15.999999999999659</v>
      </c>
      <c r="H31" s="144">
        <v>19990.669862400133</v>
      </c>
      <c r="I31" s="104">
        <v>13.7</v>
      </c>
      <c r="J31" s="109">
        <v>1.3699999999999999</v>
      </c>
      <c r="K31" s="102" t="s">
        <v>109</v>
      </c>
      <c r="L31" s="102">
        <v>89.506</v>
      </c>
      <c r="M31" s="102" t="s">
        <v>57</v>
      </c>
      <c r="N31" s="105">
        <v>111.89999999999998</v>
      </c>
      <c r="O31" s="106">
        <v>0</v>
      </c>
      <c r="P31" s="107">
        <v>137215.38317999995</v>
      </c>
      <c r="R31" s="141">
        <v>137215.38317999995</v>
      </c>
      <c r="S31" s="141">
        <v>0</v>
      </c>
    </row>
    <row r="32" spans="1:19" ht="21" customHeight="1">
      <c r="A32" s="102">
        <v>28</v>
      </c>
      <c r="B32" s="103">
        <v>803571.0452600045</v>
      </c>
      <c r="C32" s="102" t="s">
        <v>95</v>
      </c>
      <c r="D32" s="102" t="s">
        <v>110</v>
      </c>
      <c r="E32" s="102">
        <v>89.264</v>
      </c>
      <c r="F32" s="102">
        <v>89.394</v>
      </c>
      <c r="G32" s="104">
        <v>13.000000000000966</v>
      </c>
      <c r="H32" s="144">
        <v>24107.13135780013</v>
      </c>
      <c r="I32" s="104">
        <v>20.7</v>
      </c>
      <c r="J32" s="109">
        <v>2.07</v>
      </c>
      <c r="K32" s="102" t="s">
        <v>111</v>
      </c>
      <c r="L32" s="102">
        <v>89.394</v>
      </c>
      <c r="M32" s="102" t="s">
        <v>102</v>
      </c>
      <c r="N32" s="105">
        <v>0</v>
      </c>
      <c r="O32" s="106">
        <v>-13.000000000000966</v>
      </c>
      <c r="P32" s="107">
        <v>-24055.925400001786</v>
      </c>
      <c r="R32" s="141">
        <v>0</v>
      </c>
      <c r="S32" s="141">
        <v>-24055.925400001786</v>
      </c>
    </row>
    <row r="33" spans="1:19" ht="21" customHeight="1">
      <c r="A33" s="102">
        <v>29</v>
      </c>
      <c r="B33" s="103">
        <v>779515.1198600027</v>
      </c>
      <c r="C33" s="102" t="s">
        <v>94</v>
      </c>
      <c r="D33" s="102" t="s">
        <v>112</v>
      </c>
      <c r="E33" s="102">
        <v>88.732</v>
      </c>
      <c r="F33" s="102">
        <v>88.552</v>
      </c>
      <c r="G33" s="104">
        <v>17.99999999999926</v>
      </c>
      <c r="H33" s="144">
        <v>23385.453595800078</v>
      </c>
      <c r="I33" s="104">
        <v>14.6</v>
      </c>
      <c r="J33" s="109">
        <v>1.46</v>
      </c>
      <c r="K33" s="102" t="s">
        <v>113</v>
      </c>
      <c r="L33" s="102">
        <v>88.552</v>
      </c>
      <c r="M33" s="102" t="s">
        <v>102</v>
      </c>
      <c r="N33" s="105">
        <v>0</v>
      </c>
      <c r="O33" s="106">
        <v>-17.99999999999926</v>
      </c>
      <c r="P33" s="107">
        <v>-23271.465599999046</v>
      </c>
      <c r="R33" s="141">
        <v>0</v>
      </c>
      <c r="S33" s="141">
        <v>-23271.465599999046</v>
      </c>
    </row>
    <row r="34" spans="1:19" ht="21" customHeight="1">
      <c r="A34" s="102">
        <v>30</v>
      </c>
      <c r="B34" s="103">
        <v>756243.6542600036</v>
      </c>
      <c r="C34" s="102" t="s">
        <v>94</v>
      </c>
      <c r="D34" s="102" t="s">
        <v>114</v>
      </c>
      <c r="E34" s="102">
        <v>88.418</v>
      </c>
      <c r="F34" s="102">
        <v>88.278</v>
      </c>
      <c r="G34" s="104">
        <v>14.000000000000057</v>
      </c>
      <c r="H34" s="144">
        <v>22687.309627800107</v>
      </c>
      <c r="I34" s="104">
        <v>18.3</v>
      </c>
      <c r="J34" s="109">
        <v>1.83</v>
      </c>
      <c r="K34" s="102" t="s">
        <v>115</v>
      </c>
      <c r="L34" s="102">
        <v>88.418</v>
      </c>
      <c r="M34" s="102" t="s">
        <v>132</v>
      </c>
      <c r="N34" s="105">
        <v>0</v>
      </c>
      <c r="O34" s="106">
        <v>0</v>
      </c>
      <c r="P34" s="107">
        <v>0</v>
      </c>
      <c r="R34" s="141">
        <v>0</v>
      </c>
      <c r="S34" s="141">
        <v>0</v>
      </c>
    </row>
    <row r="35" spans="1:19" ht="21" customHeight="1">
      <c r="A35" s="102">
        <v>31</v>
      </c>
      <c r="B35" s="103">
        <v>756243.6542600036</v>
      </c>
      <c r="C35" s="102" t="s">
        <v>95</v>
      </c>
      <c r="D35" s="102" t="s">
        <v>147</v>
      </c>
      <c r="E35" s="102">
        <v>88.406</v>
      </c>
      <c r="F35" s="102">
        <v>88.556</v>
      </c>
      <c r="G35" s="104">
        <v>14.999999999999147</v>
      </c>
      <c r="H35" s="144">
        <v>22687.309627800107</v>
      </c>
      <c r="I35" s="104">
        <v>17.1</v>
      </c>
      <c r="J35" s="109">
        <v>1.7100000000000002</v>
      </c>
      <c r="K35" s="102" t="s">
        <v>147</v>
      </c>
      <c r="L35" s="102">
        <v>88.556</v>
      </c>
      <c r="M35" s="102" t="s">
        <v>102</v>
      </c>
      <c r="N35" s="105">
        <v>0</v>
      </c>
      <c r="O35" s="106">
        <v>-14.999999999999147</v>
      </c>
      <c r="P35" s="107">
        <v>-22714.61399999871</v>
      </c>
      <c r="R35" s="141">
        <v>0</v>
      </c>
      <c r="S35" s="141">
        <v>-22714.61399999871</v>
      </c>
    </row>
    <row r="36" spans="1:19" ht="21" customHeight="1">
      <c r="A36" s="102">
        <v>32</v>
      </c>
      <c r="B36" s="103">
        <v>733529.0402600049</v>
      </c>
      <c r="C36" s="102" t="s">
        <v>95</v>
      </c>
      <c r="D36" s="102" t="s">
        <v>148</v>
      </c>
      <c r="E36" s="102">
        <v>88.475</v>
      </c>
      <c r="F36" s="102">
        <v>88.565</v>
      </c>
      <c r="G36" s="104">
        <v>9.000000000000341</v>
      </c>
      <c r="H36" s="144">
        <v>22005.871207800148</v>
      </c>
      <c r="I36" s="104">
        <v>27.6</v>
      </c>
      <c r="J36" s="109">
        <v>2.7600000000000002</v>
      </c>
      <c r="K36" s="102" t="s">
        <v>149</v>
      </c>
      <c r="L36" s="102">
        <v>88.565</v>
      </c>
      <c r="M36" s="102" t="s">
        <v>102</v>
      </c>
      <c r="N36" s="105">
        <v>0</v>
      </c>
      <c r="O36" s="106">
        <v>-9.000000000000341</v>
      </c>
      <c r="P36" s="107">
        <v>-21999.54600000083</v>
      </c>
      <c r="R36" s="141">
        <v>0</v>
      </c>
      <c r="S36" s="141">
        <v>-21999.54600000083</v>
      </c>
    </row>
    <row r="37" spans="1:19" ht="21" customHeight="1">
      <c r="A37" s="102">
        <v>33</v>
      </c>
      <c r="B37" s="103">
        <v>711529.4942600041</v>
      </c>
      <c r="C37" s="102" t="s">
        <v>94</v>
      </c>
      <c r="D37" s="102" t="s">
        <v>150</v>
      </c>
      <c r="E37" s="102">
        <v>88.766</v>
      </c>
      <c r="F37" s="102">
        <v>88.616</v>
      </c>
      <c r="G37" s="104">
        <v>15.000000000000568</v>
      </c>
      <c r="H37" s="144">
        <v>21345.884827800124</v>
      </c>
      <c r="I37" s="104">
        <v>16</v>
      </c>
      <c r="J37" s="109">
        <v>1.6</v>
      </c>
      <c r="K37" s="102" t="s">
        <v>150</v>
      </c>
      <c r="L37" s="102">
        <v>88.616</v>
      </c>
      <c r="M37" s="102" t="s">
        <v>102</v>
      </c>
      <c r="N37" s="105">
        <v>0</v>
      </c>
      <c r="O37" s="106">
        <v>-15.000000000000568</v>
      </c>
      <c r="P37" s="107">
        <v>-21267.840000000804</v>
      </c>
      <c r="R37" s="141">
        <v>0</v>
      </c>
      <c r="S37" s="141">
        <v>-21267.840000000804</v>
      </c>
    </row>
    <row r="38" spans="1:19" ht="21" customHeight="1">
      <c r="A38" s="102">
        <v>34</v>
      </c>
      <c r="B38" s="103">
        <v>690261.6542600034</v>
      </c>
      <c r="C38" s="102" t="s">
        <v>95</v>
      </c>
      <c r="D38" s="102" t="s">
        <v>151</v>
      </c>
      <c r="E38" s="102">
        <v>88.276</v>
      </c>
      <c r="F38" s="102">
        <v>88.366</v>
      </c>
      <c r="G38" s="104">
        <v>9.000000000000341</v>
      </c>
      <c r="H38" s="144">
        <v>20707.8496278001</v>
      </c>
      <c r="I38" s="104">
        <v>26</v>
      </c>
      <c r="J38" s="109">
        <v>2.6</v>
      </c>
      <c r="K38" s="102" t="s">
        <v>152</v>
      </c>
      <c r="L38" s="102">
        <v>88.366</v>
      </c>
      <c r="M38" s="102" t="s">
        <v>102</v>
      </c>
      <c r="N38" s="105">
        <v>0</v>
      </c>
      <c r="O38" s="106">
        <v>-9.000000000000341</v>
      </c>
      <c r="P38" s="107">
        <v>-20677.644000000782</v>
      </c>
      <c r="R38" s="141">
        <v>0</v>
      </c>
      <c r="S38" s="141">
        <v>-20677.644000000782</v>
      </c>
    </row>
    <row r="39" spans="1:19" ht="21" customHeight="1">
      <c r="A39" s="102">
        <v>35</v>
      </c>
      <c r="B39" s="103">
        <v>669584.0102600026</v>
      </c>
      <c r="C39" s="102" t="s">
        <v>95</v>
      </c>
      <c r="D39" s="102" t="s">
        <v>153</v>
      </c>
      <c r="E39" s="102">
        <v>88.191</v>
      </c>
      <c r="F39" s="102">
        <v>88.401</v>
      </c>
      <c r="G39" s="104">
        <v>20.999999999999375</v>
      </c>
      <c r="H39" s="144">
        <v>20087.520307800078</v>
      </c>
      <c r="I39" s="104">
        <v>10.8</v>
      </c>
      <c r="J39" s="109">
        <v>1.08</v>
      </c>
      <c r="K39" s="102" t="s">
        <v>156</v>
      </c>
      <c r="L39" s="102">
        <v>88.181</v>
      </c>
      <c r="M39" s="102" t="s">
        <v>57</v>
      </c>
      <c r="N39" s="105">
        <v>1.0000000000005116</v>
      </c>
      <c r="O39" s="106">
        <v>0</v>
      </c>
      <c r="P39" s="107">
        <v>952.3548000004872</v>
      </c>
      <c r="R39" s="141">
        <v>952.3548000004872</v>
      </c>
      <c r="S39" s="141">
        <v>0</v>
      </c>
    </row>
    <row r="40" spans="1:19" ht="21" customHeight="1">
      <c r="A40" s="102">
        <v>36</v>
      </c>
      <c r="B40" s="103">
        <v>670536.365060003</v>
      </c>
      <c r="C40" s="102" t="s">
        <v>95</v>
      </c>
      <c r="D40" s="102" t="s">
        <v>154</v>
      </c>
      <c r="E40" s="102">
        <v>87.352</v>
      </c>
      <c r="F40" s="102">
        <v>87.502</v>
      </c>
      <c r="G40" s="104">
        <v>14.999999999999147</v>
      </c>
      <c r="H40" s="144">
        <v>20116.090951800088</v>
      </c>
      <c r="I40" s="104">
        <v>15.3</v>
      </c>
      <c r="J40" s="109">
        <v>1.53</v>
      </c>
      <c r="K40" s="102" t="s">
        <v>275</v>
      </c>
      <c r="L40" s="102">
        <v>86.852</v>
      </c>
      <c r="M40" s="102" t="s">
        <v>57</v>
      </c>
      <c r="N40" s="105">
        <v>50</v>
      </c>
      <c r="O40" s="106">
        <v>0</v>
      </c>
      <c r="P40" s="107">
        <v>66441.78</v>
      </c>
      <c r="R40" s="141">
        <v>66441.78</v>
      </c>
      <c r="S40" s="141">
        <v>0</v>
      </c>
    </row>
    <row r="41" spans="1:19" ht="21" customHeight="1">
      <c r="A41" s="102">
        <v>37</v>
      </c>
      <c r="B41" s="103">
        <v>736978.145060003</v>
      </c>
      <c r="C41" s="102" t="s">
        <v>95</v>
      </c>
      <c r="D41" s="102" t="s">
        <v>155</v>
      </c>
      <c r="E41" s="102">
        <v>86.737</v>
      </c>
      <c r="F41" s="102">
        <v>86.827</v>
      </c>
      <c r="G41" s="104">
        <v>9.000000000000341</v>
      </c>
      <c r="H41" s="144">
        <v>22109.34435180009</v>
      </c>
      <c r="I41" s="104">
        <v>28.3</v>
      </c>
      <c r="J41" s="109">
        <v>2.83</v>
      </c>
      <c r="K41" s="102" t="s">
        <v>157</v>
      </c>
      <c r="L41" s="102">
        <v>86.827</v>
      </c>
      <c r="M41" s="102" t="s">
        <v>102</v>
      </c>
      <c r="N41" s="105">
        <v>0</v>
      </c>
      <c r="O41" s="106">
        <v>-9.000000000000341</v>
      </c>
      <c r="P41" s="107">
        <v>-22114.83690000084</v>
      </c>
      <c r="R41" s="141">
        <v>0</v>
      </c>
      <c r="S41" s="141">
        <v>-22114.83690000084</v>
      </c>
    </row>
    <row r="42" spans="1:19" ht="21" customHeight="1">
      <c r="A42" s="102">
        <v>38</v>
      </c>
      <c r="B42" s="103">
        <v>714863.3081600022</v>
      </c>
      <c r="C42" s="102" t="s">
        <v>95</v>
      </c>
      <c r="D42" s="102" t="s">
        <v>158</v>
      </c>
      <c r="E42" s="102">
        <v>86.483</v>
      </c>
      <c r="F42" s="102">
        <v>86.633</v>
      </c>
      <c r="G42" s="104">
        <v>14.999999999999147</v>
      </c>
      <c r="H42" s="144">
        <v>21445.899244800064</v>
      </c>
      <c r="I42" s="104">
        <v>16.5</v>
      </c>
      <c r="J42" s="109">
        <v>1.65</v>
      </c>
      <c r="K42" s="102" t="s">
        <v>158</v>
      </c>
      <c r="L42" s="102">
        <v>86.633</v>
      </c>
      <c r="M42" s="102" t="s">
        <v>102</v>
      </c>
      <c r="N42" s="105">
        <v>0</v>
      </c>
      <c r="O42" s="106">
        <v>-14.999999999999147</v>
      </c>
      <c r="P42" s="107">
        <v>-21441.66749999878</v>
      </c>
      <c r="R42" s="141">
        <v>0</v>
      </c>
      <c r="S42" s="141">
        <v>-21441.66749999878</v>
      </c>
    </row>
    <row r="43" spans="1:19" ht="21" customHeight="1">
      <c r="A43" s="102">
        <v>39</v>
      </c>
      <c r="B43" s="103">
        <v>693421.6406600034</v>
      </c>
      <c r="C43" s="102" t="s">
        <v>94</v>
      </c>
      <c r="D43" s="102" t="s">
        <v>159</v>
      </c>
      <c r="E43" s="102">
        <v>86.234</v>
      </c>
      <c r="F43" s="102">
        <v>86.104</v>
      </c>
      <c r="G43" s="104">
        <v>12.999999999999545</v>
      </c>
      <c r="H43" s="144">
        <v>20802.649219800103</v>
      </c>
      <c r="I43" s="104">
        <v>18.5</v>
      </c>
      <c r="J43" s="109">
        <v>1.85</v>
      </c>
      <c r="K43" s="102" t="s">
        <v>273</v>
      </c>
      <c r="L43" s="102">
        <v>86.104</v>
      </c>
      <c r="M43" s="102" t="s">
        <v>102</v>
      </c>
      <c r="N43" s="105">
        <v>0</v>
      </c>
      <c r="O43" s="106">
        <v>-12.999999999999545</v>
      </c>
      <c r="P43" s="107">
        <v>-20708.011999999275</v>
      </c>
      <c r="R43" s="141">
        <v>0</v>
      </c>
      <c r="S43" s="141">
        <v>-20708.011999999275</v>
      </c>
    </row>
    <row r="44" spans="1:19" ht="21" customHeight="1">
      <c r="A44" s="102">
        <v>40</v>
      </c>
      <c r="B44" s="103">
        <v>672713.6286600041</v>
      </c>
      <c r="C44" s="102" t="s">
        <v>94</v>
      </c>
      <c r="D44" s="102" t="s">
        <v>160</v>
      </c>
      <c r="E44" s="102">
        <v>85.403</v>
      </c>
      <c r="F44" s="102">
        <v>85.163</v>
      </c>
      <c r="G44" s="104">
        <v>24.00000000000091</v>
      </c>
      <c r="H44" s="144">
        <v>20181.40885980012</v>
      </c>
      <c r="I44" s="104">
        <v>9.8</v>
      </c>
      <c r="J44" s="109">
        <v>0.9800000000000001</v>
      </c>
      <c r="K44" s="102" t="s">
        <v>274</v>
      </c>
      <c r="L44" s="102">
        <v>85.854</v>
      </c>
      <c r="M44" s="102" t="s">
        <v>57</v>
      </c>
      <c r="N44" s="105">
        <v>45.09999999999934</v>
      </c>
      <c r="O44" s="145">
        <v>0</v>
      </c>
      <c r="P44" s="107">
        <v>37945.75091999945</v>
      </c>
      <c r="R44" s="141">
        <v>37945.75091999945</v>
      </c>
      <c r="S44" s="141">
        <v>0</v>
      </c>
    </row>
    <row r="45" spans="1:19" ht="21" customHeight="1">
      <c r="A45" s="102">
        <v>41</v>
      </c>
      <c r="B45" s="103">
        <v>710659.3795800036</v>
      </c>
      <c r="C45" s="102" t="s">
        <v>95</v>
      </c>
      <c r="D45" s="102" t="s">
        <v>161</v>
      </c>
      <c r="E45" s="102">
        <v>85.303</v>
      </c>
      <c r="F45" s="102">
        <v>85.433</v>
      </c>
      <c r="G45" s="104">
        <v>13.000000000000966</v>
      </c>
      <c r="H45" s="144">
        <v>21319.781387400108</v>
      </c>
      <c r="I45" s="104">
        <v>19.2</v>
      </c>
      <c r="J45" s="109">
        <v>1.92</v>
      </c>
      <c r="K45" s="102" t="s">
        <v>163</v>
      </c>
      <c r="L45" s="102">
        <v>85.433</v>
      </c>
      <c r="M45" s="102" t="s">
        <v>102</v>
      </c>
      <c r="N45" s="105">
        <v>0</v>
      </c>
      <c r="O45" s="106">
        <v>-13.000000000000966</v>
      </c>
      <c r="P45" s="107">
        <v>-21324.076800001585</v>
      </c>
      <c r="R45" s="141">
        <v>0</v>
      </c>
      <c r="S45" s="141">
        <v>-21324.076800001585</v>
      </c>
    </row>
    <row r="46" spans="1:19" ht="21" customHeight="1">
      <c r="A46" s="102">
        <v>42</v>
      </c>
      <c r="B46" s="103">
        <v>689335.302780002</v>
      </c>
      <c r="C46" s="102" t="s">
        <v>94</v>
      </c>
      <c r="D46" s="102" t="s">
        <v>162</v>
      </c>
      <c r="E46" s="102">
        <v>85.363</v>
      </c>
      <c r="F46" s="102">
        <v>85.193</v>
      </c>
      <c r="G46" s="104">
        <v>17.00000000000017</v>
      </c>
      <c r="H46" s="144">
        <v>20680.059083400058</v>
      </c>
      <c r="I46" s="104">
        <v>14.2</v>
      </c>
      <c r="J46" s="109">
        <v>1.42</v>
      </c>
      <c r="K46" s="102" t="s">
        <v>164</v>
      </c>
      <c r="L46" s="102">
        <v>85.463</v>
      </c>
      <c r="M46" s="102" t="s">
        <v>57</v>
      </c>
      <c r="N46" s="105">
        <v>9.999999999999432</v>
      </c>
      <c r="O46" s="106">
        <v>0</v>
      </c>
      <c r="P46" s="107">
        <v>12135.74599999931</v>
      </c>
      <c r="R46" s="141">
        <v>12135.74599999931</v>
      </c>
      <c r="S46" s="141">
        <v>0</v>
      </c>
    </row>
    <row r="47" spans="1:19" ht="21" customHeight="1">
      <c r="A47" s="102">
        <v>43</v>
      </c>
      <c r="B47" s="103">
        <v>701471.0487800014</v>
      </c>
      <c r="C47" s="102" t="s">
        <v>95</v>
      </c>
      <c r="D47" s="102" t="s">
        <v>165</v>
      </c>
      <c r="E47" s="102">
        <v>85.266</v>
      </c>
      <c r="F47" s="102">
        <v>85.446</v>
      </c>
      <c r="G47" s="104">
        <v>17.99999999999926</v>
      </c>
      <c r="H47" s="144">
        <v>21044.13146340004</v>
      </c>
      <c r="I47" s="104">
        <v>13.7</v>
      </c>
      <c r="J47" s="109">
        <v>1.3699999999999999</v>
      </c>
      <c r="K47" s="102" t="s">
        <v>166</v>
      </c>
      <c r="L47" s="102">
        <v>85.396</v>
      </c>
      <c r="M47" s="102" t="s">
        <v>102</v>
      </c>
      <c r="N47" s="105">
        <v>0</v>
      </c>
      <c r="O47" s="106">
        <v>-12.999999999999545</v>
      </c>
      <c r="P47" s="107">
        <v>-15209.027599999468</v>
      </c>
      <c r="R47" s="141">
        <v>0</v>
      </c>
      <c r="S47" s="141">
        <v>-15209.027599999468</v>
      </c>
    </row>
    <row r="48" spans="1:19" ht="21" customHeight="1">
      <c r="A48" s="102">
        <v>44</v>
      </c>
      <c r="B48" s="103">
        <v>686262.0211800019</v>
      </c>
      <c r="C48" s="102" t="s">
        <v>95</v>
      </c>
      <c r="D48" s="102" t="s">
        <v>167</v>
      </c>
      <c r="E48" s="102">
        <v>84.082</v>
      </c>
      <c r="F48" s="102">
        <v>84.432</v>
      </c>
      <c r="G48" s="104">
        <v>35.00000000000085</v>
      </c>
      <c r="H48" s="144">
        <v>20587.860635400055</v>
      </c>
      <c r="I48" s="104">
        <v>6.9</v>
      </c>
      <c r="J48" s="109">
        <v>0.6900000000000001</v>
      </c>
      <c r="K48" s="102" t="s">
        <v>168</v>
      </c>
      <c r="L48" s="102">
        <v>84.272</v>
      </c>
      <c r="M48" s="102" t="s">
        <v>102</v>
      </c>
      <c r="N48" s="105">
        <v>0</v>
      </c>
      <c r="O48" s="106">
        <v>-19.000000000001194</v>
      </c>
      <c r="P48" s="107">
        <v>-11048.059200000695</v>
      </c>
      <c r="R48" s="141">
        <v>0</v>
      </c>
      <c r="S48" s="141">
        <v>-11048.059200000695</v>
      </c>
    </row>
    <row r="49" spans="1:19" ht="21" customHeight="1">
      <c r="A49" s="102">
        <v>45</v>
      </c>
      <c r="B49" s="103">
        <v>675213.9619800012</v>
      </c>
      <c r="C49" s="102" t="s">
        <v>95</v>
      </c>
      <c r="D49" s="102" t="s">
        <v>169</v>
      </c>
      <c r="E49" s="102">
        <v>84.176</v>
      </c>
      <c r="F49" s="102">
        <v>84.436</v>
      </c>
      <c r="G49" s="104">
        <v>26.00000000000051</v>
      </c>
      <c r="H49" s="144">
        <v>20256.418859400033</v>
      </c>
      <c r="I49" s="104">
        <v>9.2</v>
      </c>
      <c r="J49" s="109">
        <v>0.9199999999999999</v>
      </c>
      <c r="K49" s="102" t="s">
        <v>276</v>
      </c>
      <c r="L49" s="102">
        <v>84.236</v>
      </c>
      <c r="M49" s="102" t="s">
        <v>102</v>
      </c>
      <c r="N49" s="105">
        <v>0</v>
      </c>
      <c r="O49" s="106">
        <v>-6.000000000000227</v>
      </c>
      <c r="P49" s="107">
        <v>-4649.827200000176</v>
      </c>
      <c r="R49" s="141">
        <v>0</v>
      </c>
      <c r="S49" s="141">
        <v>-4649.827200000176</v>
      </c>
    </row>
    <row r="50" spans="1:19" ht="21" customHeight="1">
      <c r="A50" s="102">
        <v>46</v>
      </c>
      <c r="B50" s="103">
        <v>670564.134780001</v>
      </c>
      <c r="C50" s="102" t="s">
        <v>94</v>
      </c>
      <c r="D50" s="102" t="s">
        <v>170</v>
      </c>
      <c r="E50" s="102">
        <v>84.286</v>
      </c>
      <c r="F50" s="102">
        <v>84.216</v>
      </c>
      <c r="G50" s="104">
        <v>7.000000000000739</v>
      </c>
      <c r="H50" s="144">
        <v>20116.92404340003</v>
      </c>
      <c r="I50" s="104">
        <v>34</v>
      </c>
      <c r="J50" s="109">
        <v>3.4</v>
      </c>
      <c r="K50" s="102" t="s">
        <v>171</v>
      </c>
      <c r="L50" s="102">
        <v>84.216</v>
      </c>
      <c r="M50" s="102" t="s">
        <v>102</v>
      </c>
      <c r="N50" s="105">
        <v>0</v>
      </c>
      <c r="O50" s="106">
        <v>-7.000000000000739</v>
      </c>
      <c r="P50" s="107">
        <v>-20043.408000002113</v>
      </c>
      <c r="R50" s="141">
        <v>0</v>
      </c>
      <c r="S50" s="141">
        <v>-20043.408000002113</v>
      </c>
    </row>
    <row r="51" spans="1:19" ht="21" customHeight="1">
      <c r="A51" s="102">
        <v>47</v>
      </c>
      <c r="B51" s="103">
        <v>650520.7267799989</v>
      </c>
      <c r="C51" s="102" t="s">
        <v>95</v>
      </c>
      <c r="D51" s="102" t="s">
        <v>277</v>
      </c>
      <c r="E51" s="102">
        <v>84.2</v>
      </c>
      <c r="F51" s="102">
        <v>84.29</v>
      </c>
      <c r="G51" s="104">
        <v>9.000000000000341</v>
      </c>
      <c r="H51" s="144">
        <v>19515.621803399965</v>
      </c>
      <c r="I51" s="104">
        <v>25.7</v>
      </c>
      <c r="J51" s="109">
        <v>2.57</v>
      </c>
      <c r="K51" s="102" t="s">
        <v>172</v>
      </c>
      <c r="L51" s="102">
        <v>83.85</v>
      </c>
      <c r="M51" s="102" t="s">
        <v>57</v>
      </c>
      <c r="N51" s="105">
        <v>35.00000000000085</v>
      </c>
      <c r="O51" s="106">
        <v>0</v>
      </c>
      <c r="P51" s="107">
        <v>75423.07500000183</v>
      </c>
      <c r="R51" s="141">
        <v>75423.07500000183</v>
      </c>
      <c r="S51" s="141">
        <v>0</v>
      </c>
    </row>
    <row r="52" spans="1:19" ht="21" customHeight="1">
      <c r="A52" s="102">
        <v>48</v>
      </c>
      <c r="B52" s="103">
        <v>725943.8017800007</v>
      </c>
      <c r="C52" s="102" t="s">
        <v>95</v>
      </c>
      <c r="D52" s="102" t="s">
        <v>173</v>
      </c>
      <c r="E52" s="102">
        <v>83.733</v>
      </c>
      <c r="F52" s="102">
        <v>83.813</v>
      </c>
      <c r="G52" s="104">
        <v>7.9999999999998295</v>
      </c>
      <c r="H52" s="144">
        <v>21778.31405340002</v>
      </c>
      <c r="I52" s="104">
        <v>32.5</v>
      </c>
      <c r="J52" s="109">
        <v>3.25</v>
      </c>
      <c r="K52" s="102" t="s">
        <v>278</v>
      </c>
      <c r="L52" s="102">
        <v>83.677</v>
      </c>
      <c r="M52" s="102" t="s">
        <v>280</v>
      </c>
      <c r="N52" s="105">
        <v>5.5999999999997385</v>
      </c>
      <c r="O52" s="106">
        <v>0</v>
      </c>
      <c r="P52" s="107">
        <v>15229.21399999929</v>
      </c>
      <c r="R52" s="141">
        <v>15229.21399999929</v>
      </c>
      <c r="S52" s="141">
        <v>0</v>
      </c>
    </row>
    <row r="53" spans="1:19" ht="21" customHeight="1">
      <c r="A53" s="102">
        <v>49</v>
      </c>
      <c r="B53" s="103">
        <v>741173.01578</v>
      </c>
      <c r="C53" s="102" t="s">
        <v>94</v>
      </c>
      <c r="D53" s="102" t="s">
        <v>174</v>
      </c>
      <c r="E53" s="102">
        <v>83.915</v>
      </c>
      <c r="F53" s="102">
        <v>83.715</v>
      </c>
      <c r="G53" s="104">
        <v>20.000000000000284</v>
      </c>
      <c r="H53" s="144">
        <v>22235.190473399998</v>
      </c>
      <c r="I53" s="104">
        <v>13.2</v>
      </c>
      <c r="J53" s="109">
        <v>1.3199999999999998</v>
      </c>
      <c r="K53" s="102" t="s">
        <v>175</v>
      </c>
      <c r="L53" s="102">
        <v>83.815</v>
      </c>
      <c r="M53" s="102" t="s">
        <v>102</v>
      </c>
      <c r="N53" s="105">
        <v>0</v>
      </c>
      <c r="O53" s="106">
        <v>-10.000000000000853</v>
      </c>
      <c r="P53" s="107">
        <v>-11063.580000000942</v>
      </c>
      <c r="R53" s="141">
        <v>0</v>
      </c>
      <c r="S53" s="141">
        <v>-11063.580000000942</v>
      </c>
    </row>
    <row r="54" spans="1:19" ht="21" customHeight="1">
      <c r="A54" s="102">
        <v>50</v>
      </c>
      <c r="B54" s="103">
        <v>730109.4357799991</v>
      </c>
      <c r="C54" s="102" t="s">
        <v>95</v>
      </c>
      <c r="D54" s="102" t="s">
        <v>176</v>
      </c>
      <c r="E54" s="102">
        <v>83.64</v>
      </c>
      <c r="F54" s="102">
        <v>83.73</v>
      </c>
      <c r="G54" s="104">
        <v>9.000000000000341</v>
      </c>
      <c r="H54" s="144">
        <v>21903.283073399973</v>
      </c>
      <c r="I54" s="104">
        <v>29</v>
      </c>
      <c r="J54" s="109">
        <v>2.9</v>
      </c>
      <c r="K54" s="102" t="s">
        <v>176</v>
      </c>
      <c r="L54" s="102">
        <v>83.73</v>
      </c>
      <c r="M54" s="102" t="s">
        <v>102</v>
      </c>
      <c r="N54" s="105">
        <v>0</v>
      </c>
      <c r="O54" s="106">
        <v>-9.000000000000341</v>
      </c>
      <c r="P54" s="107">
        <v>-21853.53000000083</v>
      </c>
      <c r="R54" s="141">
        <v>0</v>
      </c>
      <c r="S54" s="141">
        <v>-21853.53000000083</v>
      </c>
    </row>
    <row r="55" spans="1:19" ht="21" customHeight="1">
      <c r="A55" s="102">
        <v>51</v>
      </c>
      <c r="B55" s="103">
        <v>708255.9057799983</v>
      </c>
      <c r="C55" s="102" t="s">
        <v>95</v>
      </c>
      <c r="D55" s="102" t="s">
        <v>177</v>
      </c>
      <c r="E55" s="102">
        <v>85.667</v>
      </c>
      <c r="F55" s="102">
        <v>85.797</v>
      </c>
      <c r="G55" s="104">
        <v>12.999999999999545</v>
      </c>
      <c r="H55" s="144">
        <v>21247.67717339995</v>
      </c>
      <c r="I55" s="104">
        <v>19</v>
      </c>
      <c r="J55" s="109">
        <v>1.9</v>
      </c>
      <c r="K55" s="102" t="s">
        <v>177</v>
      </c>
      <c r="L55" s="102">
        <v>85.797</v>
      </c>
      <c r="M55" s="102" t="s">
        <v>102</v>
      </c>
      <c r="N55" s="105">
        <v>0</v>
      </c>
      <c r="O55" s="106">
        <v>-12.999999999999545</v>
      </c>
      <c r="P55" s="107">
        <v>-21191.85899999926</v>
      </c>
      <c r="R55" s="141">
        <v>0</v>
      </c>
      <c r="S55" s="141">
        <v>-21191.85899999926</v>
      </c>
    </row>
    <row r="56" spans="1:19" ht="21" customHeight="1">
      <c r="A56" s="102">
        <v>52</v>
      </c>
      <c r="B56" s="103">
        <v>687064.046779999</v>
      </c>
      <c r="C56" s="102" t="s">
        <v>95</v>
      </c>
      <c r="D56" s="102" t="s">
        <v>178</v>
      </c>
      <c r="E56" s="102">
        <v>85.326</v>
      </c>
      <c r="F56" s="102">
        <v>85.516</v>
      </c>
      <c r="G56" s="104">
        <v>19.000000000001194</v>
      </c>
      <c r="H56" s="144">
        <v>20611.92140339997</v>
      </c>
      <c r="I56" s="104">
        <v>12.7</v>
      </c>
      <c r="J56" s="109">
        <v>1.27</v>
      </c>
      <c r="K56" s="102" t="s">
        <v>179</v>
      </c>
      <c r="L56" s="102">
        <v>84.606</v>
      </c>
      <c r="M56" s="102" t="s">
        <v>57</v>
      </c>
      <c r="N56" s="105">
        <v>71.99999999999989</v>
      </c>
      <c r="O56" s="106">
        <v>0</v>
      </c>
      <c r="P56" s="107">
        <v>77363.72639999987</v>
      </c>
      <c r="R56" s="141">
        <v>77363.72639999987</v>
      </c>
      <c r="S56" s="141">
        <v>0</v>
      </c>
    </row>
    <row r="57" spans="1:19" ht="21" customHeight="1">
      <c r="A57" s="102">
        <v>53</v>
      </c>
      <c r="B57" s="103">
        <v>764427.7731799989</v>
      </c>
      <c r="C57" s="102" t="s">
        <v>95</v>
      </c>
      <c r="D57" s="102" t="s">
        <v>180</v>
      </c>
      <c r="E57" s="102">
        <v>84.476</v>
      </c>
      <c r="F57" s="102">
        <v>84.556</v>
      </c>
      <c r="G57" s="104">
        <v>7.9999999999998295</v>
      </c>
      <c r="H57" s="144">
        <v>22932.833195399966</v>
      </c>
      <c r="I57" s="104">
        <v>33.9</v>
      </c>
      <c r="J57" s="109">
        <v>3.3899999999999997</v>
      </c>
      <c r="K57" s="102" t="s">
        <v>180</v>
      </c>
      <c r="L57" s="102">
        <v>84.556</v>
      </c>
      <c r="M57" s="102" t="s">
        <v>102</v>
      </c>
      <c r="N57" s="105">
        <v>0</v>
      </c>
      <c r="O57" s="106">
        <v>-7.9999999999998295</v>
      </c>
      <c r="P57" s="107">
        <v>-22931.587199999507</v>
      </c>
      <c r="R57" s="141">
        <v>0</v>
      </c>
      <c r="S57" s="141">
        <v>-22931.587199999507</v>
      </c>
    </row>
    <row r="58" spans="1:19" ht="21" customHeight="1">
      <c r="A58" s="102">
        <v>54</v>
      </c>
      <c r="B58" s="103">
        <v>741496.1859799994</v>
      </c>
      <c r="C58" s="102" t="s">
        <v>95</v>
      </c>
      <c r="D58" s="102" t="s">
        <v>181</v>
      </c>
      <c r="E58" s="102">
        <v>84.345</v>
      </c>
      <c r="F58" s="102">
        <v>84.425</v>
      </c>
      <c r="G58" s="104">
        <v>7.9999999999998295</v>
      </c>
      <c r="H58" s="144">
        <v>22244.88557939998</v>
      </c>
      <c r="I58" s="104">
        <v>32.9</v>
      </c>
      <c r="J58" s="109">
        <v>3.29</v>
      </c>
      <c r="K58" s="102" t="s">
        <v>182</v>
      </c>
      <c r="L58" s="102">
        <v>84.425</v>
      </c>
      <c r="M58" s="102" t="s">
        <v>102</v>
      </c>
      <c r="N58" s="105">
        <v>0</v>
      </c>
      <c r="O58" s="106">
        <v>-7.9999999999998295</v>
      </c>
      <c r="P58" s="107">
        <v>-22220.659999999523</v>
      </c>
      <c r="R58" s="141">
        <v>0</v>
      </c>
      <c r="S58" s="141">
        <v>-22220.659999999523</v>
      </c>
    </row>
    <row r="59" spans="1:19" ht="21" customHeight="1">
      <c r="A59" s="102">
        <v>55</v>
      </c>
      <c r="B59" s="103">
        <v>719275.5259799998</v>
      </c>
      <c r="C59" s="102" t="s">
        <v>95</v>
      </c>
      <c r="D59" s="102" t="s">
        <v>183</v>
      </c>
      <c r="E59" s="102">
        <v>84.214</v>
      </c>
      <c r="F59" s="102">
        <v>84.264</v>
      </c>
      <c r="G59" s="104">
        <v>4.999999999999716</v>
      </c>
      <c r="H59" s="144">
        <v>21578.265779399993</v>
      </c>
      <c r="I59" s="104">
        <v>51.2</v>
      </c>
      <c r="J59" s="109">
        <v>5.12</v>
      </c>
      <c r="K59" s="102" t="s">
        <v>184</v>
      </c>
      <c r="L59" s="102">
        <v>84.264</v>
      </c>
      <c r="M59" s="102" t="s">
        <v>102</v>
      </c>
      <c r="N59" s="105">
        <v>0</v>
      </c>
      <c r="O59" s="106">
        <v>-4.999999999999716</v>
      </c>
      <c r="P59" s="107">
        <v>-21571.583999998773</v>
      </c>
      <c r="R59" s="141">
        <v>0</v>
      </c>
      <c r="S59" s="141">
        <v>-21571.583999998773</v>
      </c>
    </row>
    <row r="60" spans="1:19" ht="21" customHeight="1">
      <c r="A60" s="102">
        <v>56</v>
      </c>
      <c r="B60" s="103">
        <v>697703.941980001</v>
      </c>
      <c r="C60" s="102" t="s">
        <v>95</v>
      </c>
      <c r="D60" s="102" t="s">
        <v>185</v>
      </c>
      <c r="E60" s="102">
        <v>83.374</v>
      </c>
      <c r="F60" s="102">
        <v>83.584</v>
      </c>
      <c r="G60" s="104">
        <v>21.000000000000796</v>
      </c>
      <c r="H60" s="144">
        <v>20931.11825940003</v>
      </c>
      <c r="I60" s="104">
        <v>11.9</v>
      </c>
      <c r="J60" s="109">
        <v>1.19</v>
      </c>
      <c r="K60" s="102" t="s">
        <v>186</v>
      </c>
      <c r="L60" s="102">
        <v>83.584</v>
      </c>
      <c r="M60" s="102" t="s">
        <v>102</v>
      </c>
      <c r="N60" s="105">
        <v>0</v>
      </c>
      <c r="O60" s="106">
        <v>-21.000000000000796</v>
      </c>
      <c r="P60" s="107">
        <v>-20887.641600000792</v>
      </c>
      <c r="R60" s="141">
        <v>0</v>
      </c>
      <c r="S60" s="141">
        <v>-20887.641600000792</v>
      </c>
    </row>
    <row r="61" spans="1:19" ht="21" customHeight="1">
      <c r="A61" s="102">
        <v>57</v>
      </c>
      <c r="B61" s="103">
        <v>676816.3003800003</v>
      </c>
      <c r="C61" s="102" t="s">
        <v>95</v>
      </c>
      <c r="D61" s="102" t="s">
        <v>187</v>
      </c>
      <c r="E61" s="102">
        <v>83.261</v>
      </c>
      <c r="F61" s="102">
        <v>83.431</v>
      </c>
      <c r="G61" s="104">
        <v>17.00000000000017</v>
      </c>
      <c r="H61" s="144">
        <v>20304.489011400008</v>
      </c>
      <c r="I61" s="104">
        <v>14.3</v>
      </c>
      <c r="J61" s="109">
        <v>1.4300000000000002</v>
      </c>
      <c r="K61" s="102" t="s">
        <v>188</v>
      </c>
      <c r="L61" s="102">
        <v>83.431</v>
      </c>
      <c r="M61" s="102" t="s">
        <v>102</v>
      </c>
      <c r="N61" s="105">
        <v>0</v>
      </c>
      <c r="O61" s="106">
        <v>-17.00000000000017</v>
      </c>
      <c r="P61" s="107">
        <v>-20282.076100000202</v>
      </c>
      <c r="R61" s="141">
        <v>0</v>
      </c>
      <c r="S61" s="141">
        <v>-20282.076100000202</v>
      </c>
    </row>
    <row r="62" spans="1:19" ht="21" customHeight="1">
      <c r="A62" s="102">
        <v>58</v>
      </c>
      <c r="B62" s="103">
        <v>656534.2242800001</v>
      </c>
      <c r="C62" s="102" t="s">
        <v>95</v>
      </c>
      <c r="D62" s="102" t="s">
        <v>189</v>
      </c>
      <c r="E62" s="102">
        <v>82.314</v>
      </c>
      <c r="F62" s="102">
        <v>82.524</v>
      </c>
      <c r="G62" s="104">
        <v>21.000000000000796</v>
      </c>
      <c r="H62" s="144">
        <v>19696.0267284</v>
      </c>
      <c r="I62" s="104">
        <v>11.3</v>
      </c>
      <c r="J62" s="109">
        <v>1.1300000000000001</v>
      </c>
      <c r="K62" s="102" t="s">
        <v>279</v>
      </c>
      <c r="L62" s="102">
        <v>82.455</v>
      </c>
      <c r="M62" s="102" t="s">
        <v>281</v>
      </c>
      <c r="N62" s="105">
        <v>0</v>
      </c>
      <c r="O62" s="106">
        <v>-14.100000000000534</v>
      </c>
      <c r="P62" s="107">
        <v>-13137.555150000497</v>
      </c>
      <c r="R62" s="141">
        <v>0</v>
      </c>
      <c r="S62" s="141">
        <v>-13137.555150000497</v>
      </c>
    </row>
    <row r="63" spans="1:19" ht="21" customHeight="1">
      <c r="A63" s="102">
        <v>59</v>
      </c>
      <c r="B63" s="103">
        <v>643396.6691299996</v>
      </c>
      <c r="C63" s="102" t="s">
        <v>94</v>
      </c>
      <c r="D63" s="102" t="s">
        <v>294</v>
      </c>
      <c r="E63" s="102">
        <v>82.394</v>
      </c>
      <c r="F63" s="102">
        <v>82.254</v>
      </c>
      <c r="G63" s="104">
        <v>14.000000000000057</v>
      </c>
      <c r="H63" s="144">
        <v>19301.900073899986</v>
      </c>
      <c r="I63" s="104">
        <v>16.7</v>
      </c>
      <c r="J63" s="109">
        <v>1.67</v>
      </c>
      <c r="K63" s="102" t="s">
        <v>295</v>
      </c>
      <c r="L63" s="102">
        <v>82.394</v>
      </c>
      <c r="M63" s="102" t="s">
        <v>132</v>
      </c>
      <c r="N63" s="105">
        <v>0</v>
      </c>
      <c r="O63" s="106">
        <v>0</v>
      </c>
      <c r="P63" s="107">
        <v>0</v>
      </c>
      <c r="R63" s="141">
        <v>0</v>
      </c>
      <c r="S63" s="141">
        <v>0</v>
      </c>
    </row>
    <row r="64" spans="1:19" ht="21" customHeight="1">
      <c r="A64" s="102">
        <v>60</v>
      </c>
      <c r="B64" s="103">
        <v>643396.6691299996</v>
      </c>
      <c r="C64" s="102" t="s">
        <v>94</v>
      </c>
      <c r="D64" s="102" t="s">
        <v>190</v>
      </c>
      <c r="E64" s="102">
        <v>81.312</v>
      </c>
      <c r="F64" s="102">
        <v>81.072</v>
      </c>
      <c r="G64" s="104">
        <v>23.99999999999949</v>
      </c>
      <c r="H64" s="144">
        <v>19301.900073899986</v>
      </c>
      <c r="I64" s="104">
        <v>9.8</v>
      </c>
      <c r="J64" s="109">
        <v>0.9800000000000001</v>
      </c>
      <c r="K64" s="102" t="s">
        <v>190</v>
      </c>
      <c r="L64" s="102">
        <v>81.072</v>
      </c>
      <c r="M64" s="102" t="s">
        <v>102</v>
      </c>
      <c r="N64" s="105">
        <v>0</v>
      </c>
      <c r="O64" s="106">
        <v>-23.99999999999949</v>
      </c>
      <c r="P64" s="107">
        <v>-19068.134399999595</v>
      </c>
      <c r="R64" s="141">
        <v>0</v>
      </c>
      <c r="S64" s="141">
        <v>-19068.134399999595</v>
      </c>
    </row>
    <row r="65" spans="1:19" ht="21" customHeight="1">
      <c r="A65" s="102">
        <v>61</v>
      </c>
      <c r="B65" s="103">
        <v>624328.53473</v>
      </c>
      <c r="C65" s="102" t="s">
        <v>94</v>
      </c>
      <c r="D65" s="102" t="s">
        <v>191</v>
      </c>
      <c r="E65" s="102">
        <v>81.345</v>
      </c>
      <c r="F65" s="102">
        <v>81.185</v>
      </c>
      <c r="G65" s="104">
        <v>15.999999999999659</v>
      </c>
      <c r="H65" s="144">
        <v>18729.8560419</v>
      </c>
      <c r="I65" s="104">
        <v>14.3</v>
      </c>
      <c r="J65" s="109">
        <v>1.4300000000000002</v>
      </c>
      <c r="K65" s="102" t="s">
        <v>192</v>
      </c>
      <c r="L65" s="102">
        <v>81.185</v>
      </c>
      <c r="M65" s="102" t="s">
        <v>102</v>
      </c>
      <c r="N65" s="105">
        <v>0</v>
      </c>
      <c r="O65" s="106">
        <v>-15.999999999999659</v>
      </c>
      <c r="P65" s="107">
        <v>-18575.127999999604</v>
      </c>
      <c r="R65" s="141">
        <v>0</v>
      </c>
      <c r="S65" s="141">
        <v>-18575.127999999604</v>
      </c>
    </row>
    <row r="66" spans="1:19" ht="21" customHeight="1">
      <c r="A66" s="102">
        <v>62</v>
      </c>
      <c r="B66" s="103">
        <v>605753.4067300004</v>
      </c>
      <c r="C66" s="102" t="s">
        <v>94</v>
      </c>
      <c r="D66" s="102" t="s">
        <v>296</v>
      </c>
      <c r="E66" s="102">
        <v>80.823</v>
      </c>
      <c r="F66" s="102">
        <v>80.773</v>
      </c>
      <c r="G66" s="104">
        <v>4.999999999999716</v>
      </c>
      <c r="H66" s="144">
        <v>18172.602201900012</v>
      </c>
      <c r="I66" s="104">
        <v>44.9</v>
      </c>
      <c r="J66" s="109">
        <v>4.49</v>
      </c>
      <c r="K66" s="102" t="s">
        <v>297</v>
      </c>
      <c r="L66" s="102">
        <v>81.434</v>
      </c>
      <c r="M66" s="102" t="s">
        <v>57</v>
      </c>
      <c r="N66" s="105">
        <v>61.10000000000042</v>
      </c>
      <c r="O66" s="106">
        <v>0</v>
      </c>
      <c r="P66" s="107">
        <v>223405.22126000153</v>
      </c>
      <c r="R66" s="141">
        <v>223405.22126000153</v>
      </c>
      <c r="S66" s="141">
        <v>0</v>
      </c>
    </row>
    <row r="67" spans="1:19" ht="21" customHeight="1">
      <c r="A67" s="102">
        <v>63</v>
      </c>
      <c r="B67" s="103">
        <v>829158.6279900019</v>
      </c>
      <c r="C67" s="102" t="s">
        <v>94</v>
      </c>
      <c r="D67" s="102" t="s">
        <v>193</v>
      </c>
      <c r="E67" s="102">
        <v>80.796</v>
      </c>
      <c r="F67" s="102">
        <v>80.616</v>
      </c>
      <c r="G67" s="104">
        <v>18.000000000000682</v>
      </c>
      <c r="H67" s="144">
        <v>24874.758839700058</v>
      </c>
      <c r="I67" s="104">
        <v>17.1</v>
      </c>
      <c r="J67" s="109">
        <v>1.7100000000000002</v>
      </c>
      <c r="K67" s="102" t="s">
        <v>284</v>
      </c>
      <c r="L67" s="102">
        <v>80.646</v>
      </c>
      <c r="M67" s="102" t="s">
        <v>102</v>
      </c>
      <c r="N67" s="105">
        <v>0</v>
      </c>
      <c r="O67" s="106">
        <v>-15.000000000000568</v>
      </c>
      <c r="P67" s="107">
        <v>-20685.699000000783</v>
      </c>
      <c r="R67" s="141">
        <v>0</v>
      </c>
      <c r="S67" s="141">
        <v>-20685.699000000783</v>
      </c>
    </row>
    <row r="68" spans="1:19" ht="21" customHeight="1">
      <c r="A68" s="102">
        <v>64</v>
      </c>
      <c r="B68" s="103">
        <v>808472.9289900011</v>
      </c>
      <c r="C68" s="102" t="s">
        <v>94</v>
      </c>
      <c r="D68" s="102" t="s">
        <v>282</v>
      </c>
      <c r="E68" s="102">
        <v>82.515</v>
      </c>
      <c r="F68" s="102">
        <v>82.385</v>
      </c>
      <c r="G68" s="104">
        <v>12.999999999999545</v>
      </c>
      <c r="H68" s="144">
        <v>24254.187869700032</v>
      </c>
      <c r="I68" s="104">
        <v>22.6</v>
      </c>
      <c r="J68" s="109">
        <v>2.2600000000000002</v>
      </c>
      <c r="K68" s="102" t="s">
        <v>283</v>
      </c>
      <c r="L68" s="102">
        <v>83.245</v>
      </c>
      <c r="M68" s="102" t="s">
        <v>57</v>
      </c>
      <c r="N68" s="105">
        <v>73.0000000000004</v>
      </c>
      <c r="O68" s="106">
        <v>0</v>
      </c>
      <c r="P68" s="107">
        <v>137337.60100000075</v>
      </c>
      <c r="R68" s="141">
        <v>137337.60100000075</v>
      </c>
      <c r="S68" s="141">
        <v>0</v>
      </c>
    </row>
    <row r="69" spans="1:19" ht="21" customHeight="1">
      <c r="A69" s="102">
        <v>65</v>
      </c>
      <c r="B69" s="103">
        <v>945810.5299900018</v>
      </c>
      <c r="C69" s="102" t="s">
        <v>94</v>
      </c>
      <c r="D69" s="102" t="s">
        <v>194</v>
      </c>
      <c r="E69" s="102">
        <v>83.505</v>
      </c>
      <c r="F69" s="102">
        <v>83.395</v>
      </c>
      <c r="G69" s="104">
        <v>10.999999999999943</v>
      </c>
      <c r="H69" s="144">
        <v>28374.315899700054</v>
      </c>
      <c r="I69" s="104">
        <v>30.8</v>
      </c>
      <c r="J69" s="109">
        <v>3.08</v>
      </c>
      <c r="K69" s="102" t="s">
        <v>195</v>
      </c>
      <c r="L69" s="102">
        <v>83.395</v>
      </c>
      <c r="M69" s="102" t="s">
        <v>102</v>
      </c>
      <c r="N69" s="105">
        <v>0</v>
      </c>
      <c r="O69" s="106">
        <v>-10.999999999999943</v>
      </c>
      <c r="P69" s="107">
        <v>-28254.225999999853</v>
      </c>
      <c r="R69" s="141">
        <v>0</v>
      </c>
      <c r="S69" s="141">
        <v>-28254.225999999853</v>
      </c>
    </row>
    <row r="70" spans="1:19" ht="21" customHeight="1">
      <c r="A70" s="102">
        <v>66</v>
      </c>
      <c r="B70" s="103">
        <v>917556.3039900019</v>
      </c>
      <c r="C70" s="102" t="s">
        <v>94</v>
      </c>
      <c r="D70" s="102" t="s">
        <v>196</v>
      </c>
      <c r="E70" s="102">
        <v>84.098</v>
      </c>
      <c r="F70" s="102">
        <v>83.978</v>
      </c>
      <c r="G70" s="104">
        <v>12.000000000000455</v>
      </c>
      <c r="H70" s="144">
        <v>27526.689119700055</v>
      </c>
      <c r="I70" s="104">
        <v>27.2</v>
      </c>
      <c r="J70" s="109">
        <v>2.7199999999999998</v>
      </c>
      <c r="K70" s="102" t="s">
        <v>285</v>
      </c>
      <c r="L70" s="102">
        <v>84.195</v>
      </c>
      <c r="M70" s="102" t="s">
        <v>57</v>
      </c>
      <c r="N70" s="105">
        <v>9.69999999999942</v>
      </c>
      <c r="O70" s="106">
        <v>0</v>
      </c>
      <c r="P70" s="107">
        <v>22214.00879999867</v>
      </c>
      <c r="R70" s="141">
        <v>22214.00879999867</v>
      </c>
      <c r="S70" s="141">
        <v>0</v>
      </c>
    </row>
    <row r="71" spans="1:19" ht="21" customHeight="1">
      <c r="A71" s="102">
        <v>67</v>
      </c>
      <c r="B71" s="103">
        <v>939770.3127900006</v>
      </c>
      <c r="C71" s="102" t="s">
        <v>95</v>
      </c>
      <c r="D71" s="102" t="s">
        <v>197</v>
      </c>
      <c r="E71" s="102">
        <v>84.136</v>
      </c>
      <c r="F71" s="102">
        <v>84.236</v>
      </c>
      <c r="G71" s="104">
        <v>10.000000000000853</v>
      </c>
      <c r="H71" s="144">
        <v>28193.109383700015</v>
      </c>
      <c r="I71" s="104">
        <v>33.5</v>
      </c>
      <c r="J71" s="109">
        <v>3.35</v>
      </c>
      <c r="K71" s="102" t="s">
        <v>286</v>
      </c>
      <c r="L71" s="102">
        <v>83.645</v>
      </c>
      <c r="M71" s="102" t="s">
        <v>57</v>
      </c>
      <c r="N71" s="105">
        <v>49.099999999999966</v>
      </c>
      <c r="O71" s="106">
        <v>0</v>
      </c>
      <c r="P71" s="107">
        <v>137583.4782499999</v>
      </c>
      <c r="R71" s="141">
        <v>137583.4782499999</v>
      </c>
      <c r="S71" s="141">
        <v>0</v>
      </c>
    </row>
    <row r="72" spans="1:19" ht="21" customHeight="1">
      <c r="A72" s="102">
        <v>68</v>
      </c>
      <c r="B72" s="103">
        <v>1077353.7910400005</v>
      </c>
      <c r="C72" s="102" t="s">
        <v>95</v>
      </c>
      <c r="D72" s="102" t="s">
        <v>198</v>
      </c>
      <c r="E72" s="102">
        <v>83.807</v>
      </c>
      <c r="F72" s="102">
        <v>84.967</v>
      </c>
      <c r="G72" s="104">
        <v>115.99999999999966</v>
      </c>
      <c r="H72" s="144">
        <v>32320.613731200014</v>
      </c>
      <c r="I72" s="104">
        <v>3.3</v>
      </c>
      <c r="J72" s="109">
        <v>0.32999999999999996</v>
      </c>
      <c r="K72" s="102" t="s">
        <v>199</v>
      </c>
      <c r="L72" s="102">
        <v>84.967</v>
      </c>
      <c r="M72" s="102" t="s">
        <v>102</v>
      </c>
      <c r="N72" s="105">
        <v>0</v>
      </c>
      <c r="O72" s="106">
        <v>-115.99999999999966</v>
      </c>
      <c r="P72" s="107">
        <v>-32525.367599999903</v>
      </c>
      <c r="R72" s="141">
        <v>0</v>
      </c>
      <c r="S72" s="141">
        <v>-32525.367599999903</v>
      </c>
    </row>
    <row r="73" spans="1:19" ht="21" customHeight="1">
      <c r="A73" s="102">
        <v>69</v>
      </c>
      <c r="B73" s="103">
        <v>1044828.4234400006</v>
      </c>
      <c r="C73" s="102" t="s">
        <v>94</v>
      </c>
      <c r="D73" s="102" t="s">
        <v>200</v>
      </c>
      <c r="E73" s="102">
        <v>84.052</v>
      </c>
      <c r="F73" s="102">
        <v>83.872</v>
      </c>
      <c r="G73" s="104">
        <v>18.000000000000682</v>
      </c>
      <c r="H73" s="144">
        <v>31344.852703200017</v>
      </c>
      <c r="I73" s="104">
        <v>20.7</v>
      </c>
      <c r="J73" s="109">
        <v>2.07</v>
      </c>
      <c r="K73" s="102" t="s">
        <v>201</v>
      </c>
      <c r="L73" s="102">
        <v>84.132</v>
      </c>
      <c r="M73" s="102" t="s">
        <v>57</v>
      </c>
      <c r="N73" s="105">
        <v>7.9999999999998295</v>
      </c>
      <c r="O73" s="106">
        <v>0</v>
      </c>
      <c r="P73" s="107">
        <v>13932.259199999704</v>
      </c>
      <c r="R73" s="141">
        <v>13932.259199999704</v>
      </c>
      <c r="S73" s="141">
        <v>0</v>
      </c>
    </row>
    <row r="74" spans="1:19" ht="21" customHeight="1">
      <c r="A74" s="102">
        <v>70</v>
      </c>
      <c r="B74" s="103">
        <v>1058760.6826400002</v>
      </c>
      <c r="C74" s="102" t="s">
        <v>95</v>
      </c>
      <c r="D74" s="102" t="s">
        <v>202</v>
      </c>
      <c r="E74" s="102">
        <v>82.855</v>
      </c>
      <c r="F74" s="102">
        <v>82.905</v>
      </c>
      <c r="G74" s="104">
        <v>4.999999999999716</v>
      </c>
      <c r="H74" s="144">
        <v>31762.820479200007</v>
      </c>
      <c r="I74" s="104">
        <v>76.6</v>
      </c>
      <c r="J74" s="109">
        <v>7.659999999999999</v>
      </c>
      <c r="K74" s="102" t="s">
        <v>287</v>
      </c>
      <c r="L74" s="102">
        <v>82.905</v>
      </c>
      <c r="M74" s="102" t="s">
        <v>102</v>
      </c>
      <c r="N74" s="105">
        <v>0</v>
      </c>
      <c r="O74" s="106">
        <v>-4.999999999999716</v>
      </c>
      <c r="P74" s="107">
        <v>-31752.61499999819</v>
      </c>
      <c r="R74" s="141">
        <v>0</v>
      </c>
      <c r="S74" s="141">
        <v>-31752.61499999819</v>
      </c>
    </row>
    <row r="75" spans="1:19" ht="21" customHeight="1">
      <c r="A75" s="102">
        <v>71</v>
      </c>
      <c r="B75" s="103">
        <v>1027008.067640002</v>
      </c>
      <c r="C75" s="102" t="s">
        <v>95</v>
      </c>
      <c r="D75" s="102" t="s">
        <v>203</v>
      </c>
      <c r="E75" s="102">
        <v>82.385</v>
      </c>
      <c r="F75" s="102">
        <v>82.495</v>
      </c>
      <c r="G75" s="104">
        <v>10.999999999999943</v>
      </c>
      <c r="H75" s="144">
        <v>30810.24202920006</v>
      </c>
      <c r="I75" s="104">
        <v>33.9</v>
      </c>
      <c r="J75" s="109">
        <v>3.3899999999999997</v>
      </c>
      <c r="K75" s="102" t="s">
        <v>288</v>
      </c>
      <c r="L75" s="102">
        <v>82.495</v>
      </c>
      <c r="M75" s="102" t="s">
        <v>102</v>
      </c>
      <c r="N75" s="105">
        <v>0</v>
      </c>
      <c r="O75" s="106">
        <v>-10.999999999999943</v>
      </c>
      <c r="P75" s="107">
        <v>-30762.38549999984</v>
      </c>
      <c r="R75" s="141">
        <v>0</v>
      </c>
      <c r="S75" s="141">
        <v>-30762.38549999984</v>
      </c>
    </row>
    <row r="76" spans="1:19" ht="21" customHeight="1">
      <c r="A76" s="102">
        <v>72</v>
      </c>
      <c r="B76" s="103">
        <v>996245.6821400021</v>
      </c>
      <c r="C76" s="102" t="s">
        <v>95</v>
      </c>
      <c r="D76" s="102" t="s">
        <v>204</v>
      </c>
      <c r="E76" s="102">
        <v>82.335</v>
      </c>
      <c r="F76" s="102">
        <v>82.515</v>
      </c>
      <c r="G76" s="104">
        <v>18.000000000000682</v>
      </c>
      <c r="H76" s="144">
        <v>29887.370464200063</v>
      </c>
      <c r="I76" s="104">
        <v>20.1</v>
      </c>
      <c r="J76" s="109">
        <v>2.0100000000000002</v>
      </c>
      <c r="K76" s="102" t="s">
        <v>206</v>
      </c>
      <c r="L76" s="102">
        <v>82.055</v>
      </c>
      <c r="M76" s="102" t="s">
        <v>57</v>
      </c>
      <c r="N76" s="105">
        <v>27.999999999998693</v>
      </c>
      <c r="O76" s="106">
        <v>0</v>
      </c>
      <c r="P76" s="107">
        <v>46180.55399999786</v>
      </c>
      <c r="R76" s="141">
        <v>46180.55399999786</v>
      </c>
      <c r="S76" s="141">
        <v>0</v>
      </c>
    </row>
    <row r="77" spans="1:19" ht="21" customHeight="1">
      <c r="A77" s="102">
        <v>73</v>
      </c>
      <c r="B77" s="103">
        <v>1042426.23614</v>
      </c>
      <c r="C77" s="102" t="s">
        <v>95</v>
      </c>
      <c r="D77" s="102" t="s">
        <v>205</v>
      </c>
      <c r="E77" s="102">
        <v>81.594</v>
      </c>
      <c r="F77" s="102">
        <v>81.684</v>
      </c>
      <c r="G77" s="104">
        <v>9.000000000000341</v>
      </c>
      <c r="H77" s="144">
        <v>31272.7870842</v>
      </c>
      <c r="I77" s="104">
        <v>42.5</v>
      </c>
      <c r="J77" s="109">
        <v>4.25</v>
      </c>
      <c r="K77" s="102" t="s">
        <v>289</v>
      </c>
      <c r="L77" s="102">
        <v>81.654</v>
      </c>
      <c r="M77" s="102" t="s">
        <v>102</v>
      </c>
      <c r="N77" s="105">
        <v>0</v>
      </c>
      <c r="O77" s="106">
        <v>-6.000000000000227</v>
      </c>
      <c r="P77" s="107">
        <v>-20821.77000000079</v>
      </c>
      <c r="R77" s="141">
        <v>0</v>
      </c>
      <c r="S77" s="141">
        <v>-20821.77000000079</v>
      </c>
    </row>
    <row r="78" spans="1:19" ht="21" customHeight="1">
      <c r="A78" s="102">
        <v>74</v>
      </c>
      <c r="B78" s="103">
        <v>1021604.4661399992</v>
      </c>
      <c r="C78" s="102" t="s">
        <v>94</v>
      </c>
      <c r="D78" s="102" t="s">
        <v>207</v>
      </c>
      <c r="E78" s="102">
        <v>81.831</v>
      </c>
      <c r="F78" s="102">
        <v>81.621</v>
      </c>
      <c r="G78" s="104">
        <v>21.000000000000796</v>
      </c>
      <c r="H78" s="144">
        <v>30648.133984199976</v>
      </c>
      <c r="I78" s="104">
        <v>17.8</v>
      </c>
      <c r="J78" s="109">
        <v>1.78</v>
      </c>
      <c r="K78" s="102" t="s">
        <v>290</v>
      </c>
      <c r="L78" s="102">
        <v>82.221</v>
      </c>
      <c r="M78" s="102" t="s">
        <v>57</v>
      </c>
      <c r="N78" s="105">
        <v>39.00000000000006</v>
      </c>
      <c r="O78" s="106">
        <v>0</v>
      </c>
      <c r="P78" s="107">
        <v>57077.81820000009</v>
      </c>
      <c r="R78" s="141">
        <v>57077.81820000009</v>
      </c>
      <c r="S78" s="141">
        <v>0</v>
      </c>
    </row>
    <row r="79" spans="1:19" ht="21" customHeight="1">
      <c r="A79" s="102">
        <v>75</v>
      </c>
      <c r="B79" s="103">
        <v>1078682.2843399993</v>
      </c>
      <c r="C79" s="102" t="s">
        <v>95</v>
      </c>
      <c r="D79" s="102" t="s">
        <v>298</v>
      </c>
      <c r="E79" s="102">
        <v>82.335</v>
      </c>
      <c r="F79" s="102">
        <v>82.445</v>
      </c>
      <c r="G79" s="104">
        <v>10.999999999999943</v>
      </c>
      <c r="H79" s="144">
        <v>32360.468530199978</v>
      </c>
      <c r="I79" s="104">
        <v>35.7</v>
      </c>
      <c r="J79" s="109">
        <v>3.5700000000000003</v>
      </c>
      <c r="K79" s="102" t="s">
        <v>299</v>
      </c>
      <c r="L79" s="102">
        <v>82.445</v>
      </c>
      <c r="M79" s="102" t="s">
        <v>102</v>
      </c>
      <c r="N79" s="105">
        <v>0</v>
      </c>
      <c r="O79" s="106">
        <v>-10.999999999999943</v>
      </c>
      <c r="P79" s="107">
        <v>-32376.151499999833</v>
      </c>
      <c r="R79" s="141">
        <v>0</v>
      </c>
      <c r="S79" s="141">
        <v>-32376.151499999833</v>
      </c>
    </row>
    <row r="80" spans="1:19" ht="21" customHeight="1">
      <c r="A80" s="102">
        <v>76</v>
      </c>
      <c r="B80" s="103">
        <v>1046306.1328399995</v>
      </c>
      <c r="C80" s="102" t="s">
        <v>94</v>
      </c>
      <c r="D80" s="102" t="s">
        <v>208</v>
      </c>
      <c r="E80" s="102">
        <v>83.863</v>
      </c>
      <c r="F80" s="102">
        <v>83.643</v>
      </c>
      <c r="G80" s="104">
        <v>21.999999999999886</v>
      </c>
      <c r="H80" s="144">
        <v>31389.183985199983</v>
      </c>
      <c r="I80" s="104">
        <v>17</v>
      </c>
      <c r="J80" s="109">
        <v>1.7</v>
      </c>
      <c r="K80" s="102" t="s">
        <v>209</v>
      </c>
      <c r="L80" s="102">
        <v>83.643</v>
      </c>
      <c r="M80" s="102" t="s">
        <v>102</v>
      </c>
      <c r="N80" s="105">
        <v>0</v>
      </c>
      <c r="O80" s="106">
        <v>-21.999999999999886</v>
      </c>
      <c r="P80" s="107">
        <v>-31282.48199999984</v>
      </c>
      <c r="R80" s="141">
        <v>0</v>
      </c>
      <c r="S80" s="141">
        <v>-31282.48199999984</v>
      </c>
    </row>
    <row r="81" spans="1:19" ht="21" customHeight="1">
      <c r="A81" s="102">
        <v>77</v>
      </c>
      <c r="B81" s="103">
        <v>1015023.6508399997</v>
      </c>
      <c r="C81" s="102" t="s">
        <v>95</v>
      </c>
      <c r="D81" s="102" t="s">
        <v>210</v>
      </c>
      <c r="E81" s="102">
        <v>83.563</v>
      </c>
      <c r="F81" s="102">
        <v>83.613</v>
      </c>
      <c r="G81" s="104">
        <v>4.999999999999716</v>
      </c>
      <c r="H81" s="144">
        <v>30450.70952519999</v>
      </c>
      <c r="I81" s="104">
        <v>72.8</v>
      </c>
      <c r="J81" s="109">
        <v>7.279999999999999</v>
      </c>
      <c r="K81" s="102" t="s">
        <v>211</v>
      </c>
      <c r="L81" s="102">
        <v>83.613</v>
      </c>
      <c r="M81" s="102" t="s">
        <v>102</v>
      </c>
      <c r="N81" s="105">
        <v>0</v>
      </c>
      <c r="O81" s="106">
        <v>-4.999999999999716</v>
      </c>
      <c r="P81" s="107">
        <v>-30435.13199999827</v>
      </c>
      <c r="R81" s="141">
        <v>0</v>
      </c>
      <c r="S81" s="141">
        <v>-30435.13199999827</v>
      </c>
    </row>
    <row r="82" spans="1:19" ht="21" customHeight="1">
      <c r="A82" s="102">
        <v>78</v>
      </c>
      <c r="B82" s="103">
        <v>984588.5188400014</v>
      </c>
      <c r="C82" s="102" t="s">
        <v>95</v>
      </c>
      <c r="D82" s="102" t="s">
        <v>212</v>
      </c>
      <c r="E82" s="102">
        <v>83.284</v>
      </c>
      <c r="F82" s="102">
        <v>83.384</v>
      </c>
      <c r="G82" s="104">
        <v>9.999999999999432</v>
      </c>
      <c r="H82" s="144">
        <v>29537.655565200042</v>
      </c>
      <c r="I82" s="104">
        <v>35.4</v>
      </c>
      <c r="J82" s="109">
        <v>3.54</v>
      </c>
      <c r="K82" s="102" t="s">
        <v>213</v>
      </c>
      <c r="L82" s="102">
        <v>83.384</v>
      </c>
      <c r="M82" s="102" t="s">
        <v>102</v>
      </c>
      <c r="N82" s="105">
        <v>0</v>
      </c>
      <c r="O82" s="106">
        <v>-9.999999999999432</v>
      </c>
      <c r="P82" s="107">
        <v>-29517.93599999832</v>
      </c>
      <c r="R82" s="141">
        <v>0</v>
      </c>
      <c r="S82" s="141">
        <v>-29517.93599999832</v>
      </c>
    </row>
    <row r="83" spans="1:19" ht="21" customHeight="1">
      <c r="A83" s="102">
        <v>79</v>
      </c>
      <c r="B83" s="103">
        <v>955070.5828400031</v>
      </c>
      <c r="C83" s="102" t="s">
        <v>95</v>
      </c>
      <c r="D83" s="102" t="s">
        <v>214</v>
      </c>
      <c r="E83" s="102">
        <v>83.084</v>
      </c>
      <c r="F83" s="102">
        <v>83.154</v>
      </c>
      <c r="G83" s="104">
        <v>6.999999999999318</v>
      </c>
      <c r="H83" s="144">
        <v>28652.11748520009</v>
      </c>
      <c r="I83" s="104">
        <v>49.2</v>
      </c>
      <c r="J83" s="109">
        <v>4.92</v>
      </c>
      <c r="K83" s="102" t="s">
        <v>215</v>
      </c>
      <c r="L83" s="102">
        <v>83.154</v>
      </c>
      <c r="M83" s="102" t="s">
        <v>102</v>
      </c>
      <c r="N83" s="105">
        <v>0</v>
      </c>
      <c r="O83" s="106">
        <v>-6.999999999999318</v>
      </c>
      <c r="P83" s="107">
        <v>-28638.237599997206</v>
      </c>
      <c r="R83" s="141">
        <v>0</v>
      </c>
      <c r="S83" s="141">
        <v>-28638.237599997206</v>
      </c>
    </row>
    <row r="84" spans="1:19" ht="21" customHeight="1">
      <c r="A84" s="102">
        <v>80</v>
      </c>
      <c r="B84" s="103">
        <v>926432.3452400059</v>
      </c>
      <c r="C84" s="102" t="s">
        <v>95</v>
      </c>
      <c r="D84" s="102" t="s">
        <v>216</v>
      </c>
      <c r="E84" s="102">
        <v>82.744</v>
      </c>
      <c r="F84" s="102">
        <v>82.874</v>
      </c>
      <c r="G84" s="104">
        <v>12.999999999999545</v>
      </c>
      <c r="H84" s="144">
        <v>27792.970357200174</v>
      </c>
      <c r="I84" s="104">
        <v>25.8</v>
      </c>
      <c r="J84" s="109">
        <v>2.58</v>
      </c>
      <c r="K84" s="102" t="s">
        <v>217</v>
      </c>
      <c r="L84" s="102">
        <v>82.874</v>
      </c>
      <c r="M84" s="102" t="s">
        <v>102</v>
      </c>
      <c r="N84" s="105">
        <v>0</v>
      </c>
      <c r="O84" s="106">
        <v>-12.999999999999545</v>
      </c>
      <c r="P84" s="107">
        <v>-27795.939599999027</v>
      </c>
      <c r="R84" s="141">
        <v>0</v>
      </c>
      <c r="S84" s="141">
        <v>-27795.939599999027</v>
      </c>
    </row>
    <row r="85" spans="1:19" ht="21" customHeight="1">
      <c r="A85" s="102">
        <v>81</v>
      </c>
      <c r="B85" s="103">
        <v>898636.4056400069</v>
      </c>
      <c r="C85" s="102" t="s">
        <v>95</v>
      </c>
      <c r="D85" s="102" t="s">
        <v>218</v>
      </c>
      <c r="E85" s="102">
        <v>81.68</v>
      </c>
      <c r="F85" s="102">
        <v>81.88</v>
      </c>
      <c r="G85" s="104">
        <v>19.999999999998863</v>
      </c>
      <c r="H85" s="144">
        <v>26959.092169200205</v>
      </c>
      <c r="I85" s="104">
        <v>16.5</v>
      </c>
      <c r="J85" s="109">
        <v>1.65</v>
      </c>
      <c r="K85" s="102" t="s">
        <v>220</v>
      </c>
      <c r="L85" s="102">
        <v>81.76</v>
      </c>
      <c r="M85" s="102" t="s">
        <v>102</v>
      </c>
      <c r="N85" s="105">
        <v>0</v>
      </c>
      <c r="O85" s="106">
        <v>-7.9999999999998295</v>
      </c>
      <c r="P85" s="107">
        <v>-10792.31999999977</v>
      </c>
      <c r="R85" s="141">
        <v>0</v>
      </c>
      <c r="S85" s="141">
        <v>-10792.31999999977</v>
      </c>
    </row>
    <row r="86" spans="1:19" ht="21" customHeight="1">
      <c r="A86" s="102">
        <v>82</v>
      </c>
      <c r="B86" s="103">
        <v>887844.0856400072</v>
      </c>
      <c r="C86" s="102" t="s">
        <v>95</v>
      </c>
      <c r="D86" s="102" t="s">
        <v>219</v>
      </c>
      <c r="E86" s="102">
        <v>81.746</v>
      </c>
      <c r="F86" s="102">
        <v>81.836</v>
      </c>
      <c r="G86" s="104">
        <v>9.000000000000341</v>
      </c>
      <c r="H86" s="144">
        <v>26635.322569200212</v>
      </c>
      <c r="I86" s="104">
        <v>36.2</v>
      </c>
      <c r="J86" s="109">
        <v>3.62</v>
      </c>
      <c r="K86" s="102" t="s">
        <v>219</v>
      </c>
      <c r="L86" s="102">
        <v>81.836</v>
      </c>
      <c r="M86" s="102" t="s">
        <v>102</v>
      </c>
      <c r="N86" s="105">
        <v>0</v>
      </c>
      <c r="O86" s="106">
        <v>-9.000000000000341</v>
      </c>
      <c r="P86" s="107">
        <v>-26662.16880000101</v>
      </c>
      <c r="R86" s="141">
        <v>0</v>
      </c>
      <c r="S86" s="141">
        <v>-26662.16880000101</v>
      </c>
    </row>
    <row r="87" spans="1:19" ht="21" customHeight="1">
      <c r="A87" s="102">
        <v>83</v>
      </c>
      <c r="B87" s="103">
        <v>861181.9168400061</v>
      </c>
      <c r="C87" s="102" t="s">
        <v>95</v>
      </c>
      <c r="D87" s="102" t="s">
        <v>221</v>
      </c>
      <c r="E87" s="102">
        <v>81.885</v>
      </c>
      <c r="F87" s="102">
        <v>81.985</v>
      </c>
      <c r="G87" s="104">
        <v>9.999999999999432</v>
      </c>
      <c r="H87" s="144">
        <v>25835.457505200182</v>
      </c>
      <c r="I87" s="104">
        <v>31.5</v>
      </c>
      <c r="J87" s="109">
        <v>3.15</v>
      </c>
      <c r="K87" s="102" t="s">
        <v>222</v>
      </c>
      <c r="L87" s="102">
        <v>81.895</v>
      </c>
      <c r="M87" s="102" t="s">
        <v>102</v>
      </c>
      <c r="N87" s="105">
        <v>0</v>
      </c>
      <c r="O87" s="106">
        <v>-0.9999999999990905</v>
      </c>
      <c r="P87" s="107">
        <v>-2579.6924999976536</v>
      </c>
      <c r="R87" s="141">
        <v>0</v>
      </c>
      <c r="S87" s="141">
        <v>-2579.6924999976536</v>
      </c>
    </row>
    <row r="88" spans="1:19" ht="21" customHeight="1">
      <c r="A88" s="102">
        <v>84</v>
      </c>
      <c r="B88" s="103">
        <v>858602.2243400085</v>
      </c>
      <c r="C88" s="102" t="s">
        <v>94</v>
      </c>
      <c r="D88" s="102" t="s">
        <v>223</v>
      </c>
      <c r="E88" s="102">
        <v>82.663</v>
      </c>
      <c r="F88" s="102">
        <v>82.593</v>
      </c>
      <c r="G88" s="104">
        <v>6.999999999999318</v>
      </c>
      <c r="H88" s="144">
        <v>25758.06673020025</v>
      </c>
      <c r="I88" s="104">
        <v>44.5</v>
      </c>
      <c r="J88" s="109">
        <v>4.45</v>
      </c>
      <c r="K88" s="102" t="s">
        <v>224</v>
      </c>
      <c r="L88" s="102">
        <v>82.793</v>
      </c>
      <c r="M88" s="102" t="s">
        <v>57</v>
      </c>
      <c r="N88" s="105">
        <v>13.000000000000966</v>
      </c>
      <c r="O88" s="106">
        <v>0</v>
      </c>
      <c r="P88" s="107">
        <v>47895.75050000356</v>
      </c>
      <c r="R88" s="141">
        <v>47895.75050000356</v>
      </c>
      <c r="S88" s="141">
        <v>0</v>
      </c>
    </row>
    <row r="89" spans="1:19" ht="21" customHeight="1">
      <c r="A89" s="102">
        <v>85</v>
      </c>
      <c r="B89" s="103">
        <v>906497.974840012</v>
      </c>
      <c r="C89" s="102" t="s">
        <v>95</v>
      </c>
      <c r="D89" s="102" t="s">
        <v>225</v>
      </c>
      <c r="E89" s="102">
        <v>82.68</v>
      </c>
      <c r="F89" s="102">
        <v>82.76</v>
      </c>
      <c r="G89" s="104">
        <v>7.9999999999998295</v>
      </c>
      <c r="H89" s="144">
        <v>27194.93924520036</v>
      </c>
      <c r="I89" s="104">
        <v>41.1</v>
      </c>
      <c r="J89" s="109">
        <v>4.11</v>
      </c>
      <c r="K89" s="102" t="s">
        <v>225</v>
      </c>
      <c r="L89" s="102">
        <v>82.76</v>
      </c>
      <c r="M89" s="102" t="s">
        <v>102</v>
      </c>
      <c r="N89" s="105">
        <v>0</v>
      </c>
      <c r="O89" s="106">
        <v>-7.9999999999998295</v>
      </c>
      <c r="P89" s="107">
        <v>-27211.487999999423</v>
      </c>
      <c r="R89" s="141">
        <v>0</v>
      </c>
      <c r="S89" s="141">
        <v>-27211.487999999423</v>
      </c>
    </row>
    <row r="90" spans="1:19" ht="21" customHeight="1">
      <c r="A90" s="102">
        <v>86</v>
      </c>
      <c r="B90" s="103">
        <v>879286.4868400126</v>
      </c>
      <c r="C90" s="102" t="s">
        <v>94</v>
      </c>
      <c r="D90" s="102" t="s">
        <v>226</v>
      </c>
      <c r="E90" s="102">
        <v>82.99</v>
      </c>
      <c r="F90" s="102">
        <v>82.89</v>
      </c>
      <c r="G90" s="104">
        <v>9.999999999999432</v>
      </c>
      <c r="H90" s="144">
        <v>26378.59460520038</v>
      </c>
      <c r="I90" s="104">
        <v>31.7</v>
      </c>
      <c r="J90" s="109">
        <v>3.17</v>
      </c>
      <c r="K90" s="102" t="s">
        <v>226</v>
      </c>
      <c r="L90" s="102">
        <v>82.89</v>
      </c>
      <c r="M90" s="102" t="s">
        <v>102</v>
      </c>
      <c r="N90" s="105">
        <v>0</v>
      </c>
      <c r="O90" s="106">
        <v>-9.999999999999432</v>
      </c>
      <c r="P90" s="107">
        <v>-26276.129999998506</v>
      </c>
      <c r="R90" s="141">
        <v>0</v>
      </c>
      <c r="S90" s="141">
        <v>-26276.129999998506</v>
      </c>
    </row>
    <row r="91" spans="1:19" ht="21" customHeight="1">
      <c r="A91" s="102">
        <v>87</v>
      </c>
      <c r="B91" s="103">
        <v>853010.3568400141</v>
      </c>
      <c r="C91" s="102" t="s">
        <v>95</v>
      </c>
      <c r="D91" s="102" t="s">
        <v>227</v>
      </c>
      <c r="E91" s="102">
        <v>81.175</v>
      </c>
      <c r="F91" s="102">
        <v>81.955</v>
      </c>
      <c r="G91" s="104">
        <v>78.00000000000011</v>
      </c>
      <c r="H91" s="144">
        <v>25590.310705200423</v>
      </c>
      <c r="I91" s="104">
        <v>4</v>
      </c>
      <c r="J91" s="109">
        <v>0.4</v>
      </c>
      <c r="K91" s="102" t="s">
        <v>228</v>
      </c>
      <c r="L91" s="102">
        <v>81.955</v>
      </c>
      <c r="M91" s="102" t="s">
        <v>102</v>
      </c>
      <c r="N91" s="105">
        <v>0</v>
      </c>
      <c r="O91" s="106">
        <v>-78.00000000000011</v>
      </c>
      <c r="P91" s="107">
        <v>-25569.960000000036</v>
      </c>
      <c r="R91" s="141">
        <v>0</v>
      </c>
      <c r="S91" s="141">
        <v>-25569.960000000036</v>
      </c>
    </row>
    <row r="92" spans="1:19" ht="21" customHeight="1">
      <c r="A92" s="102">
        <v>88</v>
      </c>
      <c r="B92" s="103">
        <v>827440.396840014</v>
      </c>
      <c r="C92" s="102" t="s">
        <v>94</v>
      </c>
      <c r="D92" s="102" t="s">
        <v>229</v>
      </c>
      <c r="E92" s="102">
        <v>80.906</v>
      </c>
      <c r="F92" s="102">
        <v>80.776</v>
      </c>
      <c r="G92" s="104">
        <v>13.000000000000966</v>
      </c>
      <c r="H92" s="144">
        <v>24823.21190520042</v>
      </c>
      <c r="I92" s="104">
        <v>23.6</v>
      </c>
      <c r="J92" s="109">
        <v>2.3600000000000003</v>
      </c>
      <c r="K92" s="102" t="s">
        <v>291</v>
      </c>
      <c r="L92" s="102">
        <v>80.816</v>
      </c>
      <c r="M92" s="102" t="s">
        <v>102</v>
      </c>
      <c r="N92" s="105">
        <v>0</v>
      </c>
      <c r="O92" s="106">
        <v>-9.000000000000341</v>
      </c>
      <c r="P92" s="107">
        <v>-17165.31840000065</v>
      </c>
      <c r="R92" s="141">
        <v>0</v>
      </c>
      <c r="S92" s="141">
        <v>-17165.31840000065</v>
      </c>
    </row>
    <row r="93" spans="1:19" ht="21" customHeight="1">
      <c r="A93" s="102">
        <v>89</v>
      </c>
      <c r="B93" s="103">
        <v>810275.0784400133</v>
      </c>
      <c r="C93" s="102" t="s">
        <v>95</v>
      </c>
      <c r="D93" s="102" t="s">
        <v>230</v>
      </c>
      <c r="E93" s="102">
        <v>82.763</v>
      </c>
      <c r="F93" s="102">
        <v>82.903</v>
      </c>
      <c r="G93" s="104">
        <v>14.000000000000057</v>
      </c>
      <c r="H93" s="144">
        <v>24308.252353200398</v>
      </c>
      <c r="I93" s="104">
        <v>20.9</v>
      </c>
      <c r="J93" s="109">
        <v>2.09</v>
      </c>
      <c r="K93" s="102" t="s">
        <v>292</v>
      </c>
      <c r="L93" s="102">
        <v>82.903</v>
      </c>
      <c r="M93" s="102" t="s">
        <v>102</v>
      </c>
      <c r="N93" s="105">
        <v>0</v>
      </c>
      <c r="O93" s="106">
        <v>-14.000000000000057</v>
      </c>
      <c r="P93" s="107">
        <v>-24257.417800000097</v>
      </c>
      <c r="R93" s="141">
        <v>0</v>
      </c>
      <c r="S93" s="141">
        <v>-24257.417800000097</v>
      </c>
    </row>
    <row r="94" spans="1:19" ht="21" customHeight="1">
      <c r="A94" s="102">
        <v>90</v>
      </c>
      <c r="B94" s="103">
        <v>786017.6606400133</v>
      </c>
      <c r="C94" s="102" t="s">
        <v>94</v>
      </c>
      <c r="D94" s="102" t="s">
        <v>232</v>
      </c>
      <c r="E94" s="102">
        <v>83.575</v>
      </c>
      <c r="F94" s="102">
        <v>83.415</v>
      </c>
      <c r="G94" s="104">
        <v>15.999999999999659</v>
      </c>
      <c r="H94" s="144">
        <v>23580.529819200397</v>
      </c>
      <c r="I94" s="104">
        <v>17.6</v>
      </c>
      <c r="J94" s="109">
        <v>1.7600000000000002</v>
      </c>
      <c r="K94" s="102" t="s">
        <v>231</v>
      </c>
      <c r="L94" s="102">
        <v>84.075</v>
      </c>
      <c r="M94" s="102" t="s">
        <v>57</v>
      </c>
      <c r="N94" s="105">
        <v>50</v>
      </c>
      <c r="O94" s="106">
        <v>0</v>
      </c>
      <c r="P94" s="107">
        <v>73986.00000000001</v>
      </c>
      <c r="R94" s="141">
        <v>73986.00000000001</v>
      </c>
      <c r="S94" s="141">
        <v>0</v>
      </c>
    </row>
    <row r="95" spans="1:19" ht="21" customHeight="1">
      <c r="A95" s="102">
        <v>91</v>
      </c>
      <c r="B95" s="103">
        <v>860003.6606400133</v>
      </c>
      <c r="C95" s="102" t="s">
        <v>95</v>
      </c>
      <c r="D95" s="102" t="s">
        <v>233</v>
      </c>
      <c r="E95" s="102">
        <v>84.026</v>
      </c>
      <c r="F95" s="102">
        <v>84.176</v>
      </c>
      <c r="G95" s="104">
        <v>15.000000000000568</v>
      </c>
      <c r="H95" s="144">
        <v>25800.1098192004</v>
      </c>
      <c r="I95" s="104">
        <v>20.4</v>
      </c>
      <c r="J95" s="109">
        <v>2.04</v>
      </c>
      <c r="K95" s="102" t="s">
        <v>234</v>
      </c>
      <c r="L95" s="102">
        <v>84.066</v>
      </c>
      <c r="M95" s="102" t="s">
        <v>102</v>
      </c>
      <c r="N95" s="105">
        <v>0</v>
      </c>
      <c r="O95" s="106">
        <v>-4.000000000000625</v>
      </c>
      <c r="P95" s="107">
        <v>-6859.785600001072</v>
      </c>
      <c r="R95" s="141">
        <v>0</v>
      </c>
      <c r="S95" s="141">
        <v>-6859.785600001072</v>
      </c>
    </row>
    <row r="96" spans="1:19" ht="21" customHeight="1">
      <c r="A96" s="102">
        <v>92</v>
      </c>
      <c r="B96" s="103">
        <v>853143.8750400122</v>
      </c>
      <c r="C96" s="102" t="s">
        <v>94</v>
      </c>
      <c r="D96" s="102" t="s">
        <v>235</v>
      </c>
      <c r="E96" s="102">
        <v>85.253</v>
      </c>
      <c r="F96" s="102">
        <v>85.053</v>
      </c>
      <c r="G96" s="104">
        <v>20.000000000000284</v>
      </c>
      <c r="H96" s="144">
        <v>25594.316251200366</v>
      </c>
      <c r="I96" s="104">
        <v>15</v>
      </c>
      <c r="J96" s="109">
        <v>1.5</v>
      </c>
      <c r="K96" s="102" t="s">
        <v>293</v>
      </c>
      <c r="L96" s="102">
        <v>85.253</v>
      </c>
      <c r="M96" s="102" t="s">
        <v>57</v>
      </c>
      <c r="N96" s="105">
        <v>0</v>
      </c>
      <c r="O96" s="106">
        <v>0</v>
      </c>
      <c r="P96" s="107">
        <v>0</v>
      </c>
      <c r="R96" s="141">
        <v>0</v>
      </c>
      <c r="S96" s="141">
        <v>0</v>
      </c>
    </row>
    <row r="97" spans="1:19" ht="21" customHeight="1">
      <c r="A97" s="102">
        <v>93</v>
      </c>
      <c r="B97" s="103">
        <v>853143.8750400122</v>
      </c>
      <c r="C97" s="102" t="s">
        <v>95</v>
      </c>
      <c r="D97" s="102" t="s">
        <v>236</v>
      </c>
      <c r="E97" s="102">
        <v>85.187</v>
      </c>
      <c r="F97" s="102">
        <v>85.327</v>
      </c>
      <c r="G97" s="104">
        <v>14.000000000000057</v>
      </c>
      <c r="H97" s="144">
        <v>25594.316251200366</v>
      </c>
      <c r="I97" s="104">
        <v>21.4</v>
      </c>
      <c r="J97" s="109">
        <v>2.1399999999999997</v>
      </c>
      <c r="K97" s="102" t="s">
        <v>239</v>
      </c>
      <c r="L97" s="102">
        <v>85.297</v>
      </c>
      <c r="M97" s="102" t="s">
        <v>102</v>
      </c>
      <c r="N97" s="105">
        <v>0</v>
      </c>
      <c r="O97" s="106">
        <v>-10.999999999999943</v>
      </c>
      <c r="P97" s="107">
        <v>-20078.913799999893</v>
      </c>
      <c r="R97" s="141">
        <v>0</v>
      </c>
      <c r="S97" s="141">
        <v>-20078.913799999893</v>
      </c>
    </row>
    <row r="98" spans="1:19" ht="21" customHeight="1">
      <c r="A98" s="102">
        <v>94</v>
      </c>
      <c r="B98" s="103">
        <v>833064.9612400123</v>
      </c>
      <c r="C98" s="102" t="s">
        <v>95</v>
      </c>
      <c r="D98" s="102" t="s">
        <v>237</v>
      </c>
      <c r="E98" s="102">
        <v>84.899</v>
      </c>
      <c r="F98" s="102">
        <v>85.049</v>
      </c>
      <c r="G98" s="104">
        <v>15.000000000000568</v>
      </c>
      <c r="H98" s="144">
        <v>24991.94883720037</v>
      </c>
      <c r="I98" s="104">
        <v>19.6</v>
      </c>
      <c r="J98" s="109">
        <v>1.9600000000000002</v>
      </c>
      <c r="K98" s="102" t="s">
        <v>238</v>
      </c>
      <c r="L98" s="102">
        <v>85.049</v>
      </c>
      <c r="M98" s="102" t="s">
        <v>102</v>
      </c>
      <c r="N98" s="105">
        <v>0</v>
      </c>
      <c r="O98" s="106">
        <v>-15.000000000000568</v>
      </c>
      <c r="P98" s="107">
        <v>-25004.40600000095</v>
      </c>
      <c r="R98" s="141">
        <v>0</v>
      </c>
      <c r="S98" s="141">
        <v>-25004.40600000095</v>
      </c>
    </row>
    <row r="99" spans="1:19" ht="21" customHeight="1">
      <c r="A99" s="102">
        <v>95</v>
      </c>
      <c r="B99" s="103">
        <v>808060.5552400113</v>
      </c>
      <c r="C99" s="102" t="s">
        <v>95</v>
      </c>
      <c r="D99" s="102" t="s">
        <v>240</v>
      </c>
      <c r="E99" s="102">
        <v>85.55</v>
      </c>
      <c r="F99" s="102">
        <v>85.76</v>
      </c>
      <c r="G99" s="104">
        <v>21.000000000000796</v>
      </c>
      <c r="H99" s="144">
        <v>24241.81665720034</v>
      </c>
      <c r="I99" s="104">
        <v>13.4</v>
      </c>
      <c r="J99" s="109">
        <v>1.34</v>
      </c>
      <c r="K99" s="102" t="s">
        <v>240</v>
      </c>
      <c r="L99" s="102">
        <v>85.76</v>
      </c>
      <c r="M99" s="102" t="s">
        <v>102</v>
      </c>
      <c r="N99" s="105">
        <v>0</v>
      </c>
      <c r="O99" s="145">
        <v>-21.000000000000796</v>
      </c>
      <c r="P99" s="107">
        <v>-24132.864000000915</v>
      </c>
      <c r="R99" s="141">
        <v>0</v>
      </c>
      <c r="S99" s="141">
        <v>-24132.864000000915</v>
      </c>
    </row>
    <row r="100" spans="1:19" ht="21" customHeight="1">
      <c r="A100" s="102">
        <v>96</v>
      </c>
      <c r="B100" s="103">
        <v>783927.6912400104</v>
      </c>
      <c r="C100" s="102" t="s">
        <v>95</v>
      </c>
      <c r="D100" s="102" t="s">
        <v>241</v>
      </c>
      <c r="E100" s="102">
        <v>81.522</v>
      </c>
      <c r="F100" s="102">
        <v>81.702</v>
      </c>
      <c r="G100" s="104">
        <v>17.99999999999926</v>
      </c>
      <c r="H100" s="144">
        <v>23517.83073720031</v>
      </c>
      <c r="I100" s="104">
        <v>16</v>
      </c>
      <c r="J100" s="109">
        <v>1.6</v>
      </c>
      <c r="K100" s="102" t="s">
        <v>242</v>
      </c>
      <c r="L100" s="102">
        <v>81.573</v>
      </c>
      <c r="M100" s="102" t="s">
        <v>243</v>
      </c>
      <c r="N100" s="105">
        <v>0</v>
      </c>
      <c r="O100" s="106">
        <v>-5.099999999998772</v>
      </c>
      <c r="P100" s="107">
        <v>-6656.356799998397</v>
      </c>
      <c r="R100" s="141">
        <v>0</v>
      </c>
      <c r="S100" s="141">
        <v>-6656.356799998397</v>
      </c>
    </row>
    <row r="101" spans="1:19" ht="21" customHeight="1">
      <c r="A101" s="102">
        <v>97</v>
      </c>
      <c r="B101" s="103">
        <v>777271.334440012</v>
      </c>
      <c r="C101" s="102" t="s">
        <v>94</v>
      </c>
      <c r="D101" s="102" t="s">
        <v>244</v>
      </c>
      <c r="E101" s="102">
        <v>81.598</v>
      </c>
      <c r="F101" s="102">
        <v>81.508</v>
      </c>
      <c r="G101" s="104">
        <v>9.000000000000341</v>
      </c>
      <c r="H101" s="144">
        <v>23318.140033200358</v>
      </c>
      <c r="I101" s="104">
        <v>31.7</v>
      </c>
      <c r="J101" s="109">
        <v>3.17</v>
      </c>
      <c r="K101" s="102" t="s">
        <v>245</v>
      </c>
      <c r="L101" s="102">
        <v>81.508</v>
      </c>
      <c r="M101" s="102" t="s">
        <v>102</v>
      </c>
      <c r="N101" s="105">
        <v>0</v>
      </c>
      <c r="O101" s="145">
        <v>-9.000000000000341</v>
      </c>
      <c r="P101" s="107">
        <v>-23254.23240000088</v>
      </c>
      <c r="R101" s="141">
        <v>0</v>
      </c>
      <c r="S101" s="141">
        <v>-23254.23240000088</v>
      </c>
    </row>
    <row r="102" spans="1:19" ht="21" customHeight="1">
      <c r="A102" s="102">
        <v>98</v>
      </c>
      <c r="B102" s="103">
        <v>754017.1020400111</v>
      </c>
      <c r="C102" s="102" t="s">
        <v>94</v>
      </c>
      <c r="D102" s="102" t="s">
        <v>246</v>
      </c>
      <c r="E102" s="102">
        <v>80.667</v>
      </c>
      <c r="F102" s="102">
        <v>80.547</v>
      </c>
      <c r="G102" s="104">
        <v>12.000000000000455</v>
      </c>
      <c r="H102" s="144">
        <v>22620.51306120033</v>
      </c>
      <c r="I102" s="104">
        <v>23.3</v>
      </c>
      <c r="J102" s="109">
        <v>2.33</v>
      </c>
      <c r="K102" s="102" t="s">
        <v>247</v>
      </c>
      <c r="L102" s="102">
        <v>80.567</v>
      </c>
      <c r="M102" s="102" t="s">
        <v>102</v>
      </c>
      <c r="N102" s="105">
        <v>0</v>
      </c>
      <c r="O102" s="106">
        <v>-10.000000000000853</v>
      </c>
      <c r="P102" s="107">
        <v>-18772.111000001598</v>
      </c>
      <c r="R102" s="141">
        <v>0</v>
      </c>
      <c r="S102" s="141">
        <v>-18772.111000001598</v>
      </c>
    </row>
    <row r="103" spans="1:19" ht="21" customHeight="1">
      <c r="A103" s="102">
        <v>99</v>
      </c>
      <c r="B103" s="103">
        <v>735244.9910400095</v>
      </c>
      <c r="C103" s="102" t="s">
        <v>94</v>
      </c>
      <c r="D103" s="102" t="s">
        <v>248</v>
      </c>
      <c r="E103" s="102">
        <v>81.042</v>
      </c>
      <c r="F103" s="102">
        <v>80.932</v>
      </c>
      <c r="G103" s="104">
        <v>10.999999999999943</v>
      </c>
      <c r="H103" s="144">
        <v>22057.349731200284</v>
      </c>
      <c r="I103" s="104">
        <v>24.7</v>
      </c>
      <c r="J103" s="109">
        <v>2.4699999999999998</v>
      </c>
      <c r="K103" s="102" t="s">
        <v>249</v>
      </c>
      <c r="L103" s="102">
        <v>80.932</v>
      </c>
      <c r="M103" s="102" t="s">
        <v>102</v>
      </c>
      <c r="N103" s="105">
        <v>0</v>
      </c>
      <c r="O103" s="106">
        <v>-10.999999999999943</v>
      </c>
      <c r="P103" s="107">
        <v>-21989.224399999886</v>
      </c>
      <c r="R103" s="141">
        <v>0</v>
      </c>
      <c r="S103" s="141">
        <v>-21989.224399999886</v>
      </c>
    </row>
    <row r="104" spans="1:19" ht="21" customHeight="1">
      <c r="A104" s="102">
        <v>100</v>
      </c>
      <c r="B104" s="103">
        <v>713255.7666400097</v>
      </c>
      <c r="C104" s="102" t="s">
        <v>94</v>
      </c>
      <c r="D104" s="102" t="s">
        <v>250</v>
      </c>
      <c r="E104" s="102">
        <v>81.036</v>
      </c>
      <c r="F104" s="102">
        <v>80.896</v>
      </c>
      <c r="G104" s="104">
        <v>14.000000000000057</v>
      </c>
      <c r="H104" s="144">
        <v>21397.67299920029</v>
      </c>
      <c r="I104" s="104">
        <v>18.8</v>
      </c>
      <c r="J104" s="109">
        <v>1.8800000000000001</v>
      </c>
      <c r="K104" s="102" t="s">
        <v>251</v>
      </c>
      <c r="L104" s="102">
        <v>81.046</v>
      </c>
      <c r="M104" s="102" t="s">
        <v>57</v>
      </c>
      <c r="N104" s="105">
        <v>1.0000000000005116</v>
      </c>
      <c r="O104" s="106">
        <v>0</v>
      </c>
      <c r="P104" s="107">
        <v>1523.6648000007797</v>
      </c>
      <c r="R104" s="141">
        <v>1523.6648000007797</v>
      </c>
      <c r="S104" s="141">
        <v>0</v>
      </c>
    </row>
    <row r="105" spans="2:16" ht="21" customHeight="1" thickBot="1">
      <c r="B105" s="103">
        <v>714779.4314400104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97"/>
      <c r="O105" s="97"/>
      <c r="P105" s="95"/>
    </row>
    <row r="106" spans="13:19" ht="21" customHeight="1" thickBot="1" thickTop="1">
      <c r="M106" s="4" t="s">
        <v>36</v>
      </c>
      <c r="N106" s="96">
        <v>1049.6999999999982</v>
      </c>
      <c r="O106" s="96">
        <v>-984.1999999999973</v>
      </c>
      <c r="P106" s="94">
        <v>214779.43144001058</v>
      </c>
      <c r="R106" s="140">
        <v>1602440.023390001</v>
      </c>
      <c r="S106" s="140">
        <v>-1387660.5919499903</v>
      </c>
    </row>
    <row r="107" spans="14:19" ht="14.25" thickBot="1">
      <c r="N107" s="1"/>
      <c r="O107" s="1"/>
      <c r="R107" s="112" t="s">
        <v>91</v>
      </c>
      <c r="S107" s="112" t="s">
        <v>92</v>
      </c>
    </row>
    <row r="108" spans="16:20" ht="13.5">
      <c r="P108" s="127"/>
      <c r="R108" s="187">
        <v>32702.8576202041</v>
      </c>
      <c r="S108" s="187">
        <v>-30836.902043333117</v>
      </c>
      <c r="T108" s="136"/>
    </row>
    <row r="109" ht="13.5" customHeight="1">
      <c r="K109" s="139"/>
    </row>
    <row r="110" spans="11:16" ht="13.5">
      <c r="K110" s="139"/>
      <c r="O110" s="2"/>
      <c r="P110" s="2"/>
    </row>
    <row r="111" spans="11:19" ht="13.5" customHeight="1">
      <c r="K111" s="139"/>
      <c r="S111" s="146">
        <v>214779.43144001067</v>
      </c>
    </row>
    <row r="112" ht="13.5" customHeight="1">
      <c r="K112" s="139"/>
    </row>
    <row r="115" ht="13.5" customHeight="1" thickBot="1"/>
    <row r="116" spans="3:12" ht="14.25" thickBot="1">
      <c r="C116" s="162" t="s">
        <v>60</v>
      </c>
      <c r="D116" s="163"/>
      <c r="E116" s="163"/>
      <c r="F116" s="163"/>
      <c r="H116" s="174" t="s">
        <v>61</v>
      </c>
      <c r="I116" s="174"/>
      <c r="J116" s="174"/>
      <c r="K116" s="122" t="s">
        <v>62</v>
      </c>
      <c r="L116" s="122" t="s">
        <v>63</v>
      </c>
    </row>
    <row r="117" spans="3:12" ht="13.5">
      <c r="C117" s="158" t="s">
        <v>64</v>
      </c>
      <c r="D117" s="159"/>
      <c r="E117" s="159" t="s">
        <v>252</v>
      </c>
      <c r="F117" s="164"/>
      <c r="H117" s="175"/>
      <c r="I117" s="176"/>
      <c r="J117" s="129"/>
      <c r="K117" s="115"/>
      <c r="L117" s="119"/>
    </row>
    <row r="118" spans="3:12" ht="13.5">
      <c r="C118" s="160" t="s">
        <v>65</v>
      </c>
      <c r="D118" s="161"/>
      <c r="E118" s="161">
        <v>44</v>
      </c>
      <c r="F118" s="165"/>
      <c r="H118" s="177"/>
      <c r="I118" s="178"/>
      <c r="J118" s="130"/>
      <c r="K118" s="117"/>
      <c r="L118" s="118"/>
    </row>
    <row r="119" spans="3:12" ht="13.5">
      <c r="C119" s="160" t="s">
        <v>66</v>
      </c>
      <c r="D119" s="161"/>
      <c r="E119" s="161">
        <v>56</v>
      </c>
      <c r="F119" s="165"/>
      <c r="H119" s="177"/>
      <c r="I119" s="178"/>
      <c r="J119" s="130"/>
      <c r="K119" s="117"/>
      <c r="L119" s="118"/>
    </row>
    <row r="120" spans="3:12" ht="13.5">
      <c r="C120" s="160" t="s">
        <v>67</v>
      </c>
      <c r="D120" s="161"/>
      <c r="E120" s="161">
        <v>100</v>
      </c>
      <c r="F120" s="165"/>
      <c r="H120" s="177"/>
      <c r="I120" s="178"/>
      <c r="J120" s="130"/>
      <c r="K120" s="117"/>
      <c r="L120" s="118"/>
    </row>
    <row r="121" spans="3:12" ht="13.5">
      <c r="C121" s="160" t="s">
        <v>68</v>
      </c>
      <c r="D121" s="161"/>
      <c r="E121" s="161">
        <v>29</v>
      </c>
      <c r="F121" s="165"/>
      <c r="H121" s="177"/>
      <c r="I121" s="178"/>
      <c r="J121" s="130"/>
      <c r="K121" s="117"/>
      <c r="L121" s="118"/>
    </row>
    <row r="122" spans="3:12" ht="13.5">
      <c r="C122" s="160" t="s">
        <v>69</v>
      </c>
      <c r="D122" s="161"/>
      <c r="E122" s="166">
        <v>66</v>
      </c>
      <c r="F122" s="167"/>
      <c r="H122" s="177"/>
      <c r="I122" s="178"/>
      <c r="J122" s="130"/>
      <c r="K122" s="117"/>
      <c r="L122" s="118"/>
    </row>
    <row r="123" spans="3:12" ht="13.5">
      <c r="C123" s="160" t="s">
        <v>70</v>
      </c>
      <c r="D123" s="161"/>
      <c r="E123" s="161">
        <v>5</v>
      </c>
      <c r="F123" s="165"/>
      <c r="H123" s="177"/>
      <c r="I123" s="178"/>
      <c r="J123" s="130"/>
      <c r="K123" s="117"/>
      <c r="L123" s="118"/>
    </row>
    <row r="124" spans="3:12" ht="13.5">
      <c r="C124" s="160" t="s">
        <v>71</v>
      </c>
      <c r="D124" s="161"/>
      <c r="E124" s="161"/>
      <c r="F124" s="165"/>
      <c r="H124" s="177"/>
      <c r="I124" s="178"/>
      <c r="J124" s="130"/>
      <c r="K124" s="117"/>
      <c r="L124" s="118"/>
    </row>
    <row r="125" spans="3:12" ht="13.5">
      <c r="C125" s="160" t="s">
        <v>72</v>
      </c>
      <c r="D125" s="161"/>
      <c r="E125" s="188">
        <v>1602440</v>
      </c>
      <c r="F125" s="189"/>
      <c r="H125" s="177"/>
      <c r="I125" s="178"/>
      <c r="J125" s="130"/>
      <c r="K125" s="117"/>
      <c r="L125" s="118"/>
    </row>
    <row r="126" spans="3:12" ht="13.5">
      <c r="C126" s="160" t="s">
        <v>73</v>
      </c>
      <c r="D126" s="161"/>
      <c r="E126" s="190">
        <v>1387661</v>
      </c>
      <c r="F126" s="191"/>
      <c r="H126" s="177"/>
      <c r="I126" s="178"/>
      <c r="J126" s="130"/>
      <c r="K126" s="117"/>
      <c r="L126" s="118"/>
    </row>
    <row r="127" spans="3:12" ht="13.5">
      <c r="C127" s="160" t="s">
        <v>74</v>
      </c>
      <c r="D127" s="161"/>
      <c r="E127" s="188">
        <v>214779</v>
      </c>
      <c r="F127" s="189"/>
      <c r="H127" s="177"/>
      <c r="I127" s="178"/>
      <c r="J127" s="129"/>
      <c r="K127" s="115"/>
      <c r="L127" s="119"/>
    </row>
    <row r="128" spans="3:12" ht="13.5">
      <c r="C128" s="160" t="s">
        <v>15</v>
      </c>
      <c r="D128" s="161"/>
      <c r="E128" s="192">
        <v>33179.24</v>
      </c>
      <c r="F128" s="193"/>
      <c r="H128" s="177"/>
      <c r="I128" s="178"/>
      <c r="J128" s="130"/>
      <c r="K128" s="117"/>
      <c r="L128" s="118"/>
    </row>
    <row r="129" spans="3:12" ht="13.5">
      <c r="C129" s="160" t="s">
        <v>16</v>
      </c>
      <c r="D129" s="161"/>
      <c r="E129" s="192">
        <v>-21892.05</v>
      </c>
      <c r="F129" s="193"/>
      <c r="H129" s="177"/>
      <c r="I129" s="178"/>
      <c r="J129" s="130"/>
      <c r="K129" s="117"/>
      <c r="L129" s="118"/>
    </row>
    <row r="130" spans="3:12" ht="13.5">
      <c r="C130" s="160" t="s">
        <v>75</v>
      </c>
      <c r="D130" s="161"/>
      <c r="E130" s="161">
        <v>3</v>
      </c>
      <c r="F130" s="165"/>
      <c r="H130" s="177"/>
      <c r="I130" s="178"/>
      <c r="J130" s="130"/>
      <c r="K130" s="117"/>
      <c r="L130" s="118"/>
    </row>
    <row r="131" spans="3:12" ht="13.5">
      <c r="C131" s="160" t="s">
        <v>76</v>
      </c>
      <c r="D131" s="161"/>
      <c r="E131" s="161">
        <v>9</v>
      </c>
      <c r="F131" s="165"/>
      <c r="H131" s="177"/>
      <c r="I131" s="178"/>
      <c r="J131" s="130"/>
      <c r="K131" s="117"/>
      <c r="L131" s="118"/>
    </row>
    <row r="132" spans="3:12" ht="13.5">
      <c r="C132" s="160" t="s">
        <v>77</v>
      </c>
      <c r="D132" s="161"/>
      <c r="E132" s="172">
        <v>228</v>
      </c>
      <c r="F132" s="173"/>
      <c r="H132" s="177"/>
      <c r="I132" s="178"/>
      <c r="J132" s="130"/>
      <c r="K132" s="117"/>
      <c r="L132" s="118"/>
    </row>
    <row r="133" spans="3:12" ht="14.25" thickBot="1">
      <c r="C133" s="170" t="s">
        <v>14</v>
      </c>
      <c r="D133" s="171"/>
      <c r="E133" s="168">
        <v>0.29</v>
      </c>
      <c r="F133" s="169"/>
      <c r="H133" s="177"/>
      <c r="I133" s="178"/>
      <c r="J133" s="130"/>
      <c r="K133" s="117"/>
      <c r="L133" s="118"/>
    </row>
    <row r="134" spans="8:12" ht="13.5">
      <c r="H134" s="177"/>
      <c r="I134" s="178"/>
      <c r="J134" s="130"/>
      <c r="K134" s="117"/>
      <c r="L134" s="118"/>
    </row>
    <row r="135" spans="8:12" ht="14.25" thickBot="1">
      <c r="H135" s="184"/>
      <c r="I135" s="185"/>
      <c r="J135" s="131"/>
      <c r="K135" s="125"/>
      <c r="L135" s="132"/>
    </row>
    <row r="136" spans="8:12" ht="14.25" thickBot="1">
      <c r="H136" s="186" t="s">
        <v>36</v>
      </c>
      <c r="I136" s="186"/>
      <c r="J136" s="120">
        <f>SUM(J117:J135)</f>
        <v>0</v>
      </c>
      <c r="K136" s="120">
        <f>SUM(K117:K135)</f>
        <v>0</v>
      </c>
      <c r="L136" s="120">
        <f>SUM(L117:L135)</f>
        <v>0</v>
      </c>
    </row>
    <row r="138" ht="13.5" customHeight="1" thickBot="1"/>
    <row r="139" spans="8:13" ht="14.25" thickBot="1">
      <c r="H139" s="181" t="s">
        <v>78</v>
      </c>
      <c r="I139" s="182"/>
      <c r="J139" s="183"/>
      <c r="K139" s="113" t="s">
        <v>62</v>
      </c>
      <c r="L139" s="121" t="s">
        <v>63</v>
      </c>
      <c r="M139" s="122" t="s">
        <v>79</v>
      </c>
    </row>
    <row r="140" spans="8:13" ht="13.5">
      <c r="H140" s="175" t="s">
        <v>88</v>
      </c>
      <c r="I140" s="176"/>
      <c r="J140" s="114">
        <v>0</v>
      </c>
      <c r="K140" s="115">
        <v>0</v>
      </c>
      <c r="L140" s="115">
        <v>0</v>
      </c>
      <c r="M140" s="133">
        <v>0</v>
      </c>
    </row>
    <row r="141" spans="8:13" ht="13.5">
      <c r="H141" s="175" t="s">
        <v>80</v>
      </c>
      <c r="I141" s="176"/>
      <c r="J141" s="114">
        <v>0</v>
      </c>
      <c r="K141" s="115">
        <v>0</v>
      </c>
      <c r="L141" s="115">
        <v>0</v>
      </c>
      <c r="M141" s="133">
        <v>0</v>
      </c>
    </row>
    <row r="142" spans="8:13" ht="13.5">
      <c r="H142" s="177" t="s">
        <v>81</v>
      </c>
      <c r="I142" s="178"/>
      <c r="J142" s="116">
        <v>0</v>
      </c>
      <c r="K142" s="116">
        <v>0</v>
      </c>
      <c r="L142" s="117">
        <v>0</v>
      </c>
      <c r="M142" s="123">
        <v>0</v>
      </c>
    </row>
    <row r="143" spans="8:13" ht="13.5">
      <c r="H143" s="177" t="s">
        <v>82</v>
      </c>
      <c r="I143" s="178"/>
      <c r="J143" s="116">
        <v>0</v>
      </c>
      <c r="K143" s="116">
        <v>0</v>
      </c>
      <c r="L143" s="117">
        <v>0</v>
      </c>
      <c r="M143" s="123">
        <v>0</v>
      </c>
    </row>
    <row r="144" spans="8:13" ht="13.5">
      <c r="H144" s="177" t="s">
        <v>83</v>
      </c>
      <c r="I144" s="178"/>
      <c r="J144" s="116">
        <v>0</v>
      </c>
      <c r="K144" s="116">
        <v>0</v>
      </c>
      <c r="L144" s="117">
        <v>0</v>
      </c>
      <c r="M144" s="123">
        <v>0</v>
      </c>
    </row>
    <row r="145" spans="8:13" ht="14.25" thickBot="1">
      <c r="H145" s="177" t="s">
        <v>84</v>
      </c>
      <c r="I145" s="178"/>
      <c r="J145" s="124">
        <v>0</v>
      </c>
      <c r="K145" s="124">
        <v>0</v>
      </c>
      <c r="L145" s="125">
        <v>0</v>
      </c>
      <c r="M145" s="126">
        <v>0</v>
      </c>
    </row>
    <row r="146" spans="8:13" ht="13.5" customHeight="1" thickBot="1">
      <c r="H146" s="179" t="s">
        <v>36</v>
      </c>
      <c r="I146" s="180"/>
      <c r="J146" s="128"/>
      <c r="K146" s="128"/>
      <c r="L146" s="134"/>
      <c r="M146" s="135">
        <f>SUM(M140:M145)</f>
        <v>0</v>
      </c>
    </row>
  </sheetData>
  <sheetProtection/>
  <mergeCells count="65">
    <mergeCell ref="H125:I125"/>
    <mergeCell ref="H132:I132"/>
    <mergeCell ref="H133:I133"/>
    <mergeCell ref="H134:I134"/>
    <mergeCell ref="H135:I135"/>
    <mergeCell ref="H136:I136"/>
    <mergeCell ref="H126:I126"/>
    <mergeCell ref="H127:I127"/>
    <mergeCell ref="H128:I128"/>
    <mergeCell ref="H129:I129"/>
    <mergeCell ref="H142:I142"/>
    <mergeCell ref="H130:I130"/>
    <mergeCell ref="H143:I143"/>
    <mergeCell ref="H144:I144"/>
    <mergeCell ref="H145:I145"/>
    <mergeCell ref="H146:I146"/>
    <mergeCell ref="H139:J139"/>
    <mergeCell ref="H141:I141"/>
    <mergeCell ref="H140:I140"/>
    <mergeCell ref="H116:J116"/>
    <mergeCell ref="H117:I117"/>
    <mergeCell ref="H118:I118"/>
    <mergeCell ref="H119:I119"/>
    <mergeCell ref="H131:I131"/>
    <mergeCell ref="H120:I120"/>
    <mergeCell ref="H121:I121"/>
    <mergeCell ref="H122:I122"/>
    <mergeCell ref="H123:I123"/>
    <mergeCell ref="H124:I124"/>
    <mergeCell ref="E132:F132"/>
    <mergeCell ref="C124:D124"/>
    <mergeCell ref="C125:D125"/>
    <mergeCell ref="C126:D126"/>
    <mergeCell ref="E127:F127"/>
    <mergeCell ref="E128:F128"/>
    <mergeCell ref="C123:D123"/>
    <mergeCell ref="E133:F133"/>
    <mergeCell ref="C129:D129"/>
    <mergeCell ref="C130:D130"/>
    <mergeCell ref="C131:D131"/>
    <mergeCell ref="C132:D132"/>
    <mergeCell ref="C133:D133"/>
    <mergeCell ref="E129:F129"/>
    <mergeCell ref="E130:F130"/>
    <mergeCell ref="E131:F131"/>
    <mergeCell ref="E120:F120"/>
    <mergeCell ref="E121:F121"/>
    <mergeCell ref="C122:D122"/>
    <mergeCell ref="C127:D127"/>
    <mergeCell ref="C128:D128"/>
    <mergeCell ref="E122:F122"/>
    <mergeCell ref="E123:F123"/>
    <mergeCell ref="E124:F124"/>
    <mergeCell ref="E125:F125"/>
    <mergeCell ref="E126:F126"/>
    <mergeCell ref="A2:B2"/>
    <mergeCell ref="C117:D117"/>
    <mergeCell ref="C118:D118"/>
    <mergeCell ref="C119:D119"/>
    <mergeCell ref="C120:D120"/>
    <mergeCell ref="C121:D121"/>
    <mergeCell ref="C116:F116"/>
    <mergeCell ref="E117:F117"/>
    <mergeCell ref="E118:F118"/>
    <mergeCell ref="E119:F1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  <rowBreaks count="3" manualBreakCount="3">
    <brk id="29" max="255" man="1"/>
    <brk id="54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0"/>
  <sheetViews>
    <sheetView zoomScale="50" zoomScaleNormal="50" zoomScaleSheetLayoutView="30" zoomScalePageLayoutView="0" workbookViewId="0" topLeftCell="A94">
      <selection activeCell="S9" sqref="S9"/>
    </sheetView>
  </sheetViews>
  <sheetFormatPr defaultColWidth="8.875" defaultRowHeight="13.5"/>
  <cols>
    <col min="1" max="14" width="8.875" style="0" customWidth="1"/>
    <col min="15" max="15" width="4.25390625" style="0" customWidth="1"/>
    <col min="16" max="26" width="8.875" style="0" customWidth="1"/>
    <col min="27" max="27" width="15.625" style="0" bestFit="1" customWidth="1"/>
  </cols>
  <sheetData>
    <row r="1" spans="1:3" ht="13.5">
      <c r="A1" t="s">
        <v>49</v>
      </c>
      <c r="B1" t="s">
        <v>97</v>
      </c>
      <c r="C1" t="s">
        <v>96</v>
      </c>
    </row>
    <row r="3" spans="16:28" ht="13.5">
      <c r="P3" t="s">
        <v>256</v>
      </c>
      <c r="AA3" s="90"/>
      <c r="AB3" s="91"/>
    </row>
    <row r="5" ht="13.5">
      <c r="P5" t="s">
        <v>254</v>
      </c>
    </row>
    <row r="29" ht="13.5">
      <c r="P29" t="s">
        <v>259</v>
      </c>
    </row>
    <row r="31" spans="16:28" ht="13.5">
      <c r="P31" t="s">
        <v>261</v>
      </c>
      <c r="AA31" s="90"/>
      <c r="AB31" s="91"/>
    </row>
    <row r="56" ht="13.5">
      <c r="P56" t="s">
        <v>300</v>
      </c>
    </row>
    <row r="59" ht="13.5">
      <c r="B59" s="137"/>
    </row>
    <row r="61" ht="13.5">
      <c r="AA61" s="90"/>
    </row>
    <row r="81" ht="13.5">
      <c r="P81" t="s">
        <v>302</v>
      </c>
    </row>
    <row r="85" ht="13.5">
      <c r="B85" s="137"/>
    </row>
    <row r="89" ht="13.5">
      <c r="AA89" s="90"/>
    </row>
    <row r="107" ht="13.5">
      <c r="P107" t="s">
        <v>301</v>
      </c>
    </row>
    <row r="119" ht="13.5">
      <c r="AA119" s="90"/>
    </row>
    <row r="124" ht="13.5">
      <c r="AA124" s="92"/>
    </row>
    <row r="148" ht="13.5">
      <c r="AA148" s="90"/>
    </row>
    <row r="152" ht="13.5">
      <c r="AA152" s="92"/>
    </row>
    <row r="177" ht="13.5">
      <c r="AA177" s="90"/>
    </row>
    <row r="182" ht="13.5">
      <c r="AA182" s="92"/>
    </row>
    <row r="206" ht="13.5">
      <c r="AA206" s="90"/>
    </row>
    <row r="235" ht="13.5">
      <c r="AA235" s="90"/>
    </row>
    <row r="264" ht="13.5">
      <c r="AA264" s="90"/>
    </row>
    <row r="291" ht="13.5">
      <c r="AA291" s="90"/>
    </row>
    <row r="300" ht="13.5">
      <c r="AA300" s="92"/>
    </row>
    <row r="320" ht="13.5">
      <c r="AA320" s="90"/>
    </row>
  </sheetData>
  <sheetProtection/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scale="63" r:id="rId2"/>
  <rowBreaks count="1" manualBreakCount="1">
    <brk id="7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selection activeCell="M5" sqref="M5"/>
    </sheetView>
  </sheetViews>
  <sheetFormatPr defaultColWidth="8.875" defaultRowHeight="13.5"/>
  <sheetData>
    <row r="1" spans="1:9" ht="13.5">
      <c r="A1" s="85" t="s">
        <v>37</v>
      </c>
      <c r="B1" s="86"/>
      <c r="C1" s="86"/>
      <c r="D1" s="86"/>
      <c r="E1" s="86"/>
      <c r="F1" s="86"/>
      <c r="G1" s="86"/>
      <c r="H1" s="86"/>
      <c r="I1" s="89"/>
    </row>
    <row r="2" spans="1:9" ht="13.5">
      <c r="A2" s="87" t="s">
        <v>38</v>
      </c>
      <c r="B2" s="88"/>
      <c r="C2" s="88"/>
      <c r="D2" s="88"/>
      <c r="E2" s="88"/>
      <c r="F2" s="88"/>
      <c r="G2" s="88"/>
      <c r="H2" s="88"/>
      <c r="I2" s="89"/>
    </row>
    <row r="3" spans="1:4" ht="13.5">
      <c r="A3" s="84"/>
      <c r="D3" s="84"/>
    </row>
    <row r="4" ht="13.5">
      <c r="A4" s="138"/>
    </row>
    <row r="7" spans="1:2" ht="13.5">
      <c r="A7" t="s">
        <v>39</v>
      </c>
      <c r="B7" t="s">
        <v>303</v>
      </c>
    </row>
    <row r="8" ht="13.5">
      <c r="B8" t="s">
        <v>307</v>
      </c>
    </row>
    <row r="10" ht="13.5">
      <c r="B10" t="s">
        <v>308</v>
      </c>
    </row>
    <row r="12" ht="13.5">
      <c r="B12" t="s">
        <v>304</v>
      </c>
    </row>
    <row r="13" ht="13.5">
      <c r="B13" t="s">
        <v>306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14"/>
  <sheetViews>
    <sheetView zoomScaleSheetLayoutView="100" zoomScalePageLayoutView="0" workbookViewId="0" topLeftCell="A4">
      <selection activeCell="H4" sqref="H4"/>
    </sheetView>
  </sheetViews>
  <sheetFormatPr defaultColWidth="8.875" defaultRowHeight="13.5"/>
  <sheetData>
    <row r="4" spans="2:6" ht="13.5">
      <c r="B4" t="s">
        <v>40</v>
      </c>
      <c r="C4" t="s">
        <v>41</v>
      </c>
      <c r="D4" t="s">
        <v>42</v>
      </c>
      <c r="E4" t="s">
        <v>267</v>
      </c>
      <c r="F4" t="s">
        <v>305</v>
      </c>
    </row>
    <row r="5" spans="3:4" ht="13.5">
      <c r="C5" t="s">
        <v>43</v>
      </c>
      <c r="D5" t="s">
        <v>42</v>
      </c>
    </row>
    <row r="9" spans="2:4" ht="13.5">
      <c r="B9" t="s">
        <v>44</v>
      </c>
      <c r="D9" t="s">
        <v>41</v>
      </c>
    </row>
    <row r="10" ht="13.5">
      <c r="D10" t="s">
        <v>45</v>
      </c>
    </row>
    <row r="13" spans="2:5" ht="13.5">
      <c r="B13" t="s">
        <v>46</v>
      </c>
      <c r="E13" t="s">
        <v>41</v>
      </c>
    </row>
    <row r="14" ht="13.5">
      <c r="E14" t="s">
        <v>47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水のマモリビト</cp:lastModifiedBy>
  <cp:lastPrinted>2015-11-18T14:10:06Z</cp:lastPrinted>
  <dcterms:created xsi:type="dcterms:W3CDTF">2013-10-09T23:04:08Z</dcterms:created>
  <dcterms:modified xsi:type="dcterms:W3CDTF">2015-11-19T20:43:34Z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