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9" activeTab="3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<sst xmlns="http://schemas.openxmlformats.org/spreadsheetml/2006/main" count="906" uniqueCount="259">
  <si>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</si>
  <si>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</si>
  <si>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</si>
  <si>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</si>
  <si>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</si>
  <si>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</si>
  <si>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</si>
  <si>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</si>
  <si>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</si>
  <si>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</si>
  <si>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</si>
  <si>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</si>
  <si>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</si>
  <si>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</si>
  <si>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</si>
  <si>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</si>
  <si>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</si>
  <si>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</si>
  <si>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</si>
  <si>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</si>
  <si>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</si>
  <si>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</si>
  <si>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</si>
  <si>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</si>
  <si>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</si>
  <si>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</si>
  <si>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</si>
  <si>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</si>
  <si>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</si>
  <si>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</si>
  <si>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</si>
  <si>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</si>
  <si>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数量</t>
  </si>
  <si>
    <t>結果</t>
  </si>
  <si>
    <t>利益pips</t>
  </si>
  <si>
    <t>損失pips</t>
  </si>
  <si>
    <t>獲得金額</t>
  </si>
  <si>
    <t>損失金額</t>
  </si>
  <si>
    <t>合計金額</t>
  </si>
  <si>
    <t>EUR/USD</t>
  </si>
  <si>
    <t>L</t>
  </si>
  <si>
    <t>EB</t>
  </si>
  <si>
    <t>1H</t>
  </si>
  <si>
    <t>2014.10.1.23.</t>
  </si>
  <si>
    <t>2014.102.6</t>
  </si>
  <si>
    <t>Ｓ／Ｒ</t>
  </si>
  <si>
    <t>*</t>
  </si>
  <si>
    <t>S</t>
  </si>
  <si>
    <t>2014.10.3.10</t>
  </si>
  <si>
    <t>2014.10.13.15</t>
  </si>
  <si>
    <t>2014.10.8.16</t>
  </si>
  <si>
    <t>2014.10.8.23</t>
  </si>
  <si>
    <t>2014.10.10.10</t>
  </si>
  <si>
    <t>2014.1013.11</t>
  </si>
  <si>
    <t>2014.10.13.16</t>
  </si>
  <si>
    <t>2014.1014.19</t>
  </si>
  <si>
    <t>2014.10.15.4</t>
  </si>
  <si>
    <t>2014.10.15.15</t>
  </si>
  <si>
    <t>2014.10.15.16</t>
  </si>
  <si>
    <t>2014.10.16.13</t>
  </si>
  <si>
    <t>2014.10.16.14</t>
  </si>
  <si>
    <t>建値</t>
  </si>
  <si>
    <t>引き分け</t>
  </si>
  <si>
    <t>2014.10.17.16</t>
  </si>
  <si>
    <t>2014.10.17.18</t>
  </si>
  <si>
    <t>2014.10.21.6</t>
  </si>
  <si>
    <t>2014.10.21.9</t>
  </si>
  <si>
    <t>2014.10.22.11</t>
  </si>
  <si>
    <t>2014.10.22.14</t>
  </si>
  <si>
    <t>2014.10.22.16</t>
  </si>
  <si>
    <t>2014.10.23.4</t>
  </si>
  <si>
    <t>2014.10.23.20</t>
  </si>
  <si>
    <t>2014.10.23.2</t>
  </si>
  <si>
    <t>ストップ</t>
  </si>
  <si>
    <t>-</t>
  </si>
  <si>
    <t>2014.10.24.12</t>
  </si>
  <si>
    <t>2014.10.24.15</t>
  </si>
  <si>
    <t>2014.10.27.2</t>
  </si>
  <si>
    <t>2014.10.27.4</t>
  </si>
  <si>
    <t>2014.10.29.16</t>
  </si>
  <si>
    <t>2014.10.29.17</t>
  </si>
  <si>
    <t>2014.10.31.16</t>
  </si>
  <si>
    <t>2014.11.3.00</t>
  </si>
  <si>
    <t>2014.11.3.16</t>
  </si>
  <si>
    <t>ストップ切り下げ</t>
  </si>
  <si>
    <t>2014.11.3.17</t>
  </si>
  <si>
    <t>2014.11.5.17</t>
  </si>
  <si>
    <t>2014.11.6.12</t>
  </si>
  <si>
    <t>2014.11.6.13</t>
  </si>
  <si>
    <t>2014.11.6.20</t>
  </si>
  <si>
    <t>2014.11.6.23</t>
  </si>
  <si>
    <t>ＰＢ</t>
  </si>
  <si>
    <t>.0.8</t>
  </si>
  <si>
    <t>2014.11.11.8</t>
  </si>
  <si>
    <t>2014.11.11.10</t>
  </si>
  <si>
    <t>2014.11.11.18</t>
  </si>
  <si>
    <t>2014.11.11.20</t>
  </si>
  <si>
    <t>2014.11.13.10</t>
  </si>
  <si>
    <t>2014.11.13.17</t>
  </si>
  <si>
    <t>2014.11.14.5</t>
  </si>
  <si>
    <t>2014.11.14.7</t>
  </si>
  <si>
    <t>2014.11.17.17</t>
  </si>
  <si>
    <t>2014.11.18.2</t>
  </si>
  <si>
    <t>2014.11.18.10</t>
  </si>
  <si>
    <t>2014.11.18.11</t>
  </si>
  <si>
    <t>2014.11.19.19</t>
  </si>
  <si>
    <t>2014.11.19.20</t>
  </si>
  <si>
    <t>2014.11.21.10</t>
  </si>
  <si>
    <t>2014.11.24.0</t>
  </si>
  <si>
    <t>2014.11.24.15</t>
  </si>
  <si>
    <t>2014.11.24.18</t>
  </si>
  <si>
    <t>2014.11.25.17</t>
  </si>
  <si>
    <t>２００ＭＡ</t>
  </si>
  <si>
    <t>2014.11.26.15</t>
  </si>
  <si>
    <t>2014.11.27.11</t>
  </si>
  <si>
    <t>2014.11.27.17</t>
  </si>
  <si>
    <t>2014.11.28.9</t>
  </si>
  <si>
    <t>2014.12.2.9</t>
  </si>
  <si>
    <t>2014.12.2.5</t>
  </si>
  <si>
    <t>2014.12.4.5</t>
  </si>
  <si>
    <t>2014.12.4.17</t>
  </si>
  <si>
    <t>2014.12.5.16</t>
  </si>
  <si>
    <t>2014.12.8.1</t>
  </si>
  <si>
    <t>2014.12.8.9</t>
  </si>
  <si>
    <t>2014.12.8.14</t>
  </si>
  <si>
    <t>ＥＢ</t>
  </si>
  <si>
    <t>2014.12.11.13</t>
  </si>
  <si>
    <t>2014.12.11.15</t>
  </si>
  <si>
    <t>2014.12.11.17</t>
  </si>
  <si>
    <t>2014.12.12.10</t>
  </si>
  <si>
    <t>2014.12.12.16</t>
  </si>
  <si>
    <t>2014.12.15.11</t>
  </si>
  <si>
    <t>2014.23.15.16</t>
  </si>
  <si>
    <t>2014.12.16.10</t>
  </si>
  <si>
    <t>2014.12.16.11</t>
  </si>
  <si>
    <t>2014.12.18.14</t>
  </si>
  <si>
    <t>2014.12.18.15</t>
  </si>
  <si>
    <t>2014.12.22.21</t>
  </si>
  <si>
    <t>2014.12.26.13</t>
  </si>
  <si>
    <t>2014.12.26.15</t>
  </si>
  <si>
    <t>2014.12.30.4</t>
  </si>
  <si>
    <t>2014.12.30.5</t>
  </si>
  <si>
    <t>.2014.12.30.15</t>
  </si>
  <si>
    <t>2014.12.31.8</t>
  </si>
  <si>
    <t>2014.12.31.7</t>
  </si>
  <si>
    <t>2014.12.31.16</t>
  </si>
  <si>
    <t>2015.1.2.14</t>
  </si>
  <si>
    <t>2015.1.5.20</t>
  </si>
  <si>
    <t>2015.1.7.11</t>
  </si>
  <si>
    <t>2015.1.7.18</t>
  </si>
  <si>
    <t>2015.1.8.4</t>
  </si>
  <si>
    <t>2015.1.8.10</t>
  </si>
  <si>
    <t>2015.1.9.18</t>
  </si>
  <si>
    <t>2015.1.12.00</t>
  </si>
  <si>
    <t>2015.1.12.18</t>
  </si>
  <si>
    <t>2015.1.12.20</t>
  </si>
  <si>
    <t>2015.1.13.11</t>
  </si>
  <si>
    <t>2015.1.13.17</t>
  </si>
  <si>
    <t>2015.1.14.7</t>
  </si>
  <si>
    <t>2015.1.14.9</t>
  </si>
  <si>
    <t>2015.1.15.7</t>
  </si>
  <si>
    <t>2015.1.15.9</t>
  </si>
  <si>
    <t>2015.1.15.11</t>
  </si>
  <si>
    <t>2015.1.15.16</t>
  </si>
  <si>
    <t>2015.1.15.18</t>
  </si>
  <si>
    <t>2015.1.16.13</t>
  </si>
  <si>
    <t>2015.1.19.5</t>
  </si>
  <si>
    <t>2015.1.19.8</t>
  </si>
  <si>
    <t>2015.1.19.11</t>
  </si>
  <si>
    <t>2015.1.19.12</t>
  </si>
  <si>
    <t>2015.1.20.16</t>
  </si>
  <si>
    <t>2015.1.20.19</t>
  </si>
  <si>
    <t>2015.1.21.10</t>
  </si>
  <si>
    <t>2015.1.21.11</t>
  </si>
  <si>
    <t>2015.1.21.23</t>
  </si>
  <si>
    <t>2015.1.22.2</t>
  </si>
  <si>
    <t>2015.1.22.16</t>
  </si>
  <si>
    <t>2015.1.23.7</t>
  </si>
  <si>
    <t>2015.1.23.9</t>
  </si>
  <si>
    <t>2015.1.23.11</t>
  </si>
  <si>
    <t>2015.1.23.14</t>
  </si>
  <si>
    <t>2015.1.26.2</t>
  </si>
  <si>
    <t>2015.1.26.1</t>
  </si>
  <si>
    <t>2015.1.26.15</t>
  </si>
  <si>
    <t>201.1.26.18</t>
  </si>
  <si>
    <t>2015.1.27.15</t>
  </si>
  <si>
    <t>2015.1.27.16</t>
  </si>
  <si>
    <t>2015.1.28.10</t>
  </si>
  <si>
    <t>2015.1.28.12</t>
  </si>
  <si>
    <t>2015.1.28.21</t>
  </si>
  <si>
    <t>2015.1.29.16</t>
  </si>
  <si>
    <t>2015.1.29.17</t>
  </si>
  <si>
    <t>2015.1.30.7</t>
  </si>
  <si>
    <t>2015.1.30.10</t>
  </si>
  <si>
    <t>2015.2.2.10</t>
  </si>
  <si>
    <t>2015.2.2.11</t>
  </si>
  <si>
    <t>2015.2.3.14</t>
  </si>
  <si>
    <t>2015.2.3.20</t>
  </si>
  <si>
    <t>2015.2.4.16</t>
  </si>
  <si>
    <t>2015.2.4.18</t>
  </si>
  <si>
    <t>2015.2.4.23</t>
  </si>
  <si>
    <t>2015.2.5.12</t>
  </si>
  <si>
    <t>2015.2.6.15</t>
  </si>
  <si>
    <t>2015.2.6.17</t>
  </si>
  <si>
    <t>2015.2.10.1</t>
  </si>
  <si>
    <t>2015.2.10.12</t>
  </si>
  <si>
    <t>2015.2.11.13</t>
  </si>
  <si>
    <t>2015.2.11.20</t>
  </si>
  <si>
    <t>2015.2.12.16</t>
  </si>
  <si>
    <t>2015.2.13.6</t>
  </si>
  <si>
    <t>2015.2.16.5</t>
  </si>
  <si>
    <t>2015.2.16.11</t>
  </si>
  <si>
    <t>2015.2.16.17</t>
  </si>
  <si>
    <t>2015.2.16.20</t>
  </si>
  <si>
    <t>2015.2.18.9</t>
  </si>
  <si>
    <t>2015.2.18.19</t>
  </si>
  <si>
    <t>2015.2.19.20</t>
  </si>
  <si>
    <t>2015.2.20.9</t>
  </si>
  <si>
    <t>2015.2.24.10</t>
  </si>
  <si>
    <t>トレード詳細データ</t>
  </si>
  <si>
    <t>トレード期間</t>
  </si>
  <si>
    <t>２０１４年１０月から２０１５年２月</t>
  </si>
  <si>
    <t>買いエントリー回数</t>
  </si>
  <si>
    <t>売りエントリー回数</t>
  </si>
  <si>
    <t>合計トレード回数</t>
  </si>
  <si>
    <t>合計勝ち数</t>
  </si>
  <si>
    <t>合計負け数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</si>
  <si>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</si>
  <si>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</si>
  <si>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</si>
  <si>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</si>
  <si>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</si>
  <si>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</si>
  <si>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</si>
  <si>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83％</t>
  </si>
  <si>
    <t>１．今、のあなたの現状を書いてください。</t>
  </si>
  <si>
    <t>（投資歴はどれくらいなのか、現状は勝てているのか負けているか？など）</t>
  </si>
  <si>
    <t>条件</t>
  </si>
  <si>
    <t>建値には+１７pipsで移動。</t>
  </si>
  <si>
    <t>利確には、直近安値高値、Ｓ／Ｒ、２００ＭＡ、逆のＰＢ、を使う。</t>
  </si>
  <si>
    <t>気づき：</t>
  </si>
  <si>
    <t>勝率は今回８３％に上がったが、リスクリワードがおちて、１対２にもなっていない。</t>
  </si>
  <si>
    <t>勝ったトレードのうちリスクリワードが１対２より低いトレードは</t>
  </si>
  <si>
    <t>７５トレード中４４あった。１対１に満たないエントリーは見送ったほうが良いのでしょうか？</t>
  </si>
  <si>
    <t>そうすると勝率は下がるが、リスクリワードが飛躍的にあがる。</t>
  </si>
  <si>
    <t>EBはトレンドの初動で出ることがあり、いったん戻りを付けるので、保有が難しい。</t>
  </si>
  <si>
    <t>大相場の時はS/R決済や直近高安だとトレンドの少ししか取れず、残念な思いもします。</t>
  </si>
  <si>
    <t>今回はリスク１％で行いましたが、４か月で３倍に近くになっています。勝率もよいので、２％でやっても</t>
  </si>
  <si>
    <t>それほどストレスなく行えるかなと思いました。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</si>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</sst>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\¥#,##0;&quot;¥-&quot;#,##0"/>
    <numFmt numFmtId="166" formatCode="0.0_);[RED]\(0.0\)"/>
    <numFmt numFmtId="167" formatCode="YYYY/M/D;@"/>
    <numFmt numFmtId="168" formatCode="0%"/>
    <numFmt numFmtId="169" formatCode="\¥#,##0;[RED]&quot;¥-&quot;#,##0"/>
    <numFmt numFmtId="170" formatCode="M/D;@"/>
    <numFmt numFmtId="171" formatCode="\¥#,##0_);[RED]&quot;(¥&quot;#,##0\)"/>
    <numFmt numFmtId="172" formatCode="YYYY\年M\月"/>
    <numFmt numFmtId="173" formatCode="0_);[RED]\(0\)"/>
    <numFmt numFmtId="174" formatCode="#,##0_ ;[RED]\-#,##0\ "/>
    <numFmt numFmtId="175" formatCode="0.0%"/>
    <numFmt numFmtId="176" formatCode="0.00_ "/>
    <numFmt numFmtId="177" formatCode="#,##0.00;[RED]\-#,##0.00"/>
    <numFmt numFmtId="178" formatCode="YYYY/M/D\ H:MM"/>
    <numFmt numFmtId="179" formatCode="GENERAL"/>
    <numFmt numFmtId="180" formatCode="0.00_ ;[RED]\-0.00\ "/>
    <numFmt numFmtId="181" formatCode="0;[RED]\-0"/>
    <numFmt numFmtId="182" formatCode="M\月D\日"/>
  </numFmts>
  <fonts count="13">
    <font>
      <sz val="11"/>
      <color indexed="8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9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6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164" fontId="2" fillId="0" borderId="0">
      <alignment vertical="center"/>
      <protection/>
    </xf>
  </cellStyleXfs>
  <cellXfs count="122">
    <xf numFmtId="164" fontId="0" fillId="0" borderId="0" xfId="0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/>
    </xf>
    <xf numFmtId="165" fontId="3" fillId="2" borderId="2" xfId="21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 vertical="center"/>
      <protection/>
    </xf>
    <xf numFmtId="165" fontId="3" fillId="2" borderId="3" xfId="21" applyNumberFormat="1" applyFont="1" applyFill="1" applyBorder="1" applyAlignment="1" applyProtection="1">
      <alignment horizontal="center"/>
      <protection/>
    </xf>
    <xf numFmtId="164" fontId="0" fillId="0" borderId="4" xfId="0" applyNumberFormat="1" applyFont="1" applyFill="1" applyBorder="1" applyAlignment="1" applyProtection="1">
      <alignment vertical="center"/>
      <protection/>
    </xf>
    <xf numFmtId="164" fontId="4" fillId="3" borderId="5" xfId="21" applyNumberFormat="1" applyFont="1" applyFill="1" applyBorder="1" applyAlignment="1" applyProtection="1">
      <alignment vertical="center"/>
      <protection/>
    </xf>
    <xf numFmtId="165" fontId="5" fillId="0" borderId="6" xfId="21" applyNumberFormat="1" applyFont="1" applyFill="1" applyBorder="1" applyAlignment="1" applyProtection="1">
      <alignment horizontal="center" vertical="center"/>
      <protection/>
    </xf>
    <xf numFmtId="166" fontId="4" fillId="3" borderId="7" xfId="21" applyNumberFormat="1" applyFont="1" applyFill="1" applyBorder="1" applyAlignment="1" applyProtection="1">
      <alignment vertical="center"/>
      <protection/>
    </xf>
    <xf numFmtId="167" fontId="4" fillId="0" borderId="8" xfId="21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vertical="center"/>
      <protection/>
    </xf>
    <xf numFmtId="164" fontId="4" fillId="3" borderId="9" xfId="21" applyNumberFormat="1" applyFont="1" applyFill="1" applyBorder="1" applyAlignment="1" applyProtection="1">
      <alignment vertical="center"/>
      <protection/>
    </xf>
    <xf numFmtId="165" fontId="4" fillId="0" borderId="10" xfId="21" applyNumberFormat="1" applyFont="1" applyFill="1" applyBorder="1" applyAlignment="1" applyProtection="1">
      <alignment horizontal="center" vertical="center"/>
      <protection/>
    </xf>
    <xf numFmtId="166" fontId="4" fillId="3" borderId="5" xfId="21" applyNumberFormat="1" applyFont="1" applyFill="1" applyBorder="1" applyAlignment="1" applyProtection="1">
      <alignment vertical="center"/>
      <protection/>
    </xf>
    <xf numFmtId="168" fontId="4" fillId="0" borderId="11" xfId="21" applyNumberFormat="1" applyFont="1" applyFill="1" applyBorder="1" applyAlignment="1" applyProtection="1">
      <alignment horizontal="center" vertical="center"/>
      <protection/>
    </xf>
    <xf numFmtId="165" fontId="4" fillId="0" borderId="8" xfId="21" applyNumberFormat="1" applyFont="1" applyFill="1" applyBorder="1" applyAlignment="1" applyProtection="1">
      <alignment horizontal="center" vertical="center"/>
      <protection/>
    </xf>
    <xf numFmtId="169" fontId="4" fillId="3" borderId="5" xfId="21" applyNumberFormat="1" applyFont="1" applyFill="1" applyBorder="1" applyAlignment="1" applyProtection="1">
      <alignment vertical="center"/>
      <protection/>
    </xf>
    <xf numFmtId="169" fontId="4" fillId="0" borderId="12" xfId="21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4" borderId="0" xfId="21" applyNumberFormat="1" applyFont="1" applyFill="1" applyBorder="1" applyAlignment="1" applyProtection="1">
      <alignment vertical="center"/>
      <protection/>
    </xf>
    <xf numFmtId="165" fontId="4" fillId="4" borderId="0" xfId="21" applyNumberFormat="1" applyFont="1" applyFill="1" applyBorder="1" applyAlignment="1" applyProtection="1">
      <alignment horizontal="center" vertical="center"/>
      <protection/>
    </xf>
    <xf numFmtId="166" fontId="4" fillId="4" borderId="0" xfId="21" applyNumberFormat="1" applyFont="1" applyFill="1" applyBorder="1" applyAlignment="1" applyProtection="1">
      <alignment vertical="center"/>
      <protection/>
    </xf>
    <xf numFmtId="165" fontId="3" fillId="2" borderId="13" xfId="21" applyNumberFormat="1" applyFont="1" applyFill="1" applyBorder="1" applyAlignment="1" applyProtection="1">
      <alignment horizontal="center"/>
      <protection/>
    </xf>
    <xf numFmtId="169" fontId="4" fillId="4" borderId="0" xfId="21" applyNumberFormat="1" applyFont="1" applyFill="1" applyBorder="1" applyAlignment="1" applyProtection="1">
      <alignment vertical="center"/>
      <protection/>
    </xf>
    <xf numFmtId="169" fontId="4" fillId="4" borderId="0" xfId="21" applyNumberFormat="1" applyFont="1" applyFill="1" applyBorder="1" applyAlignment="1" applyProtection="1">
      <alignment horizontal="center" vertical="center"/>
      <protection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4" fillId="4" borderId="14" xfId="21" applyNumberFormat="1" applyFont="1" applyFill="1" applyBorder="1" applyAlignment="1" applyProtection="1">
      <alignment vertical="center"/>
      <protection/>
    </xf>
    <xf numFmtId="165" fontId="4" fillId="4" borderId="14" xfId="21" applyNumberFormat="1" applyFont="1" applyFill="1" applyBorder="1" applyAlignment="1" applyProtection="1">
      <alignment horizontal="center" vertical="center"/>
      <protection/>
    </xf>
    <xf numFmtId="165" fontId="6" fillId="4" borderId="14" xfId="21" applyNumberFormat="1" applyFont="1" applyFill="1" applyBorder="1" applyAlignment="1" applyProtection="1">
      <alignment horizontal="center" vertical="center"/>
      <protection/>
    </xf>
    <xf numFmtId="166" fontId="4" fillId="4" borderId="14" xfId="21" applyNumberFormat="1" applyFont="1" applyFill="1" applyBorder="1" applyAlignment="1" applyProtection="1">
      <alignment vertical="center"/>
      <protection/>
    </xf>
    <xf numFmtId="168" fontId="4" fillId="4" borderId="15" xfId="21" applyNumberFormat="1" applyFont="1" applyFill="1" applyBorder="1" applyAlignment="1" applyProtection="1">
      <alignment horizontal="center" vertical="center"/>
      <protection/>
    </xf>
    <xf numFmtId="169" fontId="4" fillId="4" borderId="14" xfId="21" applyNumberFormat="1" applyFont="1" applyFill="1" applyBorder="1" applyAlignment="1" applyProtection="1">
      <alignment vertical="center"/>
      <protection/>
    </xf>
    <xf numFmtId="169" fontId="4" fillId="4" borderId="14" xfId="21" applyNumberFormat="1" applyFont="1" applyFill="1" applyBorder="1" applyAlignment="1" applyProtection="1">
      <alignment horizontal="center" vertical="center"/>
      <protection/>
    </xf>
    <xf numFmtId="164" fontId="0" fillId="4" borderId="14" xfId="0" applyNumberFormat="1" applyFont="1" applyFill="1" applyBorder="1" applyAlignment="1" applyProtection="1">
      <alignment vertical="center"/>
      <protection/>
    </xf>
    <xf numFmtId="164" fontId="0" fillId="0" borderId="14" xfId="0" applyNumberFormat="1" applyFont="1" applyFill="1" applyBorder="1" applyAlignment="1" applyProtection="1">
      <alignment vertical="center"/>
      <protection/>
    </xf>
    <xf numFmtId="164" fontId="4" fillId="0" borderId="16" xfId="21" applyNumberFormat="1" applyFont="1" applyFill="1" applyBorder="1" applyAlignment="1" applyProtection="1">
      <alignment/>
      <protection/>
    </xf>
    <xf numFmtId="165" fontId="3" fillId="2" borderId="16" xfId="21" applyNumberFormat="1" applyFont="1" applyFill="1" applyBorder="1" applyAlignment="1" applyProtection="1">
      <alignment horizontal="center"/>
      <protection/>
    </xf>
    <xf numFmtId="165" fontId="4" fillId="0" borderId="16" xfId="21" applyNumberFormat="1" applyFont="1" applyFill="1" applyBorder="1" applyAlignment="1" applyProtection="1">
      <alignment horizontal="center" vertical="center"/>
      <protection/>
    </xf>
    <xf numFmtId="165" fontId="3" fillId="2" borderId="6" xfId="21" applyNumberFormat="1" applyFont="1" applyFill="1" applyBorder="1" applyAlignment="1" applyProtection="1">
      <alignment horizontal="center"/>
      <protection/>
    </xf>
    <xf numFmtId="165" fontId="4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vertical="center"/>
      <protection/>
    </xf>
    <xf numFmtId="164" fontId="6" fillId="3" borderId="17" xfId="21" applyNumberFormat="1" applyFont="1" applyFill="1" applyBorder="1" applyAlignment="1" applyProtection="1">
      <alignment horizontal="center" vertical="center"/>
      <protection/>
    </xf>
    <xf numFmtId="164" fontId="4" fillId="3" borderId="18" xfId="21" applyNumberFormat="1" applyFont="1" applyFill="1" applyBorder="1" applyAlignment="1" applyProtection="1">
      <alignment horizontal="center" vertical="center"/>
      <protection/>
    </xf>
    <xf numFmtId="164" fontId="4" fillId="3" borderId="19" xfId="21" applyNumberFormat="1" applyFont="1" applyFill="1" applyBorder="1" applyAlignment="1" applyProtection="1">
      <alignment horizontal="center" vertical="center" wrapText="1"/>
      <protection/>
    </xf>
    <xf numFmtId="164" fontId="4" fillId="3" borderId="20" xfId="21" applyNumberFormat="1" applyFont="1" applyFill="1" applyBorder="1" applyAlignment="1" applyProtection="1">
      <alignment horizontal="center" vertical="center"/>
      <protection/>
    </xf>
    <xf numFmtId="166" fontId="4" fillId="3" borderId="19" xfId="21" applyNumberFormat="1" applyFont="1" applyFill="1" applyBorder="1" applyAlignment="1" applyProtection="1">
      <alignment horizontal="center" vertical="center" wrapText="1"/>
      <protection/>
    </xf>
    <xf numFmtId="170" fontId="4" fillId="3" borderId="19" xfId="21" applyNumberFormat="1" applyFont="1" applyFill="1" applyBorder="1" applyAlignment="1" applyProtection="1">
      <alignment horizontal="center" vertical="center"/>
      <protection/>
    </xf>
    <xf numFmtId="171" fontId="4" fillId="3" borderId="21" xfId="21" applyNumberFormat="1" applyFont="1" applyFill="1" applyBorder="1" applyAlignment="1" applyProtection="1">
      <alignment horizontal="center" vertical="center"/>
      <protection/>
    </xf>
    <xf numFmtId="164" fontId="4" fillId="3" borderId="22" xfId="21" applyNumberFormat="1" applyFont="1" applyFill="1" applyBorder="1" applyAlignment="1" applyProtection="1">
      <alignment horizontal="center" vertical="center" wrapText="1"/>
      <protection/>
    </xf>
    <xf numFmtId="172" fontId="3" fillId="0" borderId="23" xfId="21" applyNumberFormat="1" applyFont="1" applyFill="1" applyBorder="1" applyAlignment="1" applyProtection="1">
      <alignment horizontal="center" vertical="center"/>
      <protection/>
    </xf>
    <xf numFmtId="171" fontId="3" fillId="0" borderId="2" xfId="21" applyNumberFormat="1" applyFont="1" applyFill="1" applyBorder="1" applyAlignment="1" applyProtection="1">
      <alignment horizontal="right" vertical="center"/>
      <protection/>
    </xf>
    <xf numFmtId="169" fontId="3" fillId="0" borderId="2" xfId="21" applyNumberFormat="1" applyFont="1" applyFill="1" applyBorder="1" applyAlignment="1" applyProtection="1">
      <alignment horizontal="right" vertical="center"/>
      <protection/>
    </xf>
    <xf numFmtId="173" fontId="3" fillId="0" borderId="2" xfId="21" applyNumberFormat="1" applyFont="1" applyFill="1" applyBorder="1" applyAlignment="1" applyProtection="1">
      <alignment horizontal="right" vertical="center"/>
      <protection/>
    </xf>
    <xf numFmtId="174" fontId="3" fillId="0" borderId="2" xfId="21" applyNumberFormat="1" applyFont="1" applyFill="1" applyBorder="1" applyAlignment="1" applyProtection="1">
      <alignment horizontal="right" vertical="center"/>
      <protection/>
    </xf>
    <xf numFmtId="175" fontId="3" fillId="0" borderId="2" xfId="21" applyNumberFormat="1" applyFont="1" applyFill="1" applyBorder="1" applyAlignment="1" applyProtection="1">
      <alignment vertical="center"/>
      <protection/>
    </xf>
    <xf numFmtId="171" fontId="3" fillId="0" borderId="2" xfId="21" applyNumberFormat="1" applyFont="1" applyFill="1" applyBorder="1" applyAlignment="1" applyProtection="1">
      <alignment vertical="center"/>
      <protection/>
    </xf>
    <xf numFmtId="176" fontId="3" fillId="0" borderId="2" xfId="21" applyNumberFormat="1" applyFont="1" applyFill="1" applyBorder="1" applyAlignment="1" applyProtection="1">
      <alignment vertical="center"/>
      <protection/>
    </xf>
    <xf numFmtId="176" fontId="3" fillId="0" borderId="24" xfId="21" applyNumberFormat="1" applyFont="1" applyFill="1" applyBorder="1" applyAlignment="1" applyProtection="1">
      <alignment vertical="center"/>
      <protection/>
    </xf>
    <xf numFmtId="172" fontId="0" fillId="0" borderId="23" xfId="0" applyNumberFormat="1" applyFont="1" applyFill="1" applyBorder="1" applyAlignment="1" applyProtection="1">
      <alignment horizontal="center" vertical="center"/>
      <protection/>
    </xf>
    <xf numFmtId="171" fontId="0" fillId="0" borderId="2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72" fontId="3" fillId="0" borderId="25" xfId="21" applyNumberFormat="1" applyFont="1" applyFill="1" applyBorder="1" applyAlignment="1" applyProtection="1">
      <alignment horizontal="center" vertical="center"/>
      <protection/>
    </xf>
    <xf numFmtId="171" fontId="0" fillId="0" borderId="26" xfId="0" applyNumberFormat="1" applyFont="1" applyFill="1" applyBorder="1" applyAlignment="1" applyProtection="1">
      <alignment vertical="center"/>
      <protection/>
    </xf>
    <xf numFmtId="169" fontId="3" fillId="0" borderId="26" xfId="21" applyNumberFormat="1" applyFont="1" applyFill="1" applyBorder="1" applyAlignment="1" applyProtection="1">
      <alignment horizontal="right" vertical="center"/>
      <protection/>
    </xf>
    <xf numFmtId="164" fontId="0" fillId="0" borderId="26" xfId="0" applyNumberFormat="1" applyFont="1" applyFill="1" applyBorder="1" applyAlignment="1" applyProtection="1">
      <alignment vertical="center"/>
      <protection/>
    </xf>
    <xf numFmtId="173" fontId="3" fillId="0" borderId="26" xfId="21" applyNumberFormat="1" applyFont="1" applyFill="1" applyBorder="1" applyAlignment="1" applyProtection="1">
      <alignment horizontal="right" vertical="center"/>
      <protection/>
    </xf>
    <xf numFmtId="175" fontId="3" fillId="0" borderId="26" xfId="21" applyNumberFormat="1" applyFont="1" applyFill="1" applyBorder="1" applyAlignment="1" applyProtection="1">
      <alignment vertical="center"/>
      <protection/>
    </xf>
    <xf numFmtId="171" fontId="3" fillId="0" borderId="26" xfId="21" applyNumberFormat="1" applyFont="1" applyFill="1" applyBorder="1" applyAlignment="1" applyProtection="1">
      <alignment vertical="center"/>
      <protection/>
    </xf>
    <xf numFmtId="176" fontId="3" fillId="0" borderId="26" xfId="21" applyNumberFormat="1" applyFont="1" applyFill="1" applyBorder="1" applyAlignment="1" applyProtection="1">
      <alignment vertical="center"/>
      <protection/>
    </xf>
    <xf numFmtId="176" fontId="3" fillId="0" borderId="27" xfId="21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horizontal="center" vertical="center"/>
      <protection/>
    </xf>
    <xf numFmtId="165" fontId="2" fillId="0" borderId="29" xfId="0" applyNumberFormat="1" applyFont="1" applyFill="1" applyBorder="1" applyAlignment="1" applyProtection="1">
      <alignment vertical="center"/>
      <protection/>
    </xf>
    <xf numFmtId="171" fontId="2" fillId="0" borderId="29" xfId="0" applyNumberFormat="1" applyFont="1" applyFill="1" applyBorder="1" applyAlignment="1" applyProtection="1">
      <alignment vertical="center"/>
      <protection/>
    </xf>
    <xf numFmtId="169" fontId="2" fillId="0" borderId="29" xfId="0" applyNumberFormat="1" applyFont="1" applyFill="1" applyBorder="1" applyAlignment="1" applyProtection="1">
      <alignment vertical="center"/>
      <protection/>
    </xf>
    <xf numFmtId="174" fontId="2" fillId="0" borderId="29" xfId="0" applyNumberFormat="1" applyFont="1" applyFill="1" applyBorder="1" applyAlignment="1" applyProtection="1">
      <alignment vertical="center"/>
      <protection/>
    </xf>
    <xf numFmtId="173" fontId="2" fillId="0" borderId="29" xfId="0" applyNumberFormat="1" applyFont="1" applyFill="1" applyBorder="1" applyAlignment="1" applyProtection="1">
      <alignment vertical="center"/>
      <protection/>
    </xf>
    <xf numFmtId="175" fontId="7" fillId="0" borderId="29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Fill="1" applyBorder="1" applyAlignment="1" applyProtection="1">
      <alignment vertical="center"/>
      <protection/>
    </xf>
    <xf numFmtId="164" fontId="8" fillId="0" borderId="24" xfId="0" applyNumberFormat="1" applyFont="1" applyFill="1" applyBorder="1" applyAlignment="1" applyProtection="1">
      <alignment vertical="center"/>
      <protection/>
    </xf>
    <xf numFmtId="164" fontId="0" fillId="5" borderId="5" xfId="0" applyNumberFormat="1" applyFont="1" applyFill="1" applyBorder="1" applyAlignment="1" applyProtection="1">
      <alignment vertical="center"/>
      <protection/>
    </xf>
    <xf numFmtId="164" fontId="0" fillId="5" borderId="32" xfId="0" applyNumberFormat="1" applyFont="1" applyFill="1" applyBorder="1" applyAlignment="1" applyProtection="1">
      <alignment vertical="center"/>
      <protection/>
    </xf>
    <xf numFmtId="164" fontId="0" fillId="5" borderId="12" xfId="0" applyNumberFormat="1" applyFont="1" applyFill="1" applyBorder="1" applyAlignment="1" applyProtection="1">
      <alignment vertical="center"/>
      <protection/>
    </xf>
    <xf numFmtId="164" fontId="0" fillId="5" borderId="33" xfId="0" applyNumberFormat="1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Font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Alignment="1">
      <alignment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64" fontId="0" fillId="0" borderId="34" xfId="0" applyNumberFormat="1" applyFont="1" applyFill="1" applyBorder="1" applyAlignment="1" applyProtection="1">
      <alignment vertical="center"/>
      <protection/>
    </xf>
    <xf numFmtId="181" fontId="0" fillId="0" borderId="3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80" fontId="0" fillId="0" borderId="34" xfId="0" applyNumberFormat="1" applyFont="1" applyFill="1" applyBorder="1" applyAlignment="1" applyProtection="1">
      <alignment vertical="center"/>
      <protection/>
    </xf>
    <xf numFmtId="177" fontId="0" fillId="0" borderId="34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Alignment="1">
      <alignment vertical="center"/>
    </xf>
    <xf numFmtId="164" fontId="11" fillId="6" borderId="33" xfId="0" applyNumberFormat="1" applyFont="1" applyFill="1" applyBorder="1" applyAlignment="1" applyProtection="1">
      <alignment horizontal="center" vertical="center"/>
      <protection/>
    </xf>
    <xf numFmtId="164" fontId="0" fillId="0" borderId="35" xfId="0" applyNumberFormat="1" applyFont="1" applyFill="1" applyBorder="1" applyAlignment="1" applyProtection="1">
      <alignment vertical="center"/>
      <protection/>
    </xf>
    <xf numFmtId="164" fontId="0" fillId="0" borderId="36" xfId="0" applyNumberFormat="1" applyFont="1" applyFill="1" applyBorder="1" applyAlignment="1" applyProtection="1">
      <alignment vertical="center"/>
      <protection/>
    </xf>
    <xf numFmtId="164" fontId="0" fillId="0" borderId="37" xfId="0" applyNumberFormat="1" applyFont="1" applyFill="1" applyBorder="1" applyAlignment="1" applyProtection="1">
      <alignment vertical="center"/>
      <protection/>
    </xf>
    <xf numFmtId="164" fontId="0" fillId="0" borderId="38" xfId="0" applyNumberFormat="1" applyFont="1" applyFill="1" applyBorder="1" applyAlignment="1" applyProtection="1">
      <alignment vertical="center"/>
      <protection/>
    </xf>
    <xf numFmtId="164" fontId="12" fillId="0" borderId="38" xfId="0" applyNumberFormat="1" applyFont="1" applyFill="1" applyBorder="1" applyAlignment="1" applyProtection="1">
      <alignment vertical="center"/>
      <protection/>
    </xf>
    <xf numFmtId="164" fontId="0" fillId="0" borderId="39" xfId="0" applyNumberFormat="1" applyFont="1" applyFill="1" applyBorder="1" applyAlignment="1" applyProtection="1">
      <alignment vertical="center"/>
      <protection/>
    </xf>
    <xf numFmtId="164" fontId="0" fillId="0" borderId="40" xfId="0" applyNumberFormat="1" applyFont="1" applyFill="1" applyBorder="1" applyAlignment="1" applyProtection="1">
      <alignment vertical="center"/>
      <protection/>
    </xf>
    <xf numFmtId="180" fontId="0" fillId="0" borderId="38" xfId="0" applyNumberFormat="1" applyFont="1" applyFill="1" applyBorder="1" applyAlignment="1" applyProtection="1">
      <alignment vertical="center"/>
      <protection/>
    </xf>
    <xf numFmtId="176" fontId="0" fillId="0" borderId="38" xfId="0" applyNumberFormat="1" applyFont="1" applyFill="1" applyBorder="1" applyAlignment="1" applyProtection="1">
      <alignment vertical="center"/>
      <protection/>
    </xf>
    <xf numFmtId="164" fontId="0" fillId="0" borderId="41" xfId="0" applyNumberFormat="1" applyFont="1" applyFill="1" applyBorder="1" applyAlignment="1" applyProtection="1">
      <alignment vertical="center"/>
      <protection/>
    </xf>
    <xf numFmtId="168" fontId="0" fillId="0" borderId="42" xfId="0" applyNumberFormat="1" applyFont="1" applyFill="1" applyBorder="1" applyAlignment="1" applyProtection="1">
      <alignment vertical="center"/>
      <protection/>
    </xf>
    <xf numFmtId="164" fontId="2" fillId="0" borderId="43" xfId="22" applyFont="1" applyBorder="1">
      <alignment vertical="center"/>
      <protection/>
    </xf>
    <xf numFmtId="164" fontId="2" fillId="0" borderId="44" xfId="22" applyBorder="1">
      <alignment vertical="center"/>
      <protection/>
    </xf>
    <xf numFmtId="164" fontId="2" fillId="0" borderId="0" xfId="22" applyBorder="1">
      <alignment vertical="center"/>
      <protection/>
    </xf>
    <xf numFmtId="164" fontId="2" fillId="0" borderId="45" xfId="22" applyFont="1" applyBorder="1">
      <alignment vertical="center"/>
      <protection/>
    </xf>
    <xf numFmtId="164" fontId="2" fillId="0" borderId="34" xfId="22" applyBorder="1">
      <alignment vertical="center"/>
      <protection/>
    </xf>
    <xf numFmtId="164" fontId="2" fillId="0" borderId="0" xfId="22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  <cellStyle name="標準_気づ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28575</xdr:rowOff>
    </xdr:from>
    <xdr:to>
      <xdr:col>12</xdr:col>
      <xdr:colOff>47625</xdr:colOff>
      <xdr:row>22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7839075" cy="3790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7">
      <selection activeCell="A15" sqref="A1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"/>
      <c r="B1" s="2" t="s">
        <v>0</v>
      </c>
      <c r="C1" s="2"/>
      <c r="D1" s="2"/>
      <c r="E1" s="3"/>
      <c r="F1" s="4" t="s">
        <v>0</v>
      </c>
      <c r="G1" s="4"/>
      <c r="H1" s="5"/>
    </row>
    <row r="2" spans="1:9" ht="25.5" customHeight="1">
      <c r="A2" s="6" t="s">
        <v>1</v>
      </c>
      <c r="B2" s="7">
        <v>3000000</v>
      </c>
      <c r="C2" s="7"/>
      <c r="D2" s="7"/>
      <c r="E2" s="8" t="s">
        <v>2</v>
      </c>
      <c r="F2" s="9">
        <v>41609</v>
      </c>
      <c r="G2" s="9"/>
      <c r="H2" s="10"/>
      <c r="I2" s="10"/>
    </row>
    <row r="3" spans="1:11" ht="27" customHeight="1">
      <c r="A3" s="11" t="s">
        <v>3</v>
      </c>
      <c r="B3" s="12">
        <f>SUM(B2+D17)</f>
        <v>3020000</v>
      </c>
      <c r="C3" s="12"/>
      <c r="D3" s="12"/>
      <c r="E3" s="13" t="s">
        <v>4</v>
      </c>
      <c r="F3" s="14">
        <v>0.02</v>
      </c>
      <c r="G3" s="15">
        <f>B3*F3</f>
        <v>60400</v>
      </c>
      <c r="H3" s="16" t="s">
        <v>5</v>
      </c>
      <c r="I3" s="17">
        <f>(B3-B2)</f>
        <v>20000</v>
      </c>
      <c r="K3" s="18"/>
    </row>
    <row r="4" spans="1:9" s="25" customFormat="1" ht="17.25" customHeight="1">
      <c r="A4" s="19"/>
      <c r="B4" s="20"/>
      <c r="C4" s="20"/>
      <c r="D4" s="20"/>
      <c r="E4" s="21"/>
      <c r="F4" s="22" t="s">
        <v>0</v>
      </c>
      <c r="G4" s="20"/>
      <c r="H4" s="23"/>
      <c r="I4" s="24"/>
    </row>
    <row r="5" spans="1:12" ht="39" customHeight="1">
      <c r="A5" s="26"/>
      <c r="B5" s="27"/>
      <c r="C5" s="27"/>
      <c r="D5" s="28"/>
      <c r="E5" s="29"/>
      <c r="F5" s="30"/>
      <c r="G5" s="27"/>
      <c r="H5" s="31"/>
      <c r="I5" s="32"/>
      <c r="J5" s="33"/>
      <c r="K5" s="34"/>
      <c r="L5" s="34"/>
    </row>
    <row r="6" spans="1:12" ht="21" customHeight="1">
      <c r="A6" s="35" t="s">
        <v>6</v>
      </c>
      <c r="B6" s="36" t="s">
        <v>0</v>
      </c>
      <c r="C6" s="36" t="s">
        <v>0</v>
      </c>
      <c r="D6" s="37"/>
      <c r="E6" s="36" t="s">
        <v>0</v>
      </c>
      <c r="F6" s="38" t="s">
        <v>0</v>
      </c>
      <c r="G6" s="39"/>
      <c r="H6" s="10"/>
      <c r="I6" s="10"/>
      <c r="L6" s="40"/>
    </row>
    <row r="7" spans="1:12" ht="28.5" customHeight="1">
      <c r="A7" s="41" t="s">
        <v>7</v>
      </c>
      <c r="B7" s="42" t="s">
        <v>8</v>
      </c>
      <c r="C7" s="43" t="s">
        <v>9</v>
      </c>
      <c r="D7" s="44" t="s">
        <v>10</v>
      </c>
      <c r="E7" s="45" t="s">
        <v>11</v>
      </c>
      <c r="F7" s="43" t="s">
        <v>12</v>
      </c>
      <c r="G7" s="45" t="s">
        <v>13</v>
      </c>
      <c r="H7" s="44" t="s">
        <v>14</v>
      </c>
      <c r="I7" s="46" t="s">
        <v>15</v>
      </c>
      <c r="J7" s="47" t="s">
        <v>16</v>
      </c>
      <c r="K7" s="43" t="s">
        <v>17</v>
      </c>
      <c r="L7" s="48" t="s">
        <v>18</v>
      </c>
    </row>
    <row r="8" spans="1:12" ht="24.75" customHeight="1">
      <c r="A8" s="49">
        <v>42095</v>
      </c>
      <c r="B8" s="50">
        <v>20000</v>
      </c>
      <c r="C8" s="50"/>
      <c r="D8" s="51">
        <f>SUM(B8-C8)</f>
        <v>20000</v>
      </c>
      <c r="E8" s="52">
        <v>5</v>
      </c>
      <c r="F8" s="53">
        <v>2</v>
      </c>
      <c r="G8" s="52">
        <f>SUM(E8+F8)</f>
        <v>7</v>
      </c>
      <c r="H8" s="54">
        <f>E8/G8</f>
        <v>0.7142857142857143</v>
      </c>
      <c r="I8" s="55">
        <f>B8/E8</f>
        <v>4000</v>
      </c>
      <c r="J8" s="55">
        <f>C8/F8</f>
        <v>0</v>
      </c>
      <c r="K8" s="56" t="e">
        <f>I8/J8</f>
        <v>#DIV/0!</v>
      </c>
      <c r="L8" s="57" t="e">
        <f>B8/C8</f>
        <v>#DIV/0!</v>
      </c>
    </row>
    <row r="9" spans="1:12" ht="24.75" customHeight="1">
      <c r="A9" s="58">
        <v>42125</v>
      </c>
      <c r="B9" s="59"/>
      <c r="C9" s="59"/>
      <c r="D9" s="51">
        <f>SUM(B9-C9)</f>
        <v>0</v>
      </c>
      <c r="E9" s="60"/>
      <c r="F9" s="60"/>
      <c r="G9" s="52">
        <f>SUM(E9+F9)</f>
        <v>0</v>
      </c>
      <c r="H9" s="54" t="e">
        <f>E9/G9</f>
        <v>#DIV/0!</v>
      </c>
      <c r="I9" s="55" t="e">
        <f>B9/E9</f>
        <v>#DIV/0!</v>
      </c>
      <c r="J9" s="55" t="e">
        <f>C9/F9</f>
        <v>#DIV/0!</v>
      </c>
      <c r="K9" s="56" t="e">
        <f>I9/J9</f>
        <v>#DIV/0!</v>
      </c>
      <c r="L9" s="57" t="e">
        <f>B9/C9</f>
        <v>#DIV/0!</v>
      </c>
    </row>
    <row r="10" spans="1:12" ht="24.75" customHeight="1">
      <c r="A10" s="49">
        <v>42156</v>
      </c>
      <c r="B10" s="59"/>
      <c r="C10" s="59"/>
      <c r="D10" s="51">
        <f>SUM(B10-C10)</f>
        <v>0</v>
      </c>
      <c r="E10" s="60"/>
      <c r="F10" s="60"/>
      <c r="G10" s="52">
        <f>SUM(E10+F10)</f>
        <v>0</v>
      </c>
      <c r="H10" s="54" t="e">
        <f>E10/G10</f>
        <v>#DIV/0!</v>
      </c>
      <c r="I10" s="55" t="e">
        <f>B10/E10</f>
        <v>#DIV/0!</v>
      </c>
      <c r="J10" s="55" t="e">
        <f>C10/F10</f>
        <v>#DIV/0!</v>
      </c>
      <c r="K10" s="56" t="e">
        <f>I10/J10</f>
        <v>#DIV/0!</v>
      </c>
      <c r="L10" s="57" t="e">
        <f>B10/C10</f>
        <v>#DIV/0!</v>
      </c>
    </row>
    <row r="11" spans="1:12" ht="24.75" customHeight="1">
      <c r="A11" s="58">
        <v>42186</v>
      </c>
      <c r="B11" s="59"/>
      <c r="C11" s="59"/>
      <c r="D11" s="51">
        <f>SUM(B11-C11)</f>
        <v>0</v>
      </c>
      <c r="E11" s="60"/>
      <c r="F11" s="60"/>
      <c r="G11" s="52">
        <f>SUM(E11+F11)</f>
        <v>0</v>
      </c>
      <c r="H11" s="54" t="e">
        <f>E11/G11</f>
        <v>#DIV/0!</v>
      </c>
      <c r="I11" s="55" t="e">
        <f>B11/E11</f>
        <v>#DIV/0!</v>
      </c>
      <c r="J11" s="55" t="e">
        <f>C11/F11</f>
        <v>#DIV/0!</v>
      </c>
      <c r="K11" s="56" t="e">
        <f>I11/J11</f>
        <v>#DIV/0!</v>
      </c>
      <c r="L11" s="57" t="e">
        <f>B11/C11</f>
        <v>#DIV/0!</v>
      </c>
    </row>
    <row r="12" spans="1:12" ht="24.75" customHeight="1">
      <c r="A12" s="49">
        <v>42217</v>
      </c>
      <c r="B12" s="59"/>
      <c r="C12" s="50"/>
      <c r="D12" s="51">
        <f>SUM(B12-C12)</f>
        <v>0</v>
      </c>
      <c r="E12" s="60"/>
      <c r="F12" s="60"/>
      <c r="G12" s="52">
        <f>SUM(E12+F12)</f>
        <v>0</v>
      </c>
      <c r="H12" s="54" t="e">
        <f>E12/G12</f>
        <v>#DIV/0!</v>
      </c>
      <c r="I12" s="55" t="e">
        <f>B12/E12</f>
        <v>#DIV/0!</v>
      </c>
      <c r="J12" s="55" t="e">
        <f>C12/F12</f>
        <v>#DIV/0!</v>
      </c>
      <c r="K12" s="56" t="e">
        <f>I12/J12</f>
        <v>#DIV/0!</v>
      </c>
      <c r="L12" s="57" t="e">
        <f>B12/C12</f>
        <v>#DIV/0!</v>
      </c>
    </row>
    <row r="13" spans="1:12" ht="24.75" customHeight="1">
      <c r="A13" s="58">
        <v>42248</v>
      </c>
      <c r="B13" s="59"/>
      <c r="C13" s="59"/>
      <c r="D13" s="51">
        <f>SUM(B13-C13)</f>
        <v>0</v>
      </c>
      <c r="E13" s="60"/>
      <c r="F13" s="60"/>
      <c r="G13" s="52">
        <f>SUM(E13+F13)</f>
        <v>0</v>
      </c>
      <c r="H13" s="54" t="e">
        <f>E13/G13</f>
        <v>#DIV/0!</v>
      </c>
      <c r="I13" s="55" t="e">
        <f>B13/E13</f>
        <v>#DIV/0!</v>
      </c>
      <c r="J13" s="55" t="e">
        <f>C13/F13</f>
        <v>#DIV/0!</v>
      </c>
      <c r="K13" s="56" t="e">
        <f>I13/J13</f>
        <v>#DIV/0!</v>
      </c>
      <c r="L13" s="57" t="e">
        <f>B13/C13</f>
        <v>#DIV/0!</v>
      </c>
    </row>
    <row r="14" spans="1:12" ht="24.75" customHeight="1">
      <c r="A14" s="49">
        <v>42278</v>
      </c>
      <c r="B14" s="59"/>
      <c r="C14" s="50"/>
      <c r="D14" s="51">
        <f>SUM(B14-C14)</f>
        <v>0</v>
      </c>
      <c r="E14" s="60"/>
      <c r="F14" s="60"/>
      <c r="G14" s="52">
        <f>SUM(E14+F14)</f>
        <v>0</v>
      </c>
      <c r="H14" s="54" t="e">
        <f>E14/G14</f>
        <v>#DIV/0!</v>
      </c>
      <c r="I14" s="55" t="e">
        <f>B14/E14</f>
        <v>#DIV/0!</v>
      </c>
      <c r="J14" s="55" t="e">
        <f>C14/F14</f>
        <v>#DIV/0!</v>
      </c>
      <c r="K14" s="56" t="e">
        <f>I14/J14</f>
        <v>#DIV/0!</v>
      </c>
      <c r="L14" s="57" t="e">
        <f>B14/C14</f>
        <v>#DIV/0!</v>
      </c>
    </row>
    <row r="15" spans="1:12" ht="24.75" customHeight="1">
      <c r="A15" s="58">
        <v>42309</v>
      </c>
      <c r="B15" s="59"/>
      <c r="C15" s="50"/>
      <c r="D15" s="51">
        <f>SUM(B15-C15)</f>
        <v>0</v>
      </c>
      <c r="E15" s="60"/>
      <c r="F15" s="60"/>
      <c r="G15" s="52">
        <f>SUM(E15+F15)</f>
        <v>0</v>
      </c>
      <c r="H15" s="54" t="e">
        <f>E15/G15</f>
        <v>#DIV/0!</v>
      </c>
      <c r="I15" s="55" t="e">
        <f>B15/E15</f>
        <v>#DIV/0!</v>
      </c>
      <c r="J15" s="55" t="e">
        <f>C15/F15</f>
        <v>#DIV/0!</v>
      </c>
      <c r="K15" s="56" t="e">
        <f>I15/J15</f>
        <v>#DIV/0!</v>
      </c>
      <c r="L15" s="57" t="e">
        <f>B15/C15</f>
        <v>#DIV/0!</v>
      </c>
    </row>
    <row r="16" spans="1:12" ht="24.75" customHeight="1">
      <c r="A16" s="61">
        <v>42339</v>
      </c>
      <c r="B16" s="62"/>
      <c r="C16" s="62"/>
      <c r="D16" s="63">
        <f>SUM(B16-C16)</f>
        <v>0</v>
      </c>
      <c r="E16" s="64"/>
      <c r="F16" s="64"/>
      <c r="G16" s="65">
        <f>SUM(E16+F16)</f>
        <v>0</v>
      </c>
      <c r="H16" s="66" t="e">
        <f>E16/G16</f>
        <v>#DIV/0!</v>
      </c>
      <c r="I16" s="67" t="e">
        <f>B16/E16</f>
        <v>#DIV/0!</v>
      </c>
      <c r="J16" s="67" t="e">
        <f>C16/F16</f>
        <v>#DIV/0!</v>
      </c>
      <c r="K16" s="68" t="e">
        <f>I16/J16</f>
        <v>#DIV/0!</v>
      </c>
      <c r="L16" s="69" t="e">
        <f>B16/C16</f>
        <v>#DIV/0!</v>
      </c>
    </row>
    <row r="17" spans="1:12" ht="24.75" customHeight="1">
      <c r="A17" s="70" t="s">
        <v>19</v>
      </c>
      <c r="B17" s="71">
        <f>SUM(B8:B16)</f>
        <v>20000</v>
      </c>
      <c r="C17" s="72">
        <f>SUM(C8:C16)</f>
        <v>0</v>
      </c>
      <c r="D17" s="73">
        <f>SUM(D8:D16)</f>
        <v>20000</v>
      </c>
      <c r="E17" s="74">
        <f>SUM(E8:E16)</f>
        <v>5</v>
      </c>
      <c r="F17" s="75">
        <f>SUM(F8:F16)</f>
        <v>2</v>
      </c>
      <c r="G17" s="74">
        <f>SUM(G8:G16)</f>
        <v>7</v>
      </c>
      <c r="H17" s="76">
        <f>AVERAGE(H8:H16)</f>
        <v>0</v>
      </c>
      <c r="I17" s="72" t="e">
        <f>AVERAGE(I8:I16)</f>
        <v>#DIV/0!</v>
      </c>
      <c r="J17" s="72" t="e">
        <f>AVERAGE(J8:J16)</f>
        <v>#DIV/0!</v>
      </c>
      <c r="K17" s="77" t="e">
        <f>AVERAGE(K8:K16)</f>
        <v>#DIV/0!</v>
      </c>
      <c r="L17" s="77" t="e">
        <f>AVERAGE(L8:L16)</f>
        <v>#DIV/0!</v>
      </c>
    </row>
    <row r="18" spans="1:12" ht="13.5" customHeight="1">
      <c r="A18" s="78"/>
      <c r="J18" s="79"/>
      <c r="K18" s="80" t="s">
        <v>20</v>
      </c>
      <c r="L18" s="80" t="s">
        <v>21</v>
      </c>
    </row>
    <row r="19" ht="13.5" customHeight="1">
      <c r="A19" s="78"/>
    </row>
  </sheetData>
  <sheetProtection selectLockedCells="1" selectUnlockedCells="1"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4"/>
  <sheetViews>
    <sheetView zoomScaleSheetLayoutView="100" workbookViewId="0" topLeftCell="A1">
      <pane ySplit="1" topLeftCell="A93" activePane="bottomLeft" state="frozen"/>
      <selection pane="topLeft" activeCell="A1" sqref="A1"/>
      <selection pane="bottomLeft" activeCell="F109" sqref="F109"/>
    </sheetView>
  </sheetViews>
  <sheetFormatPr defaultColWidth="10.00390625" defaultRowHeight="13.5" customHeight="1"/>
  <cols>
    <col min="1" max="1" width="9.625" style="0" customWidth="1"/>
    <col min="2" max="2" width="16.875" style="0" customWidth="1"/>
    <col min="3" max="3" width="12.75390625" style="0" customWidth="1"/>
    <col min="4" max="4" width="16.75390625" style="0" customWidth="1"/>
    <col min="5" max="5" width="15.875" style="0" customWidth="1"/>
    <col min="6" max="6" width="13.125" style="0" customWidth="1"/>
    <col min="7" max="7" width="11.25390625" style="0" customWidth="1"/>
    <col min="8" max="8" width="15.875" style="0" customWidth="1"/>
    <col min="10" max="10" width="12.375" style="0" customWidth="1"/>
    <col min="11" max="12" width="9.00390625" style="0" customWidth="1"/>
    <col min="13" max="13" width="8.625" style="0" customWidth="1"/>
    <col min="14" max="14" width="7.75390625" style="0" customWidth="1"/>
    <col min="15" max="15" width="11.50390625" style="0" customWidth="1"/>
    <col min="16" max="16" width="10.875" style="0" customWidth="1"/>
  </cols>
  <sheetData>
    <row r="1" spans="1:17" ht="13.5" customHeight="1">
      <c r="A1" s="81" t="s">
        <v>22</v>
      </c>
      <c r="B1" s="82" t="s">
        <v>23</v>
      </c>
      <c r="C1" s="82" t="s">
        <v>24</v>
      </c>
      <c r="D1" s="82" t="s">
        <v>25</v>
      </c>
      <c r="E1" s="82" t="s">
        <v>26</v>
      </c>
      <c r="F1" s="82" t="s">
        <v>27</v>
      </c>
      <c r="G1" s="82" t="s">
        <v>28</v>
      </c>
      <c r="H1" s="82" t="s">
        <v>29</v>
      </c>
      <c r="I1" s="82" t="s">
        <v>30</v>
      </c>
      <c r="J1" s="82" t="s">
        <v>31</v>
      </c>
      <c r="K1" s="82" t="s">
        <v>32</v>
      </c>
      <c r="L1" s="82" t="s">
        <v>33</v>
      </c>
      <c r="M1" s="82" t="s">
        <v>34</v>
      </c>
      <c r="N1" s="83" t="s">
        <v>35</v>
      </c>
      <c r="O1" s="83" t="s">
        <v>36</v>
      </c>
      <c r="P1" s="83" t="s">
        <v>37</v>
      </c>
      <c r="Q1" s="84" t="s">
        <v>38</v>
      </c>
    </row>
    <row r="2" spans="1:17" ht="13.5" customHeight="1">
      <c r="A2" t="s">
        <v>39</v>
      </c>
      <c r="P2" s="85"/>
      <c r="Q2">
        <v>1000000</v>
      </c>
    </row>
    <row r="3" spans="1:17" ht="13.5" customHeight="1">
      <c r="A3" t="s">
        <v>39</v>
      </c>
      <c r="B3" t="s">
        <v>40</v>
      </c>
      <c r="C3" t="s">
        <v>41</v>
      </c>
      <c r="D3" t="s">
        <v>42</v>
      </c>
      <c r="E3" s="86" t="s">
        <v>43</v>
      </c>
      <c r="F3">
        <v>1.26165</v>
      </c>
      <c r="G3" t="s">
        <v>42</v>
      </c>
      <c r="H3" t="s">
        <v>44</v>
      </c>
      <c r="I3">
        <v>1.26672</v>
      </c>
      <c r="J3" t="s">
        <v>45</v>
      </c>
      <c r="K3">
        <v>7.6</v>
      </c>
      <c r="L3" t="s">
        <v>46</v>
      </c>
      <c r="M3">
        <v>50.7</v>
      </c>
      <c r="O3" s="87">
        <v>38532</v>
      </c>
      <c r="P3" s="88"/>
      <c r="Q3" s="89">
        <f>Q2+O3+P3</f>
        <v>1038532</v>
      </c>
    </row>
    <row r="4" spans="1:17" ht="13.5" customHeight="1">
      <c r="A4" t="s">
        <v>39</v>
      </c>
      <c r="B4" t="s">
        <v>47</v>
      </c>
      <c r="C4" t="s">
        <v>41</v>
      </c>
      <c r="D4" t="s">
        <v>42</v>
      </c>
      <c r="E4" s="86" t="s">
        <v>48</v>
      </c>
      <c r="F4">
        <v>1.26472</v>
      </c>
      <c r="G4" t="s">
        <v>42</v>
      </c>
      <c r="H4" t="s">
        <v>49</v>
      </c>
      <c r="I4">
        <v>1.25692</v>
      </c>
      <c r="J4" t="s">
        <v>45</v>
      </c>
      <c r="K4">
        <v>10.5</v>
      </c>
      <c r="L4" t="s">
        <v>46</v>
      </c>
      <c r="M4" s="90">
        <v>78</v>
      </c>
      <c r="N4" s="88"/>
      <c r="O4" s="87">
        <v>81900</v>
      </c>
      <c r="P4" s="88"/>
      <c r="Q4" s="89">
        <f>Q3+O4+P4</f>
        <v>1120432</v>
      </c>
    </row>
    <row r="5" spans="1:17" ht="13.5" customHeight="1">
      <c r="A5" t="s">
        <v>39</v>
      </c>
      <c r="B5" t="s">
        <v>40</v>
      </c>
      <c r="C5" t="s">
        <v>41</v>
      </c>
      <c r="D5" t="s">
        <v>42</v>
      </c>
      <c r="E5" t="s">
        <v>50</v>
      </c>
      <c r="F5">
        <v>1.26739</v>
      </c>
      <c r="G5" t="s">
        <v>42</v>
      </c>
      <c r="H5" t="s">
        <v>51</v>
      </c>
      <c r="I5">
        <v>1.26979</v>
      </c>
      <c r="J5" t="s">
        <v>45</v>
      </c>
      <c r="K5">
        <v>3</v>
      </c>
      <c r="L5" t="s">
        <v>46</v>
      </c>
      <c r="M5" s="90">
        <v>19</v>
      </c>
      <c r="N5" s="88"/>
      <c r="O5" s="87">
        <v>5100</v>
      </c>
      <c r="P5" s="88"/>
      <c r="Q5" s="89">
        <f>Q4+O5+P5</f>
        <v>1125532</v>
      </c>
    </row>
    <row r="6" spans="1:17" ht="13.5" customHeight="1">
      <c r="A6" t="s">
        <v>39</v>
      </c>
      <c r="B6" t="s">
        <v>47</v>
      </c>
      <c r="C6" t="s">
        <v>41</v>
      </c>
      <c r="D6" t="s">
        <v>42</v>
      </c>
      <c r="E6" t="s">
        <v>52</v>
      </c>
      <c r="F6">
        <v>1.26764</v>
      </c>
      <c r="G6" t="s">
        <v>42</v>
      </c>
      <c r="H6" t="s">
        <v>49</v>
      </c>
      <c r="I6">
        <v>1.26445</v>
      </c>
      <c r="J6" t="s">
        <v>45</v>
      </c>
      <c r="K6">
        <v>3.2</v>
      </c>
      <c r="L6" t="s">
        <v>46</v>
      </c>
      <c r="M6" s="90">
        <v>31.9</v>
      </c>
      <c r="N6" s="88"/>
      <c r="O6" s="87">
        <v>10208</v>
      </c>
      <c r="P6" s="88"/>
      <c r="Q6" s="89">
        <f>Q5+O6+P6</f>
        <v>1135740</v>
      </c>
    </row>
    <row r="7" spans="1:17" ht="13.5" customHeight="1">
      <c r="A7" t="s">
        <v>39</v>
      </c>
      <c r="B7" t="s">
        <v>40</v>
      </c>
      <c r="C7" t="s">
        <v>41</v>
      </c>
      <c r="D7" t="s">
        <v>42</v>
      </c>
      <c r="E7" t="s">
        <v>53</v>
      </c>
      <c r="F7">
        <v>1.26708</v>
      </c>
      <c r="G7" t="s">
        <v>42</v>
      </c>
      <c r="H7" t="s">
        <v>54</v>
      </c>
      <c r="I7">
        <v>1.26962</v>
      </c>
      <c r="J7" t="s">
        <v>45</v>
      </c>
      <c r="K7">
        <v>5</v>
      </c>
      <c r="L7" t="s">
        <v>46</v>
      </c>
      <c r="M7">
        <v>25.4</v>
      </c>
      <c r="N7" s="88"/>
      <c r="O7" s="87">
        <v>12700</v>
      </c>
      <c r="P7" s="88"/>
      <c r="Q7" s="89">
        <f>Q6+O7+P7</f>
        <v>1148440</v>
      </c>
    </row>
    <row r="8" spans="1:17" ht="13.5" customHeight="1">
      <c r="A8" t="s">
        <v>39</v>
      </c>
      <c r="B8" t="s">
        <v>47</v>
      </c>
      <c r="C8" t="s">
        <v>41</v>
      </c>
      <c r="D8" t="s">
        <v>42</v>
      </c>
      <c r="E8" t="s">
        <v>55</v>
      </c>
      <c r="F8">
        <v>1.2656100000000001</v>
      </c>
      <c r="G8" t="s">
        <v>42</v>
      </c>
      <c r="H8" t="s">
        <v>56</v>
      </c>
      <c r="I8">
        <v>1.26246</v>
      </c>
      <c r="J8" t="s">
        <v>45</v>
      </c>
      <c r="K8">
        <v>5.5</v>
      </c>
      <c r="L8" t="s">
        <v>46</v>
      </c>
      <c r="M8">
        <v>31.5</v>
      </c>
      <c r="N8" s="88"/>
      <c r="O8" s="87">
        <v>17325</v>
      </c>
      <c r="P8" s="88"/>
      <c r="Q8" s="89">
        <f>Q7+O8+P8</f>
        <v>1165765</v>
      </c>
    </row>
    <row r="9" spans="1:17" ht="13.5" customHeight="1">
      <c r="A9" t="s">
        <v>39</v>
      </c>
      <c r="B9" t="s">
        <v>40</v>
      </c>
      <c r="C9" t="s">
        <v>41</v>
      </c>
      <c r="D9" t="s">
        <v>42</v>
      </c>
      <c r="E9" t="s">
        <v>57</v>
      </c>
      <c r="F9">
        <v>1.26748</v>
      </c>
      <c r="G9" t="s">
        <v>42</v>
      </c>
      <c r="H9" t="s">
        <v>58</v>
      </c>
      <c r="I9">
        <v>1.27885</v>
      </c>
      <c r="J9" t="s">
        <v>45</v>
      </c>
      <c r="K9">
        <v>3.1</v>
      </c>
      <c r="L9" t="s">
        <v>46</v>
      </c>
      <c r="M9" s="90">
        <v>113.7</v>
      </c>
      <c r="N9" s="88"/>
      <c r="O9" s="87">
        <v>35247</v>
      </c>
      <c r="P9" s="88"/>
      <c r="Q9" s="89">
        <f>Q8+O9+P9</f>
        <v>1201012</v>
      </c>
    </row>
    <row r="10" spans="1:17" ht="13.5" customHeight="1">
      <c r="A10" t="s">
        <v>39</v>
      </c>
      <c r="B10" t="s">
        <v>47</v>
      </c>
      <c r="C10" t="s">
        <v>41</v>
      </c>
      <c r="D10" t="s">
        <v>42</v>
      </c>
      <c r="E10" t="s">
        <v>59</v>
      </c>
      <c r="F10">
        <v>1.27043</v>
      </c>
      <c r="G10" t="s">
        <v>42</v>
      </c>
      <c r="H10" t="s">
        <v>60</v>
      </c>
      <c r="I10">
        <v>1.27043</v>
      </c>
      <c r="J10" t="s">
        <v>61</v>
      </c>
      <c r="K10">
        <v>3.2</v>
      </c>
      <c r="L10" t="s">
        <v>62</v>
      </c>
      <c r="M10" s="90">
        <v>0</v>
      </c>
      <c r="N10" s="88"/>
      <c r="O10" s="87">
        <v>0</v>
      </c>
      <c r="P10" s="88"/>
      <c r="Q10" s="89">
        <f>Q9+O10+P10</f>
        <v>1201012</v>
      </c>
    </row>
    <row r="11" spans="1:17" ht="13.5" customHeight="1">
      <c r="A11" t="s">
        <v>39</v>
      </c>
      <c r="B11" t="s">
        <v>47</v>
      </c>
      <c r="C11" t="s">
        <v>41</v>
      </c>
      <c r="D11" t="s">
        <v>42</v>
      </c>
      <c r="E11" t="s">
        <v>63</v>
      </c>
      <c r="F11">
        <v>1.27851</v>
      </c>
      <c r="G11" t="s">
        <v>42</v>
      </c>
      <c r="H11" t="s">
        <v>64</v>
      </c>
      <c r="I11">
        <v>1.27502</v>
      </c>
      <c r="J11" t="s">
        <v>45</v>
      </c>
      <c r="K11">
        <v>2.2</v>
      </c>
      <c r="L11" t="s">
        <v>46</v>
      </c>
      <c r="M11" s="90">
        <v>34.9</v>
      </c>
      <c r="N11" s="88"/>
      <c r="O11" s="87">
        <v>7678</v>
      </c>
      <c r="P11" s="88"/>
      <c r="Q11" s="89">
        <f>Q10+O11+P11</f>
        <v>1208690</v>
      </c>
    </row>
    <row r="12" spans="1:17" ht="13.5" customHeight="1">
      <c r="A12" t="s">
        <v>39</v>
      </c>
      <c r="B12" t="s">
        <v>40</v>
      </c>
      <c r="C12" t="s">
        <v>41</v>
      </c>
      <c r="D12" t="s">
        <v>42</v>
      </c>
      <c r="E12" t="s">
        <v>65</v>
      </c>
      <c r="F12">
        <v>1.28042</v>
      </c>
      <c r="G12" t="s">
        <v>42</v>
      </c>
      <c r="H12" t="s">
        <v>66</v>
      </c>
      <c r="I12">
        <v>1.28358</v>
      </c>
      <c r="J12" t="s">
        <v>45</v>
      </c>
      <c r="K12">
        <v>8.1</v>
      </c>
      <c r="L12" t="s">
        <v>46</v>
      </c>
      <c r="M12" s="90">
        <v>45.6</v>
      </c>
      <c r="N12" s="88"/>
      <c r="O12" s="87">
        <v>36936</v>
      </c>
      <c r="P12" s="88"/>
      <c r="Q12" s="89">
        <f>Q11+O12+P12</f>
        <v>1245626</v>
      </c>
    </row>
    <row r="13" spans="1:17" ht="13.5" customHeight="1">
      <c r="A13" t="s">
        <v>39</v>
      </c>
      <c r="B13" t="s">
        <v>47</v>
      </c>
      <c r="C13" t="s">
        <v>41</v>
      </c>
      <c r="D13" t="s">
        <v>42</v>
      </c>
      <c r="E13" t="s">
        <v>67</v>
      </c>
      <c r="F13">
        <v>1.2702200000000001</v>
      </c>
      <c r="G13" t="s">
        <v>42</v>
      </c>
      <c r="H13" t="s">
        <v>68</v>
      </c>
      <c r="I13">
        <v>1.2782200000000001</v>
      </c>
      <c r="J13" t="s">
        <v>61</v>
      </c>
      <c r="K13">
        <v>3.5</v>
      </c>
      <c r="L13" t="s">
        <v>62</v>
      </c>
      <c r="M13" s="90">
        <v>0</v>
      </c>
      <c r="N13" s="88"/>
      <c r="O13" s="87">
        <v>0</v>
      </c>
      <c r="P13" s="88"/>
      <c r="Q13" s="89">
        <f>Q12+O13+P13</f>
        <v>1245626</v>
      </c>
    </row>
    <row r="14" spans="1:17" ht="13.5" customHeight="1">
      <c r="A14" t="s">
        <v>39</v>
      </c>
      <c r="B14" t="s">
        <v>47</v>
      </c>
      <c r="C14" t="s">
        <v>41</v>
      </c>
      <c r="D14" t="s">
        <v>42</v>
      </c>
      <c r="E14" t="s">
        <v>69</v>
      </c>
      <c r="F14">
        <v>1.2660200000000001</v>
      </c>
      <c r="G14" t="s">
        <v>42</v>
      </c>
      <c r="H14" t="s">
        <v>70</v>
      </c>
      <c r="I14">
        <v>1.26332</v>
      </c>
      <c r="J14" t="s">
        <v>45</v>
      </c>
      <c r="K14">
        <v>2.6</v>
      </c>
      <c r="L14" t="s">
        <v>46</v>
      </c>
      <c r="M14" s="90">
        <v>27</v>
      </c>
      <c r="N14" s="88"/>
      <c r="O14" s="87">
        <v>7020</v>
      </c>
      <c r="P14" s="91"/>
      <c r="Q14" s="89">
        <f>Q13+O14+P14</f>
        <v>1252646</v>
      </c>
    </row>
    <row r="15" spans="1:17" ht="13.5" customHeight="1">
      <c r="A15" t="s">
        <v>39</v>
      </c>
      <c r="B15" t="s">
        <v>40</v>
      </c>
      <c r="C15" t="s">
        <v>41</v>
      </c>
      <c r="D15" t="s">
        <v>42</v>
      </c>
      <c r="E15" t="s">
        <v>71</v>
      </c>
      <c r="F15">
        <v>1.2641</v>
      </c>
      <c r="G15" t="s">
        <v>42</v>
      </c>
      <c r="H15" t="s">
        <v>72</v>
      </c>
      <c r="I15">
        <v>1.2641</v>
      </c>
      <c r="J15" t="s">
        <v>73</v>
      </c>
      <c r="K15">
        <v>5.7</v>
      </c>
      <c r="L15" t="s">
        <v>74</v>
      </c>
      <c r="M15" s="90"/>
      <c r="N15" s="88">
        <v>-21.3</v>
      </c>
      <c r="O15" s="87"/>
      <c r="P15" s="91">
        <v>-12141</v>
      </c>
      <c r="Q15" s="89">
        <f>Q14+O15+P15</f>
        <v>1240505</v>
      </c>
    </row>
    <row r="16" spans="1:17" ht="13.5" customHeight="1">
      <c r="A16" t="s">
        <v>39</v>
      </c>
      <c r="B16" t="s">
        <v>40</v>
      </c>
      <c r="C16" t="s">
        <v>41</v>
      </c>
      <c r="D16" t="s">
        <v>42</v>
      </c>
      <c r="E16" t="s">
        <v>75</v>
      </c>
      <c r="F16">
        <v>1.2656</v>
      </c>
      <c r="G16" t="s">
        <v>42</v>
      </c>
      <c r="H16" t="s">
        <v>76</v>
      </c>
      <c r="I16">
        <v>1.2675800000000002</v>
      </c>
      <c r="J16" t="s">
        <v>45</v>
      </c>
      <c r="K16">
        <v>6.3</v>
      </c>
      <c r="L16" t="s">
        <v>46</v>
      </c>
      <c r="M16" s="90">
        <v>38.1</v>
      </c>
      <c r="N16" s="88"/>
      <c r="O16" s="87">
        <v>24003</v>
      </c>
      <c r="P16" s="91"/>
      <c r="Q16" s="89">
        <f>Q15+O16+P16</f>
        <v>1264508</v>
      </c>
    </row>
    <row r="17" spans="1:17" ht="13.5" customHeight="1">
      <c r="A17" t="s">
        <v>39</v>
      </c>
      <c r="B17" t="s">
        <v>40</v>
      </c>
      <c r="C17" t="s">
        <v>41</v>
      </c>
      <c r="D17" t="s">
        <v>42</v>
      </c>
      <c r="E17" t="s">
        <v>77</v>
      </c>
      <c r="F17">
        <v>1.26783</v>
      </c>
      <c r="G17" t="s">
        <v>42</v>
      </c>
      <c r="H17" t="s">
        <v>78</v>
      </c>
      <c r="I17">
        <v>1.26943</v>
      </c>
      <c r="J17" t="s">
        <v>45</v>
      </c>
      <c r="K17">
        <v>16.7</v>
      </c>
      <c r="L17" t="s">
        <v>46</v>
      </c>
      <c r="M17" s="90">
        <v>16</v>
      </c>
      <c r="N17" s="88"/>
      <c r="O17" s="87">
        <v>26720</v>
      </c>
      <c r="P17" s="91"/>
      <c r="Q17" s="89">
        <f>Q16+O17+P17</f>
        <v>1291228</v>
      </c>
    </row>
    <row r="18" spans="1:17" ht="13.5" customHeight="1">
      <c r="A18" t="s">
        <v>39</v>
      </c>
      <c r="B18" t="s">
        <v>47</v>
      </c>
      <c r="C18" t="s">
        <v>41</v>
      </c>
      <c r="D18" t="s">
        <v>42</v>
      </c>
      <c r="E18" t="s">
        <v>79</v>
      </c>
      <c r="F18">
        <v>1.27416</v>
      </c>
      <c r="G18" t="s">
        <v>42</v>
      </c>
      <c r="H18" t="s">
        <v>80</v>
      </c>
      <c r="I18">
        <v>1.27633</v>
      </c>
      <c r="J18" t="s">
        <v>45</v>
      </c>
      <c r="K18">
        <v>8.5</v>
      </c>
      <c r="L18" t="s">
        <v>46</v>
      </c>
      <c r="M18" s="90">
        <v>21.7</v>
      </c>
      <c r="N18" s="88"/>
      <c r="O18" s="87">
        <v>18445</v>
      </c>
      <c r="P18" s="91"/>
      <c r="Q18" s="89">
        <f>Q17+O18+P18</f>
        <v>1309673</v>
      </c>
    </row>
    <row r="19" spans="1:17" ht="13.5" customHeight="1">
      <c r="A19" t="s">
        <v>39</v>
      </c>
      <c r="B19" t="s">
        <v>47</v>
      </c>
      <c r="C19" t="s">
        <v>41</v>
      </c>
      <c r="D19" t="s">
        <v>42</v>
      </c>
      <c r="E19" t="s">
        <v>81</v>
      </c>
      <c r="F19">
        <v>1.25201</v>
      </c>
      <c r="G19" t="s">
        <v>42</v>
      </c>
      <c r="H19" t="s">
        <v>81</v>
      </c>
      <c r="I19">
        <v>1.25201</v>
      </c>
      <c r="J19" t="s">
        <v>61</v>
      </c>
      <c r="K19">
        <v>1.9</v>
      </c>
      <c r="L19" t="s">
        <v>62</v>
      </c>
      <c r="M19" s="90">
        <v>0</v>
      </c>
      <c r="N19" s="88"/>
      <c r="O19" s="87">
        <v>0</v>
      </c>
      <c r="P19" s="91"/>
      <c r="Q19" s="89">
        <f>Q18+O19+P19</f>
        <v>1309673</v>
      </c>
    </row>
    <row r="20" spans="1:17" ht="13.5" customHeight="1">
      <c r="A20" t="s">
        <v>39</v>
      </c>
      <c r="B20" t="s">
        <v>47</v>
      </c>
      <c r="C20" t="s">
        <v>41</v>
      </c>
      <c r="D20" t="s">
        <v>42</v>
      </c>
      <c r="E20" t="s">
        <v>82</v>
      </c>
      <c r="F20">
        <v>1.25048</v>
      </c>
      <c r="G20" t="s">
        <v>42</v>
      </c>
      <c r="H20" t="s">
        <v>83</v>
      </c>
      <c r="I20">
        <v>1.24911</v>
      </c>
      <c r="J20" t="s">
        <v>84</v>
      </c>
      <c r="K20">
        <v>4</v>
      </c>
      <c r="L20" t="s">
        <v>46</v>
      </c>
      <c r="M20" s="90">
        <v>13.7</v>
      </c>
      <c r="N20" s="88"/>
      <c r="O20" s="87">
        <v>5480</v>
      </c>
      <c r="P20" s="91"/>
      <c r="Q20" s="89">
        <f>Q19+O20+P20</f>
        <v>1315153</v>
      </c>
    </row>
    <row r="21" spans="1:17" ht="13.5" customHeight="1">
      <c r="A21" t="s">
        <v>39</v>
      </c>
      <c r="B21" t="s">
        <v>47</v>
      </c>
      <c r="C21" t="s">
        <v>41</v>
      </c>
      <c r="D21" t="s">
        <v>42</v>
      </c>
      <c r="E21" t="s">
        <v>85</v>
      </c>
      <c r="F21">
        <v>1.24911</v>
      </c>
      <c r="G21" t="s">
        <v>42</v>
      </c>
      <c r="H21" t="s">
        <v>85</v>
      </c>
      <c r="I21">
        <v>1.25047</v>
      </c>
      <c r="J21" t="s">
        <v>73</v>
      </c>
      <c r="K21">
        <v>8.3</v>
      </c>
      <c r="L21" t="s">
        <v>74</v>
      </c>
      <c r="M21" s="90"/>
      <c r="N21" s="88">
        <v>-13.6</v>
      </c>
      <c r="O21" s="87"/>
      <c r="P21" s="91">
        <v>-11288</v>
      </c>
      <c r="Q21" s="89">
        <f>Q20+O21+P21</f>
        <v>1303865</v>
      </c>
    </row>
    <row r="22" spans="1:17" ht="13.5" customHeight="1">
      <c r="A22" t="s">
        <v>39</v>
      </c>
      <c r="B22" t="s">
        <v>40</v>
      </c>
      <c r="C22" t="s">
        <v>41</v>
      </c>
      <c r="D22" t="s">
        <v>42</v>
      </c>
      <c r="E22" t="s">
        <v>86</v>
      </c>
      <c r="F22">
        <v>1.24735</v>
      </c>
      <c r="G22" t="s">
        <v>42</v>
      </c>
      <c r="H22" t="s">
        <v>86</v>
      </c>
      <c r="I22">
        <v>1.24735</v>
      </c>
      <c r="J22" t="s">
        <v>73</v>
      </c>
      <c r="K22">
        <v>3.9</v>
      </c>
      <c r="L22" t="s">
        <v>74</v>
      </c>
      <c r="M22" s="90"/>
      <c r="N22" s="88">
        <v>-29.5</v>
      </c>
      <c r="O22" s="87"/>
      <c r="P22" s="91">
        <v>-11505</v>
      </c>
      <c r="Q22" s="89">
        <f>Q21+O22+P22</f>
        <v>1292360</v>
      </c>
    </row>
    <row r="23" spans="1:17" ht="13.5" customHeight="1">
      <c r="A23" t="s">
        <v>39</v>
      </c>
      <c r="B23" t="s">
        <v>47</v>
      </c>
      <c r="C23" t="s">
        <v>41</v>
      </c>
      <c r="D23" t="s">
        <v>42</v>
      </c>
      <c r="E23" t="s">
        <v>87</v>
      </c>
      <c r="F23">
        <v>1.2513</v>
      </c>
      <c r="G23" t="s">
        <v>42</v>
      </c>
      <c r="H23" t="s">
        <v>88</v>
      </c>
      <c r="I23">
        <v>1.25272</v>
      </c>
      <c r="J23" t="s">
        <v>45</v>
      </c>
      <c r="K23">
        <v>8.6</v>
      </c>
      <c r="L23" t="s">
        <v>46</v>
      </c>
      <c r="M23" s="90">
        <v>14.2</v>
      </c>
      <c r="N23" s="88"/>
      <c r="O23" s="87">
        <v>12212</v>
      </c>
      <c r="P23" s="91"/>
      <c r="Q23" s="89">
        <f>Q22+O23+P23</f>
        <v>1304572</v>
      </c>
    </row>
    <row r="24" spans="1:17" ht="13.5" customHeight="1">
      <c r="A24" t="s">
        <v>39</v>
      </c>
      <c r="B24" t="s">
        <v>47</v>
      </c>
      <c r="C24" t="s">
        <v>41</v>
      </c>
      <c r="D24" t="s">
        <v>42</v>
      </c>
      <c r="E24" t="s">
        <v>89</v>
      </c>
      <c r="F24">
        <v>1.23947</v>
      </c>
      <c r="G24" t="s">
        <v>42</v>
      </c>
      <c r="H24" t="s">
        <v>90</v>
      </c>
      <c r="I24">
        <v>1.23765</v>
      </c>
      <c r="J24" t="s">
        <v>91</v>
      </c>
      <c r="K24" t="s">
        <v>92</v>
      </c>
      <c r="L24" t="s">
        <v>46</v>
      </c>
      <c r="M24" s="90">
        <v>18.2</v>
      </c>
      <c r="N24" s="88"/>
      <c r="O24" s="87">
        <v>1456</v>
      </c>
      <c r="P24" s="91"/>
      <c r="Q24" s="89">
        <f>Q23+O24+P24</f>
        <v>1306028</v>
      </c>
    </row>
    <row r="25" spans="1:17" ht="13.5" customHeight="1">
      <c r="A25" t="s">
        <v>39</v>
      </c>
      <c r="B25" t="s">
        <v>40</v>
      </c>
      <c r="C25" t="s">
        <v>41</v>
      </c>
      <c r="D25" t="s">
        <v>42</v>
      </c>
      <c r="E25" s="92" t="s">
        <v>93</v>
      </c>
      <c r="F25">
        <v>1.2414100000000001</v>
      </c>
      <c r="G25" t="s">
        <v>42</v>
      </c>
      <c r="H25" t="s">
        <v>94</v>
      </c>
      <c r="I25">
        <v>1.2414100000000001</v>
      </c>
      <c r="J25" t="s">
        <v>61</v>
      </c>
      <c r="K25">
        <v>10.3</v>
      </c>
      <c r="L25" t="s">
        <v>62</v>
      </c>
      <c r="M25" s="90">
        <v>0</v>
      </c>
      <c r="N25" s="88"/>
      <c r="O25" s="87">
        <v>0</v>
      </c>
      <c r="P25" s="91"/>
      <c r="Q25" s="89">
        <f>Q24+O25+P25</f>
        <v>1306028</v>
      </c>
    </row>
    <row r="26" spans="1:17" ht="13.5" customHeight="1">
      <c r="A26" t="s">
        <v>39</v>
      </c>
      <c r="B26" s="92" t="s">
        <v>40</v>
      </c>
      <c r="C26" t="s">
        <v>41</v>
      </c>
      <c r="D26" t="s">
        <v>42</v>
      </c>
      <c r="E26" t="s">
        <v>95</v>
      </c>
      <c r="F26" s="92">
        <v>1.24277</v>
      </c>
      <c r="G26" t="s">
        <v>42</v>
      </c>
      <c r="H26" s="92" t="s">
        <v>96</v>
      </c>
      <c r="I26">
        <v>1.24868</v>
      </c>
      <c r="J26" t="s">
        <v>45</v>
      </c>
      <c r="K26" s="92">
        <v>7</v>
      </c>
      <c r="L26" s="92" t="s">
        <v>46</v>
      </c>
      <c r="M26" s="90">
        <v>59.1</v>
      </c>
      <c r="N26" s="88"/>
      <c r="O26" s="92">
        <v>41370</v>
      </c>
      <c r="P26" s="93"/>
      <c r="Q26" s="89">
        <f>Q25+O26+P26</f>
        <v>1347398</v>
      </c>
    </row>
    <row r="27" spans="1:17" ht="13.5" customHeight="1">
      <c r="A27" t="s">
        <v>39</v>
      </c>
      <c r="B27" t="s">
        <v>47</v>
      </c>
      <c r="C27" t="s">
        <v>41</v>
      </c>
      <c r="D27" t="s">
        <v>42</v>
      </c>
      <c r="E27" t="s">
        <v>97</v>
      </c>
      <c r="F27">
        <v>1.24563</v>
      </c>
      <c r="G27" t="s">
        <v>42</v>
      </c>
      <c r="H27" t="s">
        <v>98</v>
      </c>
      <c r="I27">
        <v>1.2489</v>
      </c>
      <c r="J27" t="s">
        <v>45</v>
      </c>
      <c r="K27">
        <v>5.2</v>
      </c>
      <c r="L27" s="94" t="s">
        <v>46</v>
      </c>
      <c r="M27" s="95">
        <v>33.7</v>
      </c>
      <c r="N27" s="96"/>
      <c r="O27" s="87">
        <v>17524</v>
      </c>
      <c r="P27" s="91"/>
      <c r="Q27" s="89">
        <f>Q26+O27+P27</f>
        <v>1364922</v>
      </c>
    </row>
    <row r="28" spans="1:17" ht="13.5" customHeight="1">
      <c r="A28" t="s">
        <v>39</v>
      </c>
      <c r="B28" t="s">
        <v>47</v>
      </c>
      <c r="C28" t="s">
        <v>41</v>
      </c>
      <c r="D28" t="s">
        <v>42</v>
      </c>
      <c r="E28" t="s">
        <v>99</v>
      </c>
      <c r="F28">
        <v>1.24505</v>
      </c>
      <c r="G28" t="s">
        <v>42</v>
      </c>
      <c r="H28" t="s">
        <v>100</v>
      </c>
      <c r="I28">
        <v>1.2426300000000001</v>
      </c>
      <c r="J28" t="s">
        <v>45</v>
      </c>
      <c r="K28">
        <v>7.8</v>
      </c>
      <c r="L28" t="s">
        <v>46</v>
      </c>
      <c r="M28" s="90">
        <v>24.2</v>
      </c>
      <c r="N28" s="88"/>
      <c r="O28" s="87">
        <v>18876</v>
      </c>
      <c r="P28" s="91"/>
      <c r="Q28" s="89">
        <f>Q27+O28+P28</f>
        <v>1383798</v>
      </c>
    </row>
    <row r="29" spans="1:17" ht="13.5" customHeight="1">
      <c r="A29" t="s">
        <v>39</v>
      </c>
      <c r="B29" t="s">
        <v>40</v>
      </c>
      <c r="C29" t="s">
        <v>41</v>
      </c>
      <c r="D29" t="s">
        <v>42</v>
      </c>
      <c r="E29" t="s">
        <v>101</v>
      </c>
      <c r="F29">
        <v>1.24571</v>
      </c>
      <c r="G29" t="s">
        <v>42</v>
      </c>
      <c r="H29" t="s">
        <v>102</v>
      </c>
      <c r="I29">
        <v>1.2462900000000001</v>
      </c>
      <c r="J29" t="s">
        <v>84</v>
      </c>
      <c r="K29">
        <v>2.5</v>
      </c>
      <c r="L29" t="s">
        <v>74</v>
      </c>
      <c r="M29" s="90"/>
      <c r="N29" s="88">
        <v>-5.8</v>
      </c>
      <c r="O29" s="87"/>
      <c r="P29" s="91">
        <v>-1450</v>
      </c>
      <c r="Q29" s="89">
        <f>Q28+O29+P29</f>
        <v>1382348</v>
      </c>
    </row>
    <row r="30" spans="1:17" ht="13.5" customHeight="1">
      <c r="A30" t="s">
        <v>39</v>
      </c>
      <c r="B30" t="s">
        <v>40</v>
      </c>
      <c r="C30" t="s">
        <v>41</v>
      </c>
      <c r="D30" t="s">
        <v>42</v>
      </c>
      <c r="E30" t="s">
        <v>103</v>
      </c>
      <c r="F30">
        <v>1.2494</v>
      </c>
      <c r="G30" t="s">
        <v>42</v>
      </c>
      <c r="H30" t="s">
        <v>104</v>
      </c>
      <c r="I30">
        <v>1.25169</v>
      </c>
      <c r="J30" t="s">
        <v>45</v>
      </c>
      <c r="K30">
        <v>4.5</v>
      </c>
      <c r="L30" t="s">
        <v>46</v>
      </c>
      <c r="M30">
        <v>48.2</v>
      </c>
      <c r="N30" s="85"/>
      <c r="O30" s="97">
        <v>21690</v>
      </c>
      <c r="P30" s="98"/>
      <c r="Q30" s="89">
        <f>Q29+O30+P30</f>
        <v>1404038</v>
      </c>
    </row>
    <row r="31" spans="1:17" ht="13.5" customHeight="1">
      <c r="A31" t="s">
        <v>39</v>
      </c>
      <c r="B31" t="s">
        <v>47</v>
      </c>
      <c r="C31" t="s">
        <v>41</v>
      </c>
      <c r="D31" t="s">
        <v>42</v>
      </c>
      <c r="E31" t="s">
        <v>105</v>
      </c>
      <c r="F31">
        <v>1.25508</v>
      </c>
      <c r="G31" t="s">
        <v>42</v>
      </c>
      <c r="H31" t="s">
        <v>106</v>
      </c>
      <c r="I31">
        <v>1.2576</v>
      </c>
      <c r="J31" t="s">
        <v>45</v>
      </c>
      <c r="K31">
        <v>9.1</v>
      </c>
      <c r="L31" s="99" t="s">
        <v>46</v>
      </c>
      <c r="M31" s="100">
        <v>25.2</v>
      </c>
      <c r="N31" s="101"/>
      <c r="O31" s="99">
        <v>22932</v>
      </c>
      <c r="P31" s="102"/>
      <c r="Q31" s="89">
        <f>Q30+O31+P31</f>
        <v>1426970</v>
      </c>
    </row>
    <row r="32" spans="1:17" ht="13.5" customHeight="1">
      <c r="A32" t="s">
        <v>39</v>
      </c>
      <c r="B32" t="s">
        <v>40</v>
      </c>
      <c r="C32" t="s">
        <v>41</v>
      </c>
      <c r="D32" t="s">
        <v>42</v>
      </c>
      <c r="E32" t="s">
        <v>107</v>
      </c>
      <c r="F32">
        <v>1.2536100000000001</v>
      </c>
      <c r="G32" t="s">
        <v>42</v>
      </c>
      <c r="H32" t="s">
        <v>108</v>
      </c>
      <c r="I32">
        <v>1.2371</v>
      </c>
      <c r="J32" t="s">
        <v>45</v>
      </c>
      <c r="K32">
        <v>8.6</v>
      </c>
      <c r="L32" t="s">
        <v>46</v>
      </c>
      <c r="M32">
        <v>165.1</v>
      </c>
      <c r="N32" s="85"/>
      <c r="O32" s="97">
        <v>141986</v>
      </c>
      <c r="P32" s="98"/>
      <c r="Q32" s="89">
        <f>Q31+O32+P32</f>
        <v>1568956</v>
      </c>
    </row>
    <row r="33" spans="1:17" ht="13.5" customHeight="1">
      <c r="A33" t="s">
        <v>39</v>
      </c>
      <c r="B33" t="s">
        <v>40</v>
      </c>
      <c r="C33" t="s">
        <v>41</v>
      </c>
      <c r="D33" t="s">
        <v>42</v>
      </c>
      <c r="E33" t="s">
        <v>109</v>
      </c>
      <c r="F33">
        <v>1.24135</v>
      </c>
      <c r="G33" t="s">
        <v>42</v>
      </c>
      <c r="H33" t="s">
        <v>110</v>
      </c>
      <c r="I33">
        <v>1.2442</v>
      </c>
      <c r="J33" t="s">
        <v>45</v>
      </c>
      <c r="K33">
        <v>3.6</v>
      </c>
      <c r="L33" t="s">
        <v>46</v>
      </c>
      <c r="M33">
        <v>28.5</v>
      </c>
      <c r="N33" s="85"/>
      <c r="O33" s="97">
        <v>10260</v>
      </c>
      <c r="P33" s="98"/>
      <c r="Q33" s="89">
        <f>Q32+O33+P33</f>
        <v>1579216</v>
      </c>
    </row>
    <row r="34" spans="1:17" ht="13.5" customHeight="1">
      <c r="A34" t="s">
        <v>39</v>
      </c>
      <c r="B34" t="s">
        <v>40</v>
      </c>
      <c r="C34" t="s">
        <v>41</v>
      </c>
      <c r="D34" t="s">
        <v>42</v>
      </c>
      <c r="E34" t="s">
        <v>111</v>
      </c>
      <c r="F34">
        <v>1.24651</v>
      </c>
      <c r="G34" t="s">
        <v>42</v>
      </c>
      <c r="H34" t="s">
        <v>111</v>
      </c>
      <c r="I34">
        <v>1.24813</v>
      </c>
      <c r="J34" t="s">
        <v>112</v>
      </c>
      <c r="K34">
        <v>2.4</v>
      </c>
      <c r="L34" t="s">
        <v>46</v>
      </c>
      <c r="M34">
        <v>16.2</v>
      </c>
      <c r="N34" s="85"/>
      <c r="O34" s="97">
        <v>3888</v>
      </c>
      <c r="P34" s="98"/>
      <c r="Q34" s="89">
        <f>Q33+O34+P34</f>
        <v>1583104</v>
      </c>
    </row>
    <row r="35" spans="1:17" ht="13.5" customHeight="1">
      <c r="A35" t="s">
        <v>39</v>
      </c>
      <c r="B35" t="s">
        <v>47</v>
      </c>
      <c r="C35" t="s">
        <v>41</v>
      </c>
      <c r="D35" t="s">
        <v>42</v>
      </c>
      <c r="E35" s="103" t="s">
        <v>113</v>
      </c>
      <c r="F35">
        <v>1.24863</v>
      </c>
      <c r="G35" t="s">
        <v>42</v>
      </c>
      <c r="H35" t="s">
        <v>113</v>
      </c>
      <c r="I35">
        <v>1.25041</v>
      </c>
      <c r="J35" t="s">
        <v>45</v>
      </c>
      <c r="K35">
        <v>3.8</v>
      </c>
      <c r="L35" t="s">
        <v>46</v>
      </c>
      <c r="M35">
        <v>17.8</v>
      </c>
      <c r="N35" s="85"/>
      <c r="O35" s="97">
        <v>6764</v>
      </c>
      <c r="P35" s="98"/>
      <c r="Q35" s="89">
        <f>Q34+O35+P35</f>
        <v>1589868</v>
      </c>
    </row>
    <row r="36" spans="1:17" ht="13.5" customHeight="1">
      <c r="A36" t="s">
        <v>39</v>
      </c>
      <c r="B36" t="s">
        <v>47</v>
      </c>
      <c r="C36" t="s">
        <v>41</v>
      </c>
      <c r="D36" t="s">
        <v>42</v>
      </c>
      <c r="E36" t="s">
        <v>114</v>
      </c>
      <c r="F36">
        <v>1.2475800000000001</v>
      </c>
      <c r="G36" t="s">
        <v>42</v>
      </c>
      <c r="H36" t="s">
        <v>114</v>
      </c>
      <c r="I36">
        <v>1.24653</v>
      </c>
      <c r="J36" t="s">
        <v>45</v>
      </c>
      <c r="K36">
        <v>3.7</v>
      </c>
      <c r="L36" t="s">
        <v>46</v>
      </c>
      <c r="M36">
        <v>10.5</v>
      </c>
      <c r="N36" s="85"/>
      <c r="O36" s="97">
        <v>3885</v>
      </c>
      <c r="P36" s="98"/>
      <c r="Q36" s="89">
        <f>Q35+O36+P36</f>
        <v>1593753</v>
      </c>
    </row>
    <row r="37" spans="1:17" ht="13.5" customHeight="1">
      <c r="A37" t="s">
        <v>39</v>
      </c>
      <c r="B37" t="s">
        <v>47</v>
      </c>
      <c r="C37" t="s">
        <v>41</v>
      </c>
      <c r="D37" t="s">
        <v>42</v>
      </c>
      <c r="E37" t="s">
        <v>115</v>
      </c>
      <c r="F37">
        <v>1.24789</v>
      </c>
      <c r="G37" t="s">
        <v>42</v>
      </c>
      <c r="H37" t="s">
        <v>116</v>
      </c>
      <c r="I37">
        <v>1.24423</v>
      </c>
      <c r="J37" t="s">
        <v>45</v>
      </c>
      <c r="K37">
        <v>7.1</v>
      </c>
      <c r="L37" t="s">
        <v>46</v>
      </c>
      <c r="M37">
        <v>36.6</v>
      </c>
      <c r="N37" s="85"/>
      <c r="O37" s="97">
        <v>25986</v>
      </c>
      <c r="P37" s="98"/>
      <c r="Q37" s="89">
        <f>Q36+O37+P37</f>
        <v>1619739</v>
      </c>
    </row>
    <row r="38" spans="1:17" ht="13.5" customHeight="1">
      <c r="A38" t="s">
        <v>39</v>
      </c>
      <c r="B38" t="s">
        <v>40</v>
      </c>
      <c r="C38" t="s">
        <v>41</v>
      </c>
      <c r="D38" t="s">
        <v>42</v>
      </c>
      <c r="E38" t="s">
        <v>117</v>
      </c>
      <c r="F38">
        <v>1.2461</v>
      </c>
      <c r="G38" t="s">
        <v>42</v>
      </c>
      <c r="H38" t="s">
        <v>118</v>
      </c>
      <c r="I38">
        <v>1.24184</v>
      </c>
      <c r="J38" t="s">
        <v>45</v>
      </c>
      <c r="K38">
        <v>9.8</v>
      </c>
      <c r="L38" t="s">
        <v>46</v>
      </c>
      <c r="M38">
        <v>42.6</v>
      </c>
      <c r="N38" s="85"/>
      <c r="O38" s="97">
        <v>41748</v>
      </c>
      <c r="P38" s="98"/>
      <c r="Q38" s="89">
        <f>Q37+O38+P38</f>
        <v>1661487</v>
      </c>
    </row>
    <row r="39" spans="1:17" ht="13.5" customHeight="1">
      <c r="A39" t="s">
        <v>39</v>
      </c>
      <c r="B39" t="s">
        <v>47</v>
      </c>
      <c r="C39" t="s">
        <v>41</v>
      </c>
      <c r="D39" t="s">
        <v>42</v>
      </c>
      <c r="E39" t="s">
        <v>119</v>
      </c>
      <c r="F39">
        <v>1.2319</v>
      </c>
      <c r="G39" t="s">
        <v>42</v>
      </c>
      <c r="H39" t="s">
        <v>120</v>
      </c>
      <c r="I39">
        <v>1.24306</v>
      </c>
      <c r="J39" t="s">
        <v>112</v>
      </c>
      <c r="K39">
        <v>8.6</v>
      </c>
      <c r="L39" t="s">
        <v>46</v>
      </c>
      <c r="M39">
        <v>111.6</v>
      </c>
      <c r="N39" s="85"/>
      <c r="O39" s="97">
        <v>95976</v>
      </c>
      <c r="P39" s="98"/>
      <c r="Q39" s="89">
        <f>Q38+O39+P39</f>
        <v>1757463</v>
      </c>
    </row>
    <row r="40" spans="1:17" ht="13.5" customHeight="1">
      <c r="A40" t="s">
        <v>39</v>
      </c>
      <c r="B40" t="s">
        <v>47</v>
      </c>
      <c r="C40" t="s">
        <v>41</v>
      </c>
      <c r="D40" t="s">
        <v>42</v>
      </c>
      <c r="E40" t="s">
        <v>121</v>
      </c>
      <c r="F40">
        <v>1.22786</v>
      </c>
      <c r="G40" t="s">
        <v>42</v>
      </c>
      <c r="H40" t="s">
        <v>122</v>
      </c>
      <c r="I40">
        <v>1.22786</v>
      </c>
      <c r="J40" t="s">
        <v>61</v>
      </c>
      <c r="K40">
        <v>1.4</v>
      </c>
      <c r="L40" t="s">
        <v>62</v>
      </c>
      <c r="M40">
        <v>0</v>
      </c>
      <c r="N40" s="85"/>
      <c r="O40" s="97">
        <v>0</v>
      </c>
      <c r="P40" s="98"/>
      <c r="Q40" s="89">
        <f>Q39+O40+P40</f>
        <v>1757463</v>
      </c>
    </row>
    <row r="41" spans="1:17" ht="13.5" customHeight="1">
      <c r="A41" t="s">
        <v>39</v>
      </c>
      <c r="B41" t="s">
        <v>40</v>
      </c>
      <c r="C41" t="s">
        <v>41</v>
      </c>
      <c r="D41" t="s">
        <v>42</v>
      </c>
      <c r="E41" t="s">
        <v>123</v>
      </c>
      <c r="F41">
        <v>1.22817</v>
      </c>
      <c r="G41" t="s">
        <v>42</v>
      </c>
      <c r="H41" t="s">
        <v>124</v>
      </c>
      <c r="I41">
        <v>1.22648</v>
      </c>
      <c r="J41" t="s">
        <v>125</v>
      </c>
      <c r="K41">
        <v>13.1</v>
      </c>
      <c r="L41" t="s">
        <v>46</v>
      </c>
      <c r="M41">
        <v>16.9</v>
      </c>
      <c r="N41" s="85"/>
      <c r="O41" s="97">
        <v>22139</v>
      </c>
      <c r="P41" s="98"/>
      <c r="Q41" s="89">
        <f>Q40+O41+P41</f>
        <v>1779602</v>
      </c>
    </row>
    <row r="42" spans="1:17" ht="13.5" customHeight="1">
      <c r="A42" t="s">
        <v>39</v>
      </c>
      <c r="B42" t="s">
        <v>47</v>
      </c>
      <c r="C42" t="s">
        <v>41</v>
      </c>
      <c r="D42" t="s">
        <v>42</v>
      </c>
      <c r="E42" t="s">
        <v>126</v>
      </c>
      <c r="F42">
        <v>1.24543</v>
      </c>
      <c r="G42" t="s">
        <v>42</v>
      </c>
      <c r="H42" t="s">
        <v>127</v>
      </c>
      <c r="I42">
        <v>1.24313</v>
      </c>
      <c r="J42" t="s">
        <v>45</v>
      </c>
      <c r="K42">
        <v>3.7</v>
      </c>
      <c r="L42" t="s">
        <v>46</v>
      </c>
      <c r="M42">
        <v>23</v>
      </c>
      <c r="N42" s="85"/>
      <c r="O42" s="97">
        <v>8510</v>
      </c>
      <c r="P42" s="98"/>
      <c r="Q42" s="89">
        <f>Q41+O42+P42</f>
        <v>1788112</v>
      </c>
    </row>
    <row r="43" spans="1:17" ht="13.5" customHeight="1">
      <c r="A43" t="s">
        <v>39</v>
      </c>
      <c r="B43" t="s">
        <v>40</v>
      </c>
      <c r="C43" t="s">
        <v>41</v>
      </c>
      <c r="D43" t="s">
        <v>42</v>
      </c>
      <c r="E43" t="s">
        <v>127</v>
      </c>
      <c r="F43">
        <v>1.24313</v>
      </c>
      <c r="G43" t="s">
        <v>42</v>
      </c>
      <c r="H43" t="s">
        <v>128</v>
      </c>
      <c r="I43">
        <v>1.23727</v>
      </c>
      <c r="J43" t="s">
        <v>112</v>
      </c>
      <c r="K43">
        <v>4.1</v>
      </c>
      <c r="L43" t="s">
        <v>46</v>
      </c>
      <c r="M43">
        <v>58.6</v>
      </c>
      <c r="N43" s="85"/>
      <c r="O43" s="97">
        <v>24026</v>
      </c>
      <c r="P43" s="98"/>
      <c r="Q43" s="89">
        <f>Q42+O43+P43</f>
        <v>1812138</v>
      </c>
    </row>
    <row r="44" spans="1:17" ht="13.5" customHeight="1">
      <c r="A44" t="s">
        <v>39</v>
      </c>
      <c r="B44" t="s">
        <v>47</v>
      </c>
      <c r="C44" t="s">
        <v>41</v>
      </c>
      <c r="D44" t="s">
        <v>42</v>
      </c>
      <c r="E44" t="s">
        <v>129</v>
      </c>
      <c r="F44">
        <v>1.24013</v>
      </c>
      <c r="G44" t="s">
        <v>42</v>
      </c>
      <c r="H44" t="s">
        <v>130</v>
      </c>
      <c r="I44">
        <v>1.2467000000000001</v>
      </c>
      <c r="J44" t="s">
        <v>45</v>
      </c>
      <c r="K44">
        <v>8.4</v>
      </c>
      <c r="L44" t="s">
        <v>46</v>
      </c>
      <c r="M44">
        <v>65.7</v>
      </c>
      <c r="N44" s="85"/>
      <c r="O44" s="97">
        <v>55188</v>
      </c>
      <c r="P44" s="98"/>
      <c r="Q44" s="89">
        <f>Q43+O44+P44</f>
        <v>1867326</v>
      </c>
    </row>
    <row r="45" spans="1:17" ht="13.5" customHeight="1">
      <c r="A45" t="s">
        <v>39</v>
      </c>
      <c r="B45" t="s">
        <v>40</v>
      </c>
      <c r="C45" t="s">
        <v>41</v>
      </c>
      <c r="D45" t="s">
        <v>42</v>
      </c>
      <c r="E45" t="s">
        <v>131</v>
      </c>
      <c r="F45">
        <v>1.24335</v>
      </c>
      <c r="G45" t="s">
        <v>42</v>
      </c>
      <c r="H45" t="s">
        <v>132</v>
      </c>
      <c r="I45">
        <v>1.24281</v>
      </c>
      <c r="J45" t="s">
        <v>125</v>
      </c>
      <c r="K45">
        <v>7.5</v>
      </c>
      <c r="L45" t="s">
        <v>46</v>
      </c>
      <c r="M45">
        <v>5.4</v>
      </c>
      <c r="N45" s="85"/>
      <c r="O45" s="97">
        <v>4050</v>
      </c>
      <c r="P45" s="98"/>
      <c r="Q45" s="89">
        <f>Q44+O45+P45</f>
        <v>1871376</v>
      </c>
    </row>
    <row r="46" spans="1:17" ht="13.5" customHeight="1">
      <c r="A46" t="s">
        <v>39</v>
      </c>
      <c r="B46" t="s">
        <v>47</v>
      </c>
      <c r="C46" t="s">
        <v>41</v>
      </c>
      <c r="D46" t="s">
        <v>42</v>
      </c>
      <c r="E46" t="s">
        <v>133</v>
      </c>
      <c r="F46">
        <v>1.24618</v>
      </c>
      <c r="G46" t="s">
        <v>42</v>
      </c>
      <c r="H46" t="s">
        <v>134</v>
      </c>
      <c r="I46">
        <v>1.24937</v>
      </c>
      <c r="J46" t="s">
        <v>45</v>
      </c>
      <c r="K46">
        <v>6.9</v>
      </c>
      <c r="L46" t="s">
        <v>46</v>
      </c>
      <c r="M46">
        <v>31.9</v>
      </c>
      <c r="N46" s="85"/>
      <c r="O46" s="97">
        <v>22011</v>
      </c>
      <c r="P46" s="98"/>
      <c r="Q46" s="89">
        <f>Q45+O46+P46</f>
        <v>1893387</v>
      </c>
    </row>
    <row r="47" spans="1:17" ht="13.5" customHeight="1">
      <c r="A47" t="s">
        <v>39</v>
      </c>
      <c r="B47" t="s">
        <v>47</v>
      </c>
      <c r="C47" t="s">
        <v>41</v>
      </c>
      <c r="D47" t="s">
        <v>42</v>
      </c>
      <c r="E47" t="s">
        <v>135</v>
      </c>
      <c r="F47">
        <v>1.22952</v>
      </c>
      <c r="G47" t="s">
        <v>42</v>
      </c>
      <c r="H47" t="s">
        <v>136</v>
      </c>
      <c r="I47">
        <v>1.22776</v>
      </c>
      <c r="J47" t="s">
        <v>45</v>
      </c>
      <c r="K47">
        <v>3.8</v>
      </c>
      <c r="L47" t="s">
        <v>46</v>
      </c>
      <c r="M47">
        <v>17.6</v>
      </c>
      <c r="N47" s="85"/>
      <c r="O47" s="97">
        <v>6688</v>
      </c>
      <c r="P47" s="98"/>
      <c r="Q47" s="89">
        <f>Q46+O47+P47</f>
        <v>1900075</v>
      </c>
    </row>
    <row r="48" spans="1:17" ht="13.5" customHeight="1">
      <c r="A48" t="s">
        <v>39</v>
      </c>
      <c r="B48" t="s">
        <v>47</v>
      </c>
      <c r="C48" t="s">
        <v>41</v>
      </c>
      <c r="D48" t="s">
        <v>42</v>
      </c>
      <c r="E48" t="s">
        <v>137</v>
      </c>
      <c r="F48">
        <v>1.22405</v>
      </c>
      <c r="G48" t="s">
        <v>42</v>
      </c>
      <c r="H48" t="s">
        <v>137</v>
      </c>
      <c r="I48">
        <v>1.22185</v>
      </c>
      <c r="J48" t="s">
        <v>45</v>
      </c>
      <c r="K48">
        <v>12.1</v>
      </c>
      <c r="L48" t="s">
        <v>46</v>
      </c>
      <c r="M48">
        <v>22</v>
      </c>
      <c r="N48" s="85"/>
      <c r="O48" s="97">
        <v>26620</v>
      </c>
      <c r="P48" s="98"/>
      <c r="Q48" s="89">
        <f>Q47+O48+P48</f>
        <v>1926695</v>
      </c>
    </row>
    <row r="49" spans="1:17" ht="13.5" customHeight="1">
      <c r="A49" t="s">
        <v>39</v>
      </c>
      <c r="B49" t="s">
        <v>47</v>
      </c>
      <c r="C49" t="s">
        <v>41</v>
      </c>
      <c r="D49" t="s">
        <v>42</v>
      </c>
      <c r="E49" t="s">
        <v>138</v>
      </c>
      <c r="F49">
        <v>1.21855</v>
      </c>
      <c r="G49" t="s">
        <v>42</v>
      </c>
      <c r="H49" t="s">
        <v>139</v>
      </c>
      <c r="I49">
        <v>1.21686</v>
      </c>
      <c r="J49" t="s">
        <v>45</v>
      </c>
      <c r="K49">
        <v>16</v>
      </c>
      <c r="L49" t="s">
        <v>46</v>
      </c>
      <c r="M49">
        <v>16.9</v>
      </c>
      <c r="N49" s="85"/>
      <c r="O49" s="97">
        <v>27040</v>
      </c>
      <c r="P49" s="98"/>
      <c r="Q49" s="89">
        <f>Q48+O49+P49</f>
        <v>1953735</v>
      </c>
    </row>
    <row r="50" spans="1:17" ht="13.5" customHeight="1">
      <c r="A50" t="s">
        <v>39</v>
      </c>
      <c r="B50" t="s">
        <v>40</v>
      </c>
      <c r="C50" t="s">
        <v>41</v>
      </c>
      <c r="D50" t="s">
        <v>42</v>
      </c>
      <c r="E50" t="s">
        <v>140</v>
      </c>
      <c r="F50">
        <v>1.21487</v>
      </c>
      <c r="G50" t="s">
        <v>42</v>
      </c>
      <c r="H50" t="s">
        <v>141</v>
      </c>
      <c r="I50">
        <v>1.2138200000000001</v>
      </c>
      <c r="J50" t="s">
        <v>91</v>
      </c>
      <c r="K50">
        <v>18.1</v>
      </c>
      <c r="L50" t="s">
        <v>46</v>
      </c>
      <c r="M50">
        <v>10.5</v>
      </c>
      <c r="N50" s="85"/>
      <c r="O50" s="97">
        <v>19005</v>
      </c>
      <c r="P50" s="98"/>
      <c r="Q50" s="89">
        <f>Q49+O50+P50</f>
        <v>1972740</v>
      </c>
    </row>
    <row r="51" spans="1:17" ht="13.5" customHeight="1">
      <c r="A51" t="s">
        <v>39</v>
      </c>
      <c r="B51" t="s">
        <v>47</v>
      </c>
      <c r="C51" t="s">
        <v>41</v>
      </c>
      <c r="D51" t="s">
        <v>42</v>
      </c>
      <c r="E51" t="s">
        <v>142</v>
      </c>
      <c r="F51">
        <v>1.21645</v>
      </c>
      <c r="G51" t="s">
        <v>42</v>
      </c>
      <c r="H51" t="s">
        <v>143</v>
      </c>
      <c r="I51">
        <v>1.21639</v>
      </c>
      <c r="J51" t="s">
        <v>73</v>
      </c>
      <c r="K51">
        <v>9.7</v>
      </c>
      <c r="L51" t="s">
        <v>74</v>
      </c>
      <c r="N51" s="85">
        <v>-16.5</v>
      </c>
      <c r="O51" s="97"/>
      <c r="P51" s="98">
        <v>-16005</v>
      </c>
      <c r="Q51" s="89">
        <f>Q50+O51+P51</f>
        <v>1956735</v>
      </c>
    </row>
    <row r="52" spans="1:17" ht="13.5" customHeight="1">
      <c r="A52" t="s">
        <v>39</v>
      </c>
      <c r="B52" t="s">
        <v>47</v>
      </c>
      <c r="C52" t="s">
        <v>41</v>
      </c>
      <c r="D52" t="s">
        <v>42</v>
      </c>
      <c r="E52" t="s">
        <v>144</v>
      </c>
      <c r="F52">
        <v>1.2156500000000001</v>
      </c>
      <c r="G52" t="s">
        <v>42</v>
      </c>
      <c r="H52" t="s">
        <v>145</v>
      </c>
      <c r="I52">
        <v>1.2123</v>
      </c>
      <c r="J52" t="s">
        <v>45</v>
      </c>
      <c r="K52">
        <v>23.3</v>
      </c>
      <c r="L52" t="s">
        <v>46</v>
      </c>
      <c r="M52">
        <v>33.5</v>
      </c>
      <c r="N52" s="85"/>
      <c r="O52" s="97">
        <v>78055</v>
      </c>
      <c r="P52" s="98"/>
      <c r="Q52" s="89">
        <f>Q51+O52+P52</f>
        <v>2034790</v>
      </c>
    </row>
    <row r="53" spans="1:17" ht="13.5" customHeight="1">
      <c r="A53" t="s">
        <v>39</v>
      </c>
      <c r="B53" t="s">
        <v>47</v>
      </c>
      <c r="C53" t="s">
        <v>41</v>
      </c>
      <c r="D53" t="s">
        <v>42</v>
      </c>
      <c r="E53" t="s">
        <v>146</v>
      </c>
      <c r="F53">
        <v>1.20415</v>
      </c>
      <c r="G53" t="s">
        <v>42</v>
      </c>
      <c r="H53" t="s">
        <v>147</v>
      </c>
      <c r="I53">
        <v>1.19529</v>
      </c>
      <c r="J53" t="s">
        <v>91</v>
      </c>
      <c r="K53">
        <v>11.3</v>
      </c>
      <c r="L53" t="s">
        <v>46</v>
      </c>
      <c r="M53">
        <v>88.6</v>
      </c>
      <c r="N53" s="85"/>
      <c r="O53" s="97">
        <v>100118</v>
      </c>
      <c r="P53" s="98"/>
      <c r="Q53" s="89">
        <f>Q52+O53+P53</f>
        <v>2134908</v>
      </c>
    </row>
    <row r="54" spans="1:17" ht="13.5" customHeight="1">
      <c r="A54" t="s">
        <v>39</v>
      </c>
      <c r="B54" t="s">
        <v>47</v>
      </c>
      <c r="C54" t="s">
        <v>41</v>
      </c>
      <c r="D54" t="s">
        <v>42</v>
      </c>
      <c r="E54" t="s">
        <v>148</v>
      </c>
      <c r="F54">
        <v>1.1859</v>
      </c>
      <c r="G54" t="s">
        <v>42</v>
      </c>
      <c r="H54" t="s">
        <v>149</v>
      </c>
      <c r="I54">
        <v>1.18189</v>
      </c>
      <c r="J54" t="s">
        <v>125</v>
      </c>
      <c r="K54">
        <v>4.9</v>
      </c>
      <c r="L54" t="s">
        <v>46</v>
      </c>
      <c r="M54">
        <v>40.1</v>
      </c>
      <c r="N54" s="85"/>
      <c r="O54" s="97">
        <v>19649</v>
      </c>
      <c r="P54" s="98"/>
      <c r="Q54" s="89">
        <f>Q53+O54+P54</f>
        <v>2154557</v>
      </c>
    </row>
    <row r="55" spans="1:17" ht="13.5" customHeight="1">
      <c r="A55" t="s">
        <v>39</v>
      </c>
      <c r="B55" t="s">
        <v>40</v>
      </c>
      <c r="C55" t="s">
        <v>41</v>
      </c>
      <c r="D55" t="s">
        <v>42</v>
      </c>
      <c r="E55" t="s">
        <v>150</v>
      </c>
      <c r="F55">
        <v>1.18245</v>
      </c>
      <c r="G55" t="s">
        <v>42</v>
      </c>
      <c r="H55" t="s">
        <v>151</v>
      </c>
      <c r="I55">
        <v>1.1801</v>
      </c>
      <c r="J55" t="s">
        <v>45</v>
      </c>
      <c r="K55">
        <v>12</v>
      </c>
      <c r="L55" t="s">
        <v>46</v>
      </c>
      <c r="M55">
        <v>23.5</v>
      </c>
      <c r="N55" s="85"/>
      <c r="O55" s="97">
        <v>28200</v>
      </c>
      <c r="P55" s="98"/>
      <c r="Q55" s="89">
        <f>Q54+O55+P55</f>
        <v>2182757</v>
      </c>
    </row>
    <row r="56" spans="1:17" ht="13.5" customHeight="1">
      <c r="A56" t="s">
        <v>39</v>
      </c>
      <c r="B56" t="s">
        <v>47</v>
      </c>
      <c r="C56" t="s">
        <v>41</v>
      </c>
      <c r="D56" t="s">
        <v>42</v>
      </c>
      <c r="E56" t="s">
        <v>152</v>
      </c>
      <c r="F56">
        <v>1.18372</v>
      </c>
      <c r="G56" t="s">
        <v>42</v>
      </c>
      <c r="H56" t="s">
        <v>153</v>
      </c>
      <c r="I56">
        <v>1.18577</v>
      </c>
      <c r="J56" t="s">
        <v>45</v>
      </c>
      <c r="K56">
        <v>3.4</v>
      </c>
      <c r="L56" t="s">
        <v>46</v>
      </c>
      <c r="M56">
        <v>20.5</v>
      </c>
      <c r="N56" s="85"/>
      <c r="O56" s="97">
        <v>6970</v>
      </c>
      <c r="P56" s="98"/>
      <c r="Q56" s="89">
        <f>Q55+O56+P56</f>
        <v>2189727</v>
      </c>
    </row>
    <row r="57" spans="1:17" ht="13.5" customHeight="1">
      <c r="A57" t="s">
        <v>39</v>
      </c>
      <c r="B57" t="s">
        <v>47</v>
      </c>
      <c r="C57" t="s">
        <v>41</v>
      </c>
      <c r="D57" t="s">
        <v>42</v>
      </c>
      <c r="E57" t="s">
        <v>154</v>
      </c>
      <c r="F57">
        <v>1.18152</v>
      </c>
      <c r="G57" t="s">
        <v>42</v>
      </c>
      <c r="H57" t="s">
        <v>155</v>
      </c>
      <c r="I57">
        <v>1.18422</v>
      </c>
      <c r="J57" t="s">
        <v>73</v>
      </c>
      <c r="K57">
        <v>6.8</v>
      </c>
      <c r="L57" t="s">
        <v>74</v>
      </c>
      <c r="N57" s="85">
        <v>-27</v>
      </c>
      <c r="O57" s="97"/>
      <c r="P57" s="98">
        <v>-18360</v>
      </c>
      <c r="Q57" s="89">
        <f>Q56+O57+P57</f>
        <v>2171367</v>
      </c>
    </row>
    <row r="58" spans="1:17" ht="13.5" customHeight="1">
      <c r="A58" t="s">
        <v>39</v>
      </c>
      <c r="B58" t="s">
        <v>40</v>
      </c>
      <c r="C58" t="s">
        <v>41</v>
      </c>
      <c r="D58" t="s">
        <v>42</v>
      </c>
      <c r="E58" t="s">
        <v>156</v>
      </c>
      <c r="F58">
        <v>1.18161</v>
      </c>
      <c r="G58" t="s">
        <v>42</v>
      </c>
      <c r="H58" t="s">
        <v>157</v>
      </c>
      <c r="I58">
        <v>1.17536</v>
      </c>
      <c r="J58" t="s">
        <v>45</v>
      </c>
      <c r="K58">
        <v>5.3</v>
      </c>
      <c r="L58" t="s">
        <v>46</v>
      </c>
      <c r="M58">
        <v>62.5</v>
      </c>
      <c r="N58" s="85"/>
      <c r="O58" s="97">
        <v>33125</v>
      </c>
      <c r="P58" s="98"/>
      <c r="Q58" s="89">
        <f>Q57+O58+P58</f>
        <v>2204492</v>
      </c>
    </row>
    <row r="59" spans="1:17" ht="13.5" customHeight="1">
      <c r="A59" t="s">
        <v>39</v>
      </c>
      <c r="B59" t="s">
        <v>47</v>
      </c>
      <c r="C59" t="s">
        <v>41</v>
      </c>
      <c r="D59" t="s">
        <v>42</v>
      </c>
      <c r="E59" t="s">
        <v>158</v>
      </c>
      <c r="F59">
        <v>1.17859</v>
      </c>
      <c r="G59" t="s">
        <v>42</v>
      </c>
      <c r="H59" t="s">
        <v>159</v>
      </c>
      <c r="I59">
        <v>1.17859</v>
      </c>
      <c r="J59" t="s">
        <v>61</v>
      </c>
      <c r="K59">
        <v>14.2</v>
      </c>
      <c r="L59" t="s">
        <v>62</v>
      </c>
      <c r="M59">
        <v>0</v>
      </c>
      <c r="N59" s="85"/>
      <c r="O59" s="97">
        <v>0</v>
      </c>
      <c r="P59" s="98"/>
      <c r="Q59" s="89">
        <f>Q58+O59+P59</f>
        <v>2204492</v>
      </c>
    </row>
    <row r="60" spans="1:17" ht="13.5" customHeight="1">
      <c r="A60" t="s">
        <v>39</v>
      </c>
      <c r="B60" t="s">
        <v>47</v>
      </c>
      <c r="C60" t="s">
        <v>41</v>
      </c>
      <c r="D60" t="s">
        <v>42</v>
      </c>
      <c r="E60" t="s">
        <v>160</v>
      </c>
      <c r="F60">
        <v>1.17733</v>
      </c>
      <c r="G60" t="s">
        <v>42</v>
      </c>
      <c r="H60" t="s">
        <v>161</v>
      </c>
      <c r="I60">
        <v>1.17843</v>
      </c>
      <c r="J60" t="s">
        <v>73</v>
      </c>
      <c r="K60">
        <v>16.8</v>
      </c>
      <c r="L60" t="s">
        <v>74</v>
      </c>
      <c r="N60" s="85">
        <v>-11</v>
      </c>
      <c r="O60" s="97"/>
      <c r="P60" s="98">
        <v>-18480</v>
      </c>
      <c r="Q60" s="89">
        <f>Q59+O60+P60</f>
        <v>2186012</v>
      </c>
    </row>
    <row r="61" spans="1:17" ht="13.5" customHeight="1">
      <c r="A61" t="s">
        <v>39</v>
      </c>
      <c r="B61" t="s">
        <v>47</v>
      </c>
      <c r="C61" t="s">
        <v>41</v>
      </c>
      <c r="D61" t="s">
        <v>42</v>
      </c>
      <c r="E61" t="s">
        <v>162</v>
      </c>
      <c r="F61">
        <v>1.17492</v>
      </c>
      <c r="G61" t="s">
        <v>42</v>
      </c>
      <c r="H61" t="s">
        <v>162</v>
      </c>
      <c r="I61">
        <v>1.17279</v>
      </c>
      <c r="J61" t="s">
        <v>45</v>
      </c>
      <c r="K61">
        <v>6.6</v>
      </c>
      <c r="L61" t="s">
        <v>46</v>
      </c>
      <c r="M61">
        <v>21.3</v>
      </c>
      <c r="N61" s="85"/>
      <c r="O61" s="97">
        <v>14058</v>
      </c>
      <c r="P61" s="98"/>
      <c r="Q61" s="89">
        <f>Q60+O61+P61</f>
        <v>2200070</v>
      </c>
    </row>
    <row r="62" spans="1:17" ht="13.5" customHeight="1">
      <c r="A62" t="s">
        <v>39</v>
      </c>
      <c r="B62" t="s">
        <v>47</v>
      </c>
      <c r="C62" t="s">
        <v>41</v>
      </c>
      <c r="D62" t="s">
        <v>42</v>
      </c>
      <c r="E62" t="s">
        <v>163</v>
      </c>
      <c r="F62">
        <v>1.16897</v>
      </c>
      <c r="G62" t="s">
        <v>42</v>
      </c>
      <c r="H62" t="s">
        <v>164</v>
      </c>
      <c r="I62">
        <v>1.15758</v>
      </c>
      <c r="J62" t="s">
        <v>45</v>
      </c>
      <c r="K62">
        <v>3.7</v>
      </c>
      <c r="L62" t="s">
        <v>46</v>
      </c>
      <c r="M62">
        <v>113.9</v>
      </c>
      <c r="N62" s="85"/>
      <c r="O62" s="97">
        <v>42143</v>
      </c>
      <c r="P62" s="98"/>
      <c r="Q62" s="89">
        <f>Q61+O62+P62</f>
        <v>2242213</v>
      </c>
    </row>
    <row r="63" spans="1:17" ht="13.5" customHeight="1">
      <c r="A63" t="s">
        <v>39</v>
      </c>
      <c r="B63" t="s">
        <v>47</v>
      </c>
      <c r="C63" t="s">
        <v>41</v>
      </c>
      <c r="D63" t="s">
        <v>42</v>
      </c>
      <c r="E63" t="s">
        <v>165</v>
      </c>
      <c r="F63">
        <v>1.15939</v>
      </c>
      <c r="G63" t="s">
        <v>42</v>
      </c>
      <c r="H63" t="s">
        <v>165</v>
      </c>
      <c r="I63">
        <v>1.15669</v>
      </c>
      <c r="J63" t="s">
        <v>45</v>
      </c>
      <c r="K63">
        <v>4.8</v>
      </c>
      <c r="L63" t="s">
        <v>46</v>
      </c>
      <c r="M63">
        <v>27</v>
      </c>
      <c r="N63" s="85"/>
      <c r="O63" s="97">
        <v>12960</v>
      </c>
      <c r="P63" s="98"/>
      <c r="Q63" s="89">
        <f>Q62+O63+P63</f>
        <v>2255173</v>
      </c>
    </row>
    <row r="64" spans="1:17" ht="13.5" customHeight="1">
      <c r="A64" t="s">
        <v>39</v>
      </c>
      <c r="B64" t="s">
        <v>40</v>
      </c>
      <c r="C64" t="s">
        <v>41</v>
      </c>
      <c r="D64" t="s">
        <v>42</v>
      </c>
      <c r="E64" t="s">
        <v>166</v>
      </c>
      <c r="F64">
        <v>1.15552</v>
      </c>
      <c r="G64" t="s">
        <v>42</v>
      </c>
      <c r="H64" t="s">
        <v>167</v>
      </c>
      <c r="I64">
        <v>1.15552</v>
      </c>
      <c r="J64" t="s">
        <v>73</v>
      </c>
      <c r="K64">
        <v>10.6</v>
      </c>
      <c r="L64" t="s">
        <v>74</v>
      </c>
      <c r="N64" s="85">
        <v>-17.7</v>
      </c>
      <c r="O64" s="97"/>
      <c r="P64" s="98">
        <v>-18762</v>
      </c>
      <c r="Q64" s="89">
        <f>Q63+O64+P64</f>
        <v>2236411</v>
      </c>
    </row>
    <row r="65" spans="1:17" ht="13.5" customHeight="1">
      <c r="A65" t="s">
        <v>39</v>
      </c>
      <c r="B65" t="s">
        <v>47</v>
      </c>
      <c r="C65" t="s">
        <v>41</v>
      </c>
      <c r="D65" t="s">
        <v>42</v>
      </c>
      <c r="E65" t="s">
        <v>168</v>
      </c>
      <c r="F65">
        <v>1.15911</v>
      </c>
      <c r="G65" t="s">
        <v>42</v>
      </c>
      <c r="H65" t="s">
        <v>169</v>
      </c>
      <c r="I65">
        <v>1.16273</v>
      </c>
      <c r="J65" t="s">
        <v>61</v>
      </c>
      <c r="K65">
        <v>4.7</v>
      </c>
      <c r="L65" t="s">
        <v>62</v>
      </c>
      <c r="M65">
        <v>0</v>
      </c>
      <c r="N65" s="85"/>
      <c r="O65" s="97">
        <v>0</v>
      </c>
      <c r="P65" s="98"/>
      <c r="Q65" s="89">
        <f>Q64+O65+P65</f>
        <v>2236411</v>
      </c>
    </row>
    <row r="66" spans="1:17" ht="13.5" customHeight="1">
      <c r="A66" t="s">
        <v>39</v>
      </c>
      <c r="B66" t="s">
        <v>47</v>
      </c>
      <c r="C66" t="s">
        <v>41</v>
      </c>
      <c r="D66" t="s">
        <v>42</v>
      </c>
      <c r="E66" t="s">
        <v>170</v>
      </c>
      <c r="F66">
        <v>1.15773</v>
      </c>
      <c r="G66" t="s">
        <v>42</v>
      </c>
      <c r="H66" t="s">
        <v>171</v>
      </c>
      <c r="I66">
        <v>1.155</v>
      </c>
      <c r="J66" t="s">
        <v>45</v>
      </c>
      <c r="K66">
        <v>14.6</v>
      </c>
      <c r="L66" t="s">
        <v>46</v>
      </c>
      <c r="M66">
        <v>27.3</v>
      </c>
      <c r="N66" s="85"/>
      <c r="O66" s="97">
        <v>39858</v>
      </c>
      <c r="P66" s="98"/>
      <c r="Q66" s="89">
        <f>Q65+O66+P66</f>
        <v>2276269</v>
      </c>
    </row>
    <row r="67" spans="1:17" ht="13.5" customHeight="1">
      <c r="A67" t="s">
        <v>39</v>
      </c>
      <c r="B67" t="s">
        <v>40</v>
      </c>
      <c r="C67" t="s">
        <v>41</v>
      </c>
      <c r="D67" t="s">
        <v>42</v>
      </c>
      <c r="E67" t="s">
        <v>172</v>
      </c>
      <c r="F67">
        <v>1.15533</v>
      </c>
      <c r="G67" t="s">
        <v>42</v>
      </c>
      <c r="H67" t="s">
        <v>173</v>
      </c>
      <c r="I67">
        <v>1.15533</v>
      </c>
      <c r="J67" t="s">
        <v>73</v>
      </c>
      <c r="K67">
        <v>12.4</v>
      </c>
      <c r="L67" t="s">
        <v>74</v>
      </c>
      <c r="M67">
        <v>6.2</v>
      </c>
      <c r="N67" s="85">
        <v>-30.4</v>
      </c>
      <c r="O67" s="97"/>
      <c r="P67" s="98">
        <v>-37696</v>
      </c>
      <c r="Q67" s="89">
        <f>Q66+O67+P67</f>
        <v>2238573</v>
      </c>
    </row>
    <row r="68" spans="1:17" ht="13.5" customHeight="1">
      <c r="A68" t="s">
        <v>39</v>
      </c>
      <c r="B68" t="s">
        <v>47</v>
      </c>
      <c r="C68" t="s">
        <v>41</v>
      </c>
      <c r="D68" t="s">
        <v>42</v>
      </c>
      <c r="E68" t="s">
        <v>174</v>
      </c>
      <c r="F68">
        <v>1.15951</v>
      </c>
      <c r="G68" t="s">
        <v>42</v>
      </c>
      <c r="H68" t="s">
        <v>175</v>
      </c>
      <c r="I68">
        <v>1.15951</v>
      </c>
      <c r="J68" t="s">
        <v>61</v>
      </c>
      <c r="K68">
        <v>8.6</v>
      </c>
      <c r="L68" t="s">
        <v>62</v>
      </c>
      <c r="M68">
        <v>0</v>
      </c>
      <c r="N68" s="85"/>
      <c r="O68" s="97">
        <v>0</v>
      </c>
      <c r="P68" s="98"/>
      <c r="Q68" s="89">
        <f>Q67+O68+P68</f>
        <v>2238573</v>
      </c>
    </row>
    <row r="69" spans="1:17" ht="13.5" customHeight="1">
      <c r="A69" t="s">
        <v>39</v>
      </c>
      <c r="B69" t="s">
        <v>47</v>
      </c>
      <c r="C69" t="s">
        <v>41</v>
      </c>
      <c r="D69" t="s">
        <v>42</v>
      </c>
      <c r="E69" t="s">
        <v>176</v>
      </c>
      <c r="F69">
        <v>1.15114</v>
      </c>
      <c r="G69" t="s">
        <v>42</v>
      </c>
      <c r="H69" t="s">
        <v>176</v>
      </c>
      <c r="I69">
        <v>1.1458</v>
      </c>
      <c r="J69" t="s">
        <v>45</v>
      </c>
      <c r="K69">
        <v>1.5</v>
      </c>
      <c r="L69" t="s">
        <v>46</v>
      </c>
      <c r="M69">
        <v>53.4</v>
      </c>
      <c r="N69" s="85"/>
      <c r="O69" s="97">
        <v>8010</v>
      </c>
      <c r="P69" s="98"/>
      <c r="Q69" s="89">
        <f>Q68+O69+P69</f>
        <v>2246583</v>
      </c>
    </row>
    <row r="70" spans="1:17" ht="13.5" customHeight="1">
      <c r="A70" t="s">
        <v>39</v>
      </c>
      <c r="B70" t="s">
        <v>47</v>
      </c>
      <c r="C70" t="s">
        <v>41</v>
      </c>
      <c r="D70" t="s">
        <v>42</v>
      </c>
      <c r="E70" t="s">
        <v>177</v>
      </c>
      <c r="F70">
        <v>1.13403</v>
      </c>
      <c r="G70" t="s">
        <v>42</v>
      </c>
      <c r="H70" t="s">
        <v>178</v>
      </c>
      <c r="I70">
        <v>1.13403</v>
      </c>
      <c r="J70" t="s">
        <v>61</v>
      </c>
      <c r="K70">
        <v>7.5</v>
      </c>
      <c r="L70" t="s">
        <v>62</v>
      </c>
      <c r="M70">
        <v>0</v>
      </c>
      <c r="N70" s="85"/>
      <c r="O70" s="97">
        <v>0</v>
      </c>
      <c r="P70" s="98"/>
      <c r="Q70" s="89">
        <f>Q69+O70+P70</f>
        <v>2246583</v>
      </c>
    </row>
    <row r="71" spans="1:17" ht="13.5" customHeight="1">
      <c r="A71" t="s">
        <v>39</v>
      </c>
      <c r="B71" t="s">
        <v>47</v>
      </c>
      <c r="C71" t="s">
        <v>41</v>
      </c>
      <c r="D71" t="s">
        <v>42</v>
      </c>
      <c r="E71" t="s">
        <v>179</v>
      </c>
      <c r="F71">
        <v>1.12574</v>
      </c>
      <c r="G71" t="s">
        <v>42</v>
      </c>
      <c r="H71" t="s">
        <v>180</v>
      </c>
      <c r="I71">
        <v>1.11855</v>
      </c>
      <c r="J71" t="s">
        <v>91</v>
      </c>
      <c r="K71">
        <v>1.9</v>
      </c>
      <c r="L71" t="s">
        <v>46</v>
      </c>
      <c r="M71">
        <v>71.9</v>
      </c>
      <c r="N71" s="85"/>
      <c r="O71" s="97">
        <v>13661</v>
      </c>
      <c r="P71" s="98"/>
      <c r="Q71" s="89">
        <f>Q70+O71+P71</f>
        <v>2260244</v>
      </c>
    </row>
    <row r="72" spans="1:17" ht="13.5" customHeight="1">
      <c r="A72" t="s">
        <v>39</v>
      </c>
      <c r="B72" t="s">
        <v>40</v>
      </c>
      <c r="C72" t="s">
        <v>41</v>
      </c>
      <c r="D72" t="s">
        <v>42</v>
      </c>
      <c r="E72" t="s">
        <v>181</v>
      </c>
      <c r="F72">
        <v>1.1207</v>
      </c>
      <c r="G72" t="s">
        <v>42</v>
      </c>
      <c r="H72" t="s">
        <v>182</v>
      </c>
      <c r="I72">
        <v>1.11408</v>
      </c>
      <c r="J72" t="s">
        <v>91</v>
      </c>
      <c r="K72">
        <v>4.7</v>
      </c>
      <c r="L72" t="s">
        <v>46</v>
      </c>
      <c r="M72">
        <v>66.2</v>
      </c>
      <c r="N72" s="85"/>
      <c r="O72" s="97">
        <v>31114</v>
      </c>
      <c r="P72" s="98"/>
      <c r="Q72" s="89">
        <f>Q71+O72+P72</f>
        <v>2291358</v>
      </c>
    </row>
    <row r="73" spans="1:17" ht="13.5" customHeight="1">
      <c r="A73" t="s">
        <v>39</v>
      </c>
      <c r="B73" t="s">
        <v>40</v>
      </c>
      <c r="C73" t="s">
        <v>41</v>
      </c>
      <c r="D73" t="s">
        <v>42</v>
      </c>
      <c r="E73" t="s">
        <v>183</v>
      </c>
      <c r="F73">
        <v>1.12467</v>
      </c>
      <c r="G73" t="s">
        <v>42</v>
      </c>
      <c r="H73" t="s">
        <v>184</v>
      </c>
      <c r="I73">
        <v>1012879</v>
      </c>
      <c r="J73" t="s">
        <v>45</v>
      </c>
      <c r="K73">
        <v>7.4</v>
      </c>
      <c r="L73" t="s">
        <v>46</v>
      </c>
      <c r="M73">
        <v>41.2</v>
      </c>
      <c r="N73" s="85"/>
      <c r="O73" s="97">
        <v>30488</v>
      </c>
      <c r="P73" s="98"/>
      <c r="Q73" s="89">
        <f>Q72+O73+P73</f>
        <v>2321846</v>
      </c>
    </row>
    <row r="74" spans="1:17" ht="13.5" customHeight="1">
      <c r="A74" t="s">
        <v>39</v>
      </c>
      <c r="B74" t="s">
        <v>47</v>
      </c>
      <c r="C74" t="s">
        <v>41</v>
      </c>
      <c r="D74" t="s">
        <v>42</v>
      </c>
      <c r="E74" t="s">
        <v>185</v>
      </c>
      <c r="F74">
        <v>1.13025</v>
      </c>
      <c r="G74" t="s">
        <v>42</v>
      </c>
      <c r="H74" t="s">
        <v>186</v>
      </c>
      <c r="I74">
        <v>1.13398</v>
      </c>
      <c r="J74" t="s">
        <v>45</v>
      </c>
      <c r="K74">
        <v>6.5</v>
      </c>
      <c r="L74" t="s">
        <v>46</v>
      </c>
      <c r="M74">
        <v>37.3</v>
      </c>
      <c r="N74" s="85"/>
      <c r="O74" s="97">
        <v>24245</v>
      </c>
      <c r="P74" s="98"/>
      <c r="Q74" s="89">
        <f>Q73+O74+P74</f>
        <v>2346091</v>
      </c>
    </row>
    <row r="75" spans="1:17" ht="13.5" customHeight="1">
      <c r="A75" t="s">
        <v>39</v>
      </c>
      <c r="B75" t="s">
        <v>47</v>
      </c>
      <c r="C75" t="s">
        <v>41</v>
      </c>
      <c r="D75" t="s">
        <v>42</v>
      </c>
      <c r="E75" t="s">
        <v>187</v>
      </c>
      <c r="F75">
        <v>1.13365</v>
      </c>
      <c r="G75" t="s">
        <v>42</v>
      </c>
      <c r="H75" t="s">
        <v>188</v>
      </c>
      <c r="I75">
        <v>1.13365</v>
      </c>
      <c r="J75" t="s">
        <v>73</v>
      </c>
      <c r="K75">
        <v>5.6</v>
      </c>
      <c r="L75" t="s">
        <v>74</v>
      </c>
      <c r="N75" s="85">
        <v>-35.8</v>
      </c>
      <c r="O75" s="97"/>
      <c r="P75" s="98">
        <v>-20048</v>
      </c>
      <c r="Q75" s="89">
        <f>Q74+O75+P75</f>
        <v>2326043</v>
      </c>
    </row>
    <row r="76" spans="1:17" ht="13.5" customHeight="1">
      <c r="A76" t="s">
        <v>39</v>
      </c>
      <c r="B76" t="s">
        <v>40</v>
      </c>
      <c r="C76" t="s">
        <v>41</v>
      </c>
      <c r="D76" t="s">
        <v>42</v>
      </c>
      <c r="E76" t="s">
        <v>189</v>
      </c>
      <c r="F76">
        <v>1.13304</v>
      </c>
      <c r="G76" t="s">
        <v>42</v>
      </c>
      <c r="H76" t="s">
        <v>189</v>
      </c>
      <c r="I76">
        <v>1.13041</v>
      </c>
      <c r="J76" t="s">
        <v>45</v>
      </c>
      <c r="K76">
        <v>7.5</v>
      </c>
      <c r="L76" t="s">
        <v>46</v>
      </c>
      <c r="M76">
        <v>26.3</v>
      </c>
      <c r="N76" s="85"/>
      <c r="O76" s="97">
        <v>19725</v>
      </c>
      <c r="P76" s="98"/>
      <c r="Q76" s="89">
        <f>Q75+O76+P76</f>
        <v>2345768</v>
      </c>
    </row>
    <row r="77" spans="1:17" ht="13.5" customHeight="1">
      <c r="A77" t="s">
        <v>39</v>
      </c>
      <c r="B77" t="s">
        <v>40</v>
      </c>
      <c r="C77" t="s">
        <v>41</v>
      </c>
      <c r="D77" t="s">
        <v>42</v>
      </c>
      <c r="E77" t="s">
        <v>190</v>
      </c>
      <c r="F77">
        <v>1.13249</v>
      </c>
      <c r="G77" t="s">
        <v>42</v>
      </c>
      <c r="H77" t="s">
        <v>191</v>
      </c>
      <c r="I77">
        <v>1.1360000000000001</v>
      </c>
      <c r="J77" t="s">
        <v>45</v>
      </c>
      <c r="K77">
        <v>6.4</v>
      </c>
      <c r="L77" t="s">
        <v>46</v>
      </c>
      <c r="M77">
        <v>35.1</v>
      </c>
      <c r="N77" s="85"/>
      <c r="O77" s="97">
        <v>22464</v>
      </c>
      <c r="P77" s="98"/>
      <c r="Q77" s="89">
        <f>Q76+O77+P77</f>
        <v>2368232</v>
      </c>
    </row>
    <row r="78" spans="1:17" ht="13.5" customHeight="1">
      <c r="A78" t="s">
        <v>39</v>
      </c>
      <c r="B78" t="s">
        <v>40</v>
      </c>
      <c r="C78" t="s">
        <v>41</v>
      </c>
      <c r="D78" t="s">
        <v>42</v>
      </c>
      <c r="E78" t="s">
        <v>192</v>
      </c>
      <c r="F78">
        <v>1.13273</v>
      </c>
      <c r="G78" t="s">
        <v>42</v>
      </c>
      <c r="H78" t="s">
        <v>193</v>
      </c>
      <c r="I78">
        <v>1.13275</v>
      </c>
      <c r="J78" t="s">
        <v>73</v>
      </c>
      <c r="K78">
        <v>33.4</v>
      </c>
      <c r="L78" t="s">
        <v>74</v>
      </c>
      <c r="N78" s="85">
        <v>-6.6</v>
      </c>
      <c r="O78" s="97"/>
      <c r="P78" s="98">
        <v>-22044</v>
      </c>
      <c r="Q78" s="89">
        <f>Q77+O78+P78</f>
        <v>2346188</v>
      </c>
    </row>
    <row r="79" spans="1:17" ht="13.5" customHeight="1">
      <c r="A79" t="s">
        <v>39</v>
      </c>
      <c r="B79" t="s">
        <v>40</v>
      </c>
      <c r="C79" t="s">
        <v>41</v>
      </c>
      <c r="D79" t="s">
        <v>42</v>
      </c>
      <c r="E79" t="s">
        <v>194</v>
      </c>
      <c r="F79">
        <v>1.13205</v>
      </c>
      <c r="G79" t="s">
        <v>42</v>
      </c>
      <c r="H79" t="s">
        <v>195</v>
      </c>
      <c r="I79">
        <v>1.13523</v>
      </c>
      <c r="J79" t="s">
        <v>112</v>
      </c>
      <c r="K79">
        <v>8.2</v>
      </c>
      <c r="L79" t="s">
        <v>46</v>
      </c>
      <c r="M79">
        <v>31.8</v>
      </c>
      <c r="N79" s="85"/>
      <c r="O79" s="97">
        <v>26706</v>
      </c>
      <c r="P79" s="98"/>
      <c r="Q79" s="89">
        <f>Q78+O79+P79</f>
        <v>2372894</v>
      </c>
    </row>
    <row r="80" spans="1:17" ht="13.5" customHeight="1">
      <c r="A80" t="s">
        <v>39</v>
      </c>
      <c r="B80" t="s">
        <v>47</v>
      </c>
      <c r="C80" t="s">
        <v>41</v>
      </c>
      <c r="D80" t="s">
        <v>42</v>
      </c>
      <c r="E80" t="s">
        <v>196</v>
      </c>
      <c r="F80">
        <v>1.13572</v>
      </c>
      <c r="G80" t="s">
        <v>42</v>
      </c>
      <c r="H80" t="s">
        <v>197</v>
      </c>
      <c r="I80">
        <v>1.15189</v>
      </c>
      <c r="J80" t="s">
        <v>45</v>
      </c>
      <c r="K80">
        <v>10.1</v>
      </c>
      <c r="L80" t="s">
        <v>46</v>
      </c>
      <c r="M80">
        <v>182</v>
      </c>
      <c r="N80" s="85"/>
      <c r="O80" s="97">
        <v>183820</v>
      </c>
      <c r="P80" s="98"/>
      <c r="Q80" s="89">
        <f>Q79+O80+P80</f>
        <v>2556714</v>
      </c>
    </row>
    <row r="81" spans="1:17" ht="13.5" customHeight="1">
      <c r="A81" t="s">
        <v>39</v>
      </c>
      <c r="B81" t="s">
        <v>47</v>
      </c>
      <c r="C81" t="s">
        <v>41</v>
      </c>
      <c r="D81" t="s">
        <v>42</v>
      </c>
      <c r="E81" t="s">
        <v>198</v>
      </c>
      <c r="F81">
        <v>1.14293</v>
      </c>
      <c r="G81" t="s">
        <v>42</v>
      </c>
      <c r="H81" t="s">
        <v>199</v>
      </c>
      <c r="I81">
        <v>1.14293</v>
      </c>
      <c r="J81" t="s">
        <v>61</v>
      </c>
      <c r="K81">
        <v>7.2</v>
      </c>
      <c r="L81" t="s">
        <v>62</v>
      </c>
      <c r="M81">
        <v>0</v>
      </c>
      <c r="N81" s="85"/>
      <c r="O81" s="97">
        <v>0</v>
      </c>
      <c r="P81" s="98"/>
      <c r="Q81" s="89">
        <f>Q80+O81+P81</f>
        <v>2556714</v>
      </c>
    </row>
    <row r="82" spans="1:17" ht="13.5" customHeight="1">
      <c r="A82" t="s">
        <v>39</v>
      </c>
      <c r="B82" t="s">
        <v>40</v>
      </c>
      <c r="C82" t="s">
        <v>41</v>
      </c>
      <c r="D82" t="s">
        <v>42</v>
      </c>
      <c r="E82" t="s">
        <v>200</v>
      </c>
      <c r="F82">
        <v>1.13782</v>
      </c>
      <c r="G82" t="s">
        <v>42</v>
      </c>
      <c r="H82" t="s">
        <v>200</v>
      </c>
      <c r="I82">
        <v>1.1325</v>
      </c>
      <c r="J82" t="s">
        <v>112</v>
      </c>
      <c r="K82">
        <v>3.2</v>
      </c>
      <c r="L82" t="s">
        <v>46</v>
      </c>
      <c r="M82">
        <v>53.2</v>
      </c>
      <c r="N82" s="85"/>
      <c r="O82" s="97">
        <v>17024</v>
      </c>
      <c r="P82" s="98"/>
      <c r="Q82" s="89">
        <f>Q81+O82+P82</f>
        <v>2573738</v>
      </c>
    </row>
    <row r="83" spans="1:17" ht="13.5" customHeight="1">
      <c r="A83" t="s">
        <v>39</v>
      </c>
      <c r="B83" t="s">
        <v>47</v>
      </c>
      <c r="C83" t="s">
        <v>41</v>
      </c>
      <c r="D83" t="s">
        <v>42</v>
      </c>
      <c r="E83" t="s">
        <v>201</v>
      </c>
      <c r="F83">
        <v>1.13921</v>
      </c>
      <c r="G83" t="s">
        <v>42</v>
      </c>
      <c r="H83" t="s">
        <v>201</v>
      </c>
      <c r="I83">
        <v>1.14443</v>
      </c>
      <c r="J83" t="s">
        <v>45</v>
      </c>
      <c r="K83">
        <v>7.8</v>
      </c>
      <c r="L83" t="s">
        <v>46</v>
      </c>
      <c r="M83">
        <v>52.2</v>
      </c>
      <c r="N83" s="85"/>
      <c r="O83" s="97">
        <v>40716</v>
      </c>
      <c r="P83" s="98"/>
      <c r="Q83" s="89">
        <f>Q82+O83+P83</f>
        <v>2614454</v>
      </c>
    </row>
    <row r="84" spans="1:17" ht="13.5" customHeight="1">
      <c r="A84" t="s">
        <v>39</v>
      </c>
      <c r="B84" t="s">
        <v>47</v>
      </c>
      <c r="C84" t="s">
        <v>41</v>
      </c>
      <c r="D84" t="s">
        <v>42</v>
      </c>
      <c r="E84" t="s">
        <v>202</v>
      </c>
      <c r="F84">
        <v>1.13524</v>
      </c>
      <c r="G84" t="s">
        <v>42</v>
      </c>
      <c r="H84" t="s">
        <v>203</v>
      </c>
      <c r="I84">
        <v>1.13152</v>
      </c>
      <c r="J84" t="s">
        <v>45</v>
      </c>
      <c r="K84">
        <v>1.9</v>
      </c>
      <c r="L84" t="s">
        <v>46</v>
      </c>
      <c r="M84">
        <v>37.2</v>
      </c>
      <c r="N84" s="85"/>
      <c r="O84" s="97">
        <v>7068</v>
      </c>
      <c r="P84" s="98"/>
      <c r="Q84" s="89">
        <f>Q83+O84+P84</f>
        <v>2621522</v>
      </c>
    </row>
    <row r="85" spans="1:17" ht="13.5" customHeight="1">
      <c r="A85" t="s">
        <v>39</v>
      </c>
      <c r="B85" t="s">
        <v>47</v>
      </c>
      <c r="C85" t="s">
        <v>41</v>
      </c>
      <c r="D85" t="s">
        <v>42</v>
      </c>
      <c r="E85" t="s">
        <v>204</v>
      </c>
      <c r="F85">
        <v>1.13121</v>
      </c>
      <c r="G85" t="s">
        <v>42</v>
      </c>
      <c r="H85" t="s">
        <v>205</v>
      </c>
      <c r="I85">
        <v>1.12772</v>
      </c>
      <c r="J85" t="s">
        <v>45</v>
      </c>
      <c r="K85">
        <v>10.5</v>
      </c>
      <c r="L85" t="s">
        <v>46</v>
      </c>
      <c r="M85">
        <v>34.9</v>
      </c>
      <c r="N85" s="85"/>
      <c r="O85" s="97">
        <v>36645</v>
      </c>
      <c r="P85" s="98"/>
      <c r="Q85" s="89">
        <f>Q84+O85+P85</f>
        <v>2658167</v>
      </c>
    </row>
    <row r="86" spans="1:17" ht="13.5" customHeight="1">
      <c r="A86" t="s">
        <v>39</v>
      </c>
      <c r="B86" t="s">
        <v>40</v>
      </c>
      <c r="C86" t="s">
        <v>41</v>
      </c>
      <c r="D86" t="s">
        <v>42</v>
      </c>
      <c r="E86" t="s">
        <v>206</v>
      </c>
      <c r="F86">
        <v>1.13025</v>
      </c>
      <c r="G86" t="s">
        <v>42</v>
      </c>
      <c r="H86" t="s">
        <v>207</v>
      </c>
      <c r="I86">
        <v>1.13025</v>
      </c>
      <c r="J86" t="s">
        <v>61</v>
      </c>
      <c r="K86">
        <v>11.1</v>
      </c>
      <c r="L86" t="s">
        <v>62</v>
      </c>
      <c r="M86">
        <v>0</v>
      </c>
      <c r="N86" s="85"/>
      <c r="O86" s="97">
        <v>0</v>
      </c>
      <c r="P86" s="98"/>
      <c r="Q86" s="89">
        <f>Q85+O86+P86</f>
        <v>2658167</v>
      </c>
    </row>
    <row r="87" spans="1:17" ht="13.5" customHeight="1">
      <c r="A87" t="s">
        <v>39</v>
      </c>
      <c r="B87" t="s">
        <v>40</v>
      </c>
      <c r="C87" t="s">
        <v>41</v>
      </c>
      <c r="D87" t="s">
        <v>42</v>
      </c>
      <c r="E87" t="s">
        <v>208</v>
      </c>
      <c r="F87">
        <v>1.13737</v>
      </c>
      <c r="G87" t="s">
        <v>42</v>
      </c>
      <c r="H87" t="s">
        <v>209</v>
      </c>
      <c r="I87">
        <v>1.14293</v>
      </c>
      <c r="J87" t="s">
        <v>45</v>
      </c>
      <c r="K87">
        <v>4.7</v>
      </c>
      <c r="L87" t="s">
        <v>46</v>
      </c>
      <c r="M87">
        <v>55.6</v>
      </c>
      <c r="N87" s="85"/>
      <c r="O87" s="97">
        <v>26132</v>
      </c>
      <c r="P87" s="98"/>
      <c r="Q87" s="89">
        <f>Q86+O87+P87</f>
        <v>2684299</v>
      </c>
    </row>
    <row r="88" spans="1:17" ht="13.5" customHeight="1">
      <c r="A88" t="s">
        <v>39</v>
      </c>
      <c r="B88" t="s">
        <v>47</v>
      </c>
      <c r="C88" t="s">
        <v>41</v>
      </c>
      <c r="D88" t="s">
        <v>42</v>
      </c>
      <c r="E88" t="s">
        <v>210</v>
      </c>
      <c r="F88">
        <v>1.14191</v>
      </c>
      <c r="G88" t="s">
        <v>42</v>
      </c>
      <c r="H88" t="s">
        <v>211</v>
      </c>
      <c r="I88">
        <v>1.14024</v>
      </c>
      <c r="J88" t="s">
        <v>73</v>
      </c>
      <c r="K88">
        <v>13.3</v>
      </c>
      <c r="L88" t="s">
        <v>74</v>
      </c>
      <c r="N88" s="85">
        <v>-16.7</v>
      </c>
      <c r="O88" s="97"/>
      <c r="P88" s="98">
        <v>-22211</v>
      </c>
      <c r="Q88" s="89">
        <f>Q87+O88+P88</f>
        <v>2662088</v>
      </c>
    </row>
    <row r="89" spans="1:17" ht="13.5" customHeight="1">
      <c r="A89" t="s">
        <v>39</v>
      </c>
      <c r="B89" t="s">
        <v>47</v>
      </c>
      <c r="C89" t="s">
        <v>41</v>
      </c>
      <c r="D89" t="s">
        <v>42</v>
      </c>
      <c r="E89" t="s">
        <v>212</v>
      </c>
      <c r="F89">
        <v>1.14011</v>
      </c>
      <c r="G89" t="s">
        <v>42</v>
      </c>
      <c r="H89" t="s">
        <v>213</v>
      </c>
      <c r="I89">
        <v>1.1344400000000001</v>
      </c>
      <c r="J89" t="s">
        <v>45</v>
      </c>
      <c r="K89">
        <v>18.7</v>
      </c>
      <c r="L89" t="s">
        <v>46</v>
      </c>
      <c r="M89" s="85">
        <v>56.7</v>
      </c>
      <c r="N89" s="85"/>
      <c r="O89" s="97">
        <v>106029</v>
      </c>
      <c r="P89" s="85"/>
      <c r="Q89" s="89">
        <f>Q88+O89+P89</f>
        <v>2768117</v>
      </c>
    </row>
    <row r="90" spans="1:17" ht="13.5" customHeight="1">
      <c r="A90" t="s">
        <v>39</v>
      </c>
      <c r="B90" t="s">
        <v>47</v>
      </c>
      <c r="C90" t="s">
        <v>41</v>
      </c>
      <c r="D90" t="s">
        <v>42</v>
      </c>
      <c r="E90" t="s">
        <v>214</v>
      </c>
      <c r="F90">
        <v>1.13951</v>
      </c>
      <c r="G90" t="s">
        <v>42</v>
      </c>
      <c r="H90" t="s">
        <v>215</v>
      </c>
      <c r="I90">
        <v>1.13362</v>
      </c>
      <c r="J90" t="s">
        <v>45</v>
      </c>
      <c r="K90">
        <v>14.5</v>
      </c>
      <c r="L90" t="s">
        <v>46</v>
      </c>
      <c r="M90" s="85">
        <v>58.9</v>
      </c>
      <c r="N90" s="85"/>
      <c r="O90" s="97">
        <v>85405</v>
      </c>
      <c r="P90" s="85"/>
      <c r="Q90" s="89">
        <f>Q89+O90+P90</f>
        <v>2853522</v>
      </c>
    </row>
    <row r="91" spans="1:17" ht="13.5" customHeight="1">
      <c r="A91" t="s">
        <v>39</v>
      </c>
      <c r="B91" t="s">
        <v>40</v>
      </c>
      <c r="C91" t="s">
        <v>41</v>
      </c>
      <c r="D91" t="s">
        <v>42</v>
      </c>
      <c r="E91" t="s">
        <v>216</v>
      </c>
      <c r="F91">
        <v>1.13645</v>
      </c>
      <c r="G91" t="s">
        <v>42</v>
      </c>
      <c r="H91" t="s">
        <v>217</v>
      </c>
      <c r="I91">
        <v>1.1338300000000001</v>
      </c>
      <c r="J91" t="s">
        <v>45</v>
      </c>
      <c r="K91">
        <v>7.9</v>
      </c>
      <c r="L91" t="s">
        <v>46</v>
      </c>
      <c r="M91" s="85">
        <v>56.3</v>
      </c>
      <c r="N91" s="85"/>
      <c r="O91" s="97">
        <v>44477</v>
      </c>
      <c r="P91" s="85"/>
      <c r="Q91" s="89">
        <f>Q90+O91+P91</f>
        <v>2897999</v>
      </c>
    </row>
    <row r="92" spans="1:17" ht="13.5" customHeight="1">
      <c r="A92" t="s">
        <v>39</v>
      </c>
      <c r="B92" t="s">
        <v>40</v>
      </c>
      <c r="C92" t="s">
        <v>41</v>
      </c>
      <c r="D92" t="s">
        <v>42</v>
      </c>
      <c r="E92" t="s">
        <v>218</v>
      </c>
      <c r="F92">
        <v>1.13735</v>
      </c>
      <c r="G92" t="s">
        <v>42</v>
      </c>
      <c r="H92" t="s">
        <v>218</v>
      </c>
      <c r="I92">
        <v>1.13735</v>
      </c>
      <c r="J92" t="s">
        <v>61</v>
      </c>
      <c r="K92">
        <v>2.7</v>
      </c>
      <c r="L92" t="s">
        <v>62</v>
      </c>
      <c r="M92" s="85">
        <v>0</v>
      </c>
      <c r="N92" s="85"/>
      <c r="O92" s="97">
        <v>0</v>
      </c>
      <c r="P92" s="85"/>
      <c r="Q92" s="89">
        <f>Q91+O92+P92</f>
        <v>2897999</v>
      </c>
    </row>
    <row r="93" spans="13:17" ht="13.5" customHeight="1">
      <c r="M93" s="89">
        <f>SUM(M3:M92)</f>
        <v>2882</v>
      </c>
      <c r="N93" s="89">
        <f>SUM(N3:N92)</f>
        <v>-231.9</v>
      </c>
      <c r="O93" s="89">
        <f>SUM(O3:O92)</f>
        <v>2107989</v>
      </c>
      <c r="P93" s="98">
        <f>SUM(P3:P92)</f>
        <v>-209990</v>
      </c>
      <c r="Q93" s="89">
        <f>Q2+O93+P93</f>
        <v>2897999</v>
      </c>
    </row>
    <row r="97" spans="3:4" ht="13.5" customHeight="1">
      <c r="C97" s="104" t="s">
        <v>219</v>
      </c>
      <c r="D97" s="104"/>
    </row>
    <row r="98" spans="3:4" ht="13.5" customHeight="1">
      <c r="C98" s="105" t="s">
        <v>220</v>
      </c>
      <c r="D98" s="106" t="s">
        <v>221</v>
      </c>
    </row>
    <row r="99" spans="3:4" ht="13.5" customHeight="1">
      <c r="C99" s="107" t="s">
        <v>222</v>
      </c>
      <c r="D99" s="108">
        <v>36</v>
      </c>
    </row>
    <row r="100" spans="3:4" ht="13.5" customHeight="1">
      <c r="C100" s="107" t="s">
        <v>223</v>
      </c>
      <c r="D100" s="108">
        <v>54</v>
      </c>
    </row>
    <row r="101" spans="3:4" ht="13.5" customHeight="1">
      <c r="C101" s="107" t="s">
        <v>224</v>
      </c>
      <c r="D101" s="108">
        <v>90</v>
      </c>
    </row>
    <row r="102" spans="3:4" ht="13.5" customHeight="1">
      <c r="C102" s="107" t="s">
        <v>225</v>
      </c>
      <c r="D102" s="108">
        <v>75</v>
      </c>
    </row>
    <row r="103" spans="3:4" ht="13.5" customHeight="1">
      <c r="C103" s="107" t="s">
        <v>226</v>
      </c>
      <c r="D103" s="109">
        <v>12</v>
      </c>
    </row>
    <row r="104" spans="3:4" ht="13.5" customHeight="1">
      <c r="C104" s="107" t="s">
        <v>62</v>
      </c>
      <c r="D104" s="108">
        <v>13</v>
      </c>
    </row>
    <row r="105" spans="3:4" ht="13.5" customHeight="1">
      <c r="C105" s="110" t="s">
        <v>227</v>
      </c>
      <c r="D105" s="111">
        <v>0</v>
      </c>
    </row>
    <row r="106" spans="3:4" ht="13.5" customHeight="1">
      <c r="C106" s="107" t="s">
        <v>228</v>
      </c>
      <c r="D106" s="108">
        <v>2107989</v>
      </c>
    </row>
    <row r="107" spans="3:4" ht="13.5" customHeight="1">
      <c r="C107" s="107" t="s">
        <v>229</v>
      </c>
      <c r="D107" s="109">
        <v>209990</v>
      </c>
    </row>
    <row r="108" spans="3:4" ht="13.5" customHeight="1">
      <c r="C108" s="107" t="s">
        <v>230</v>
      </c>
      <c r="D108" s="108">
        <v>1897999</v>
      </c>
    </row>
    <row r="109" spans="3:4" ht="13.5" customHeight="1">
      <c r="C109" s="107" t="s">
        <v>15</v>
      </c>
      <c r="D109" s="112">
        <v>28106</v>
      </c>
    </row>
    <row r="110" spans="3:4" ht="13.5" customHeight="1">
      <c r="C110" s="107" t="s">
        <v>16</v>
      </c>
      <c r="D110" s="112">
        <v>17499</v>
      </c>
    </row>
    <row r="111" spans="3:4" ht="13.5" customHeight="1">
      <c r="C111" s="107" t="s">
        <v>231</v>
      </c>
      <c r="D111" s="108">
        <v>10</v>
      </c>
    </row>
    <row r="112" spans="3:4" ht="13.5" customHeight="1">
      <c r="C112" s="107" t="s">
        <v>232</v>
      </c>
      <c r="D112" s="108">
        <v>2</v>
      </c>
    </row>
    <row r="113" spans="3:4" ht="13.5" customHeight="1">
      <c r="C113" s="107" t="s">
        <v>233</v>
      </c>
      <c r="D113" s="113">
        <v>182</v>
      </c>
    </row>
    <row r="114" spans="3:4" ht="13.5" customHeight="1">
      <c r="C114" s="114" t="s">
        <v>14</v>
      </c>
      <c r="D114" s="115" t="s">
        <v>234</v>
      </c>
    </row>
  </sheetData>
  <sheetProtection selectLockedCells="1" selectUnlockedCells="1"/>
  <mergeCells count="1">
    <mergeCell ref="C97:D97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3" sqref="E23"/>
    </sheetView>
  </sheetViews>
  <sheetFormatPr defaultColWidth="9.00390625" defaultRowHeight="13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B4" sqref="B4"/>
    </sheetView>
  </sheetViews>
  <sheetFormatPr defaultColWidth="9.00390625" defaultRowHeight="13.5"/>
  <cols>
    <col min="1" max="16384" width="8.875" style="0" customWidth="1"/>
  </cols>
  <sheetData>
    <row r="1" spans="1:9" ht="12.75">
      <c r="A1" s="116" t="s">
        <v>235</v>
      </c>
      <c r="B1" s="117"/>
      <c r="C1" s="117"/>
      <c r="D1" s="117"/>
      <c r="E1" s="117"/>
      <c r="F1" s="117"/>
      <c r="G1" s="117"/>
      <c r="H1" s="117"/>
      <c r="I1" s="118"/>
    </row>
    <row r="2" spans="1:9" ht="12.75">
      <c r="A2" s="119" t="s">
        <v>236</v>
      </c>
      <c r="B2" s="120"/>
      <c r="C2" s="120"/>
      <c r="D2" s="120"/>
      <c r="E2" s="120"/>
      <c r="F2" s="120"/>
      <c r="G2" s="120"/>
      <c r="H2" s="120"/>
      <c r="I2" s="118"/>
    </row>
    <row r="3" spans="1:4" ht="12.75">
      <c r="A3" s="121"/>
      <c r="D3" s="121"/>
    </row>
    <row r="8" spans="1:2" ht="12.75">
      <c r="A8" t="s">
        <v>237</v>
      </c>
      <c r="B8" t="s">
        <v>238</v>
      </c>
    </row>
    <row r="9" ht="12.75">
      <c r="B9" t="s">
        <v>239</v>
      </c>
    </row>
    <row r="11" spans="1:2" ht="12.75">
      <c r="A11" t="s">
        <v>240</v>
      </c>
      <c r="B11" t="s">
        <v>241</v>
      </c>
    </row>
    <row r="12" ht="12.75">
      <c r="B12" t="s">
        <v>242</v>
      </c>
    </row>
    <row r="13" ht="12.75">
      <c r="B13" t="s">
        <v>243</v>
      </c>
    </row>
    <row r="14" ht="12.75">
      <c r="B14" t="s">
        <v>244</v>
      </c>
    </row>
    <row r="15" ht="12.75">
      <c r="B15" t="s">
        <v>245</v>
      </c>
    </row>
    <row r="16" ht="12.75">
      <c r="B16" t="s">
        <v>246</v>
      </c>
    </row>
    <row r="17" ht="12.75">
      <c r="B17" t="s">
        <v>247</v>
      </c>
    </row>
    <row r="18" ht="12.75">
      <c r="B18" t="s">
        <v>248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E11" sqref="E11"/>
    </sheetView>
  </sheetViews>
  <sheetFormatPr defaultColWidth="9.00390625" defaultRowHeight="13.5"/>
  <cols>
    <col min="1" max="16384" width="8.875" style="0" customWidth="1"/>
  </cols>
  <sheetData>
    <row r="4" spans="2:5" ht="12.75">
      <c r="B4" t="s">
        <v>249</v>
      </c>
      <c r="C4" t="s">
        <v>250</v>
      </c>
      <c r="D4" t="s">
        <v>251</v>
      </c>
      <c r="E4" t="s">
        <v>252</v>
      </c>
    </row>
    <row r="5" spans="3:5" ht="12.75">
      <c r="C5" t="s">
        <v>253</v>
      </c>
      <c r="D5" t="s">
        <v>251</v>
      </c>
      <c r="E5" t="s">
        <v>252</v>
      </c>
    </row>
    <row r="9" spans="2:5" ht="12.75">
      <c r="B9" t="s">
        <v>254</v>
      </c>
      <c r="D9" t="s">
        <v>250</v>
      </c>
      <c r="E9" t="s">
        <v>255</v>
      </c>
    </row>
    <row r="10" spans="4:5" ht="12.75">
      <c r="D10" t="s">
        <v>256</v>
      </c>
      <c r="E10" t="s">
        <v>255</v>
      </c>
    </row>
    <row r="13" spans="2:5" ht="12.75">
      <c r="B13" t="s">
        <v>257</v>
      </c>
      <c r="E13" t="s">
        <v>250</v>
      </c>
    </row>
    <row r="14" ht="12.75">
      <c r="E14" t="s">
        <v>258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Haraguchi Mayumi</cp:lastModifiedBy>
  <cp:lastPrinted>1899-12-30T00:00:00Z</cp:lastPrinted>
  <dcterms:created xsi:type="dcterms:W3CDTF">2013-10-09T23:04:08Z</dcterms:created>
  <dcterms:modified xsi:type="dcterms:W3CDTF">2015-11-14T15:24:21Z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