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9" activeTab="2"/>
  </bookViews>
  <sheets>
    <sheet name="ルール＆合計" sheetId="1" r:id="rId1"/>
    <sheet name="EB仕掛け２ユーロドル日足検証" sheetId="2" r:id="rId2"/>
    <sheet name="EB仕掛け２ユーロドル４時間足検証" sheetId="3" r:id="rId3"/>
    <sheet name="４時間足画像" sheetId="4" r:id="rId4"/>
    <sheet name="日足検証画像" sheetId="5" r:id="rId5"/>
    <sheet name="気づき" sheetId="6" r:id="rId6"/>
  </sheets>
  <definedNames/>
  <calcPr fullCalcOnLoad="1"/>
</workbook>
</file>

<file path=xl/sharedStrings.xml><?xml version="1.0" encoding="utf-8"?>
<sst xmlns="http://schemas.openxmlformats.org/spreadsheetml/2006/main" count="1424" uniqueCount="266">
  <si>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</si>
  <si>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</si>
  <si>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</si>
  <si>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</si>
  <si>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</si>
  <si>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</si>
  <si>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</si>
  <si>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</si>
  <si>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</si>
  <si>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</si>
  <si>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</si>
  <si>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</si>
  <si>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</si>
  <si>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</si>
  <si>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</si>
  <si>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</si>
  <si>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</si>
  <si>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</si>
  <si>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</si>
  <si>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</si>
  <si>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</si>
  <si>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</si>
  <si>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</si>
  <si>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</si>
  <si>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数量(万通貨）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</si>
  <si>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</si>
  <si>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</si>
  <si>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</si>
  <si>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</si>
  <si>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</si>
  <si>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</si>
  <si>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</si>
  <si>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</si>
  <si>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</si>
  <si>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</si>
  <si>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</si>
  <si>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利益金額　</t>
  </si>
  <si>
    <t>損失金額</t>
  </si>
  <si>
    <t>資産</t>
  </si>
  <si>
    <t>日足</t>
  </si>
  <si>
    <t>EUD/USD</t>
  </si>
  <si>
    <t>S</t>
  </si>
  <si>
    <t>EB</t>
  </si>
  <si>
    <t>引き下げ</t>
  </si>
  <si>
    <t>*</t>
  </si>
  <si>
    <t>/</t>
  </si>
  <si>
    <t>L</t>
  </si>
  <si>
    <t>ストップ</t>
  </si>
  <si>
    <t>引き上げ</t>
  </si>
  <si>
    <t>切り上げ</t>
  </si>
  <si>
    <t>切り下げ</t>
  </si>
  <si>
    <t>切りさげ</t>
  </si>
  <si>
    <t>トレード詳細データ</t>
  </si>
  <si>
    <t>トレード期間</t>
  </si>
  <si>
    <t>2010~2015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</si>
  <si>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</si>
  <si>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</si>
  <si>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</si>
  <si>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</si>
  <si>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</si>
  <si>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</si>
  <si>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</si>
  <si>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</si>
  <si>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</si>
  <si>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</si>
  <si>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</si>
  <si>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</si>
  <si>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</si>
  <si>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資金</t>
  </si>
  <si>
    <t>４時間足</t>
  </si>
  <si>
    <t>2010.1.6.8</t>
  </si>
  <si>
    <t>建値</t>
  </si>
  <si>
    <t>2010.1.6.20.</t>
  </si>
  <si>
    <t>2010.1.7.8</t>
  </si>
  <si>
    <t>負け</t>
  </si>
  <si>
    <t>2010.1.13.8</t>
  </si>
  <si>
    <t>2010.1.14.4</t>
  </si>
  <si>
    <t>2010.1.14.12</t>
  </si>
  <si>
    <t>2010.1.15.0</t>
  </si>
  <si>
    <t>2010.1.21.16</t>
  </si>
  <si>
    <t>ストップ切り下げ</t>
  </si>
  <si>
    <t>勝ち</t>
  </si>
  <si>
    <t>2010.1.26.12.</t>
  </si>
  <si>
    <t>2010.1.29.8</t>
  </si>
  <si>
    <t>2010.2.9.16</t>
  </si>
  <si>
    <t>2010.2.10.16</t>
  </si>
  <si>
    <t>2010.2.16.16</t>
  </si>
  <si>
    <t>2010.2.17.0.</t>
  </si>
  <si>
    <t>ストップ切り上げ</t>
  </si>
  <si>
    <t>2010.2.18.20.</t>
  </si>
  <si>
    <t>2010.2.19.12</t>
  </si>
  <si>
    <t>2010.2.23.0</t>
  </si>
  <si>
    <t>2010.2.23.12</t>
  </si>
  <si>
    <t>2010.3.8.8</t>
  </si>
  <si>
    <t>2010.3.8.4</t>
  </si>
  <si>
    <t>2010.3.10.4</t>
  </si>
  <si>
    <t>2010.3.10.8</t>
  </si>
  <si>
    <t>2010.3.11.12</t>
  </si>
  <si>
    <t>2010.3.15.4</t>
  </si>
  <si>
    <t>2010.3.24.0</t>
  </si>
  <si>
    <t>2010.3.26.8</t>
  </si>
  <si>
    <t>2010.4.1.0</t>
  </si>
  <si>
    <t>2010.4.2.4</t>
  </si>
  <si>
    <t>2010.4.6.0</t>
  </si>
  <si>
    <t>2010.4.8.12</t>
  </si>
  <si>
    <t>2010.4.20.16</t>
  </si>
  <si>
    <t>2010.4.23.8</t>
  </si>
  <si>
    <t>2010.5.3.16</t>
  </si>
  <si>
    <t>2010.5.7.4</t>
  </si>
  <si>
    <t>2010.5.7.16</t>
  </si>
  <si>
    <t>2010.5.10.0.</t>
  </si>
  <si>
    <t>2010.5.12.16</t>
  </si>
  <si>
    <t>2010.5.17.12</t>
  </si>
  <si>
    <t>2010.5.18.20</t>
  </si>
  <si>
    <t>2010.5.19.4</t>
  </si>
  <si>
    <t>2010.5.20.16</t>
  </si>
  <si>
    <t>2010.5.24.8</t>
  </si>
  <si>
    <t>2010.5.26.4</t>
  </si>
  <si>
    <t>2010.5.27.4</t>
  </si>
  <si>
    <t>2010.5.27.20</t>
  </si>
  <si>
    <t>2010.5.28.12</t>
  </si>
  <si>
    <t>2010.6.1.8</t>
  </si>
  <si>
    <t>2010.6.1.16</t>
  </si>
  <si>
    <t>2010.6.2.0</t>
  </si>
  <si>
    <t>2010.6.2.4</t>
  </si>
  <si>
    <t>2010.6.4.16</t>
  </si>
  <si>
    <t>2010.6.7.8</t>
  </si>
  <si>
    <t>2010.6.10.8</t>
  </si>
  <si>
    <t>2010.6.11.16</t>
  </si>
  <si>
    <t>2010.6.14.0</t>
  </si>
  <si>
    <t>2010.6.21.12</t>
  </si>
  <si>
    <t>2010.6.23.4</t>
  </si>
  <si>
    <t>2010.6.23.20</t>
  </si>
  <si>
    <t>2010.7.6.8</t>
  </si>
  <si>
    <t>2010.7.6.22</t>
  </si>
  <si>
    <t>2010.7.13.8</t>
  </si>
  <si>
    <t>2010.7.15.8</t>
  </si>
  <si>
    <t>2010.7.20.12</t>
  </si>
  <si>
    <t>2010.7.26.8</t>
  </si>
  <si>
    <t>2010.7.26.16</t>
  </si>
  <si>
    <t>2010.7.30.0</t>
  </si>
  <si>
    <t>2010.8.2.16</t>
  </si>
  <si>
    <t>2010.8.3.16</t>
  </si>
  <si>
    <t>2010.8.5.16</t>
  </si>
  <si>
    <t>2010.8.11.4</t>
  </si>
  <si>
    <t>2010.8.12.4</t>
  </si>
  <si>
    <t>2010.8.13.12</t>
  </si>
  <si>
    <t>2010.8.16.4</t>
  </si>
  <si>
    <t>2010.8.18.12</t>
  </si>
  <si>
    <t>2010.8.24.8</t>
  </si>
  <si>
    <t>2010.8.24.4</t>
  </si>
  <si>
    <t>20108.24.8</t>
  </si>
  <si>
    <t>2010.8.26.4</t>
  </si>
  <si>
    <t>2010.9.3.0.</t>
  </si>
  <si>
    <t>2010.9.6.12</t>
  </si>
  <si>
    <t>2010.9.7.4</t>
  </si>
  <si>
    <t>2010.9.8.4</t>
  </si>
  <si>
    <t>2010.9.10.0</t>
  </si>
  <si>
    <t>2010.9.10.4</t>
  </si>
  <si>
    <t>2010.9.14.16</t>
  </si>
  <si>
    <t>2010.9.15.0</t>
  </si>
  <si>
    <t>2010.9.21.4</t>
  </si>
  <si>
    <t>2010.9.23.8</t>
  </si>
  <si>
    <t>2010.9.28.20</t>
  </si>
  <si>
    <t>2010.10.4.8</t>
  </si>
  <si>
    <t>2010.10.14.0</t>
  </si>
  <si>
    <t>2010.10.14.4</t>
  </si>
  <si>
    <t>2010.10.19.16</t>
  </si>
  <si>
    <t>2010.10.19.22</t>
  </si>
  <si>
    <t>2010.10.21.8</t>
  </si>
  <si>
    <t>2010.1026.12</t>
  </si>
  <si>
    <t>2010.10.27.4</t>
  </si>
  <si>
    <t>2010.10.29.16</t>
  </si>
  <si>
    <t>2010.11.1.8</t>
  </si>
  <si>
    <t>2010.11.4.8</t>
  </si>
  <si>
    <t>2010.11.9.2</t>
  </si>
  <si>
    <t>2010.11.15.8</t>
  </si>
  <si>
    <t>2010.11.23.0</t>
  </si>
  <si>
    <t>2010.11.24.8</t>
  </si>
  <si>
    <t>2010.11.24.20</t>
  </si>
  <si>
    <t>2010.12.1.16</t>
  </si>
  <si>
    <t>2010.12.15.20</t>
  </si>
  <si>
    <t>2010.12.27.4</t>
  </si>
  <si>
    <t>2010.12.28.0</t>
  </si>
  <si>
    <t>2010.1228.4</t>
  </si>
  <si>
    <t>2011.1.4.8</t>
  </si>
  <si>
    <t>2011.1.4.12</t>
  </si>
  <si>
    <t>レジサポ</t>
  </si>
  <si>
    <t>2011.1.12.16</t>
  </si>
  <si>
    <t>2011.1.14.8</t>
  </si>
  <si>
    <t>2011.1.20.8</t>
  </si>
  <si>
    <t>2011.1.208</t>
  </si>
  <si>
    <t>2011.1.21.4</t>
  </si>
  <si>
    <t>2011.1.27.8</t>
  </si>
  <si>
    <t>2011.2.1.0</t>
  </si>
  <si>
    <t>2011.2.1.16</t>
  </si>
  <si>
    <t>2011.2.9.16</t>
  </si>
  <si>
    <t>2011.2.11.0</t>
  </si>
  <si>
    <t>2011.2.11.12</t>
  </si>
  <si>
    <t>2011.2.17.0</t>
  </si>
  <si>
    <t>2011.2.22.8</t>
  </si>
  <si>
    <t>2011.2.23.4</t>
  </si>
  <si>
    <t>2011.2.23.16</t>
  </si>
  <si>
    <t>2011.2.24.16</t>
  </si>
  <si>
    <t>2011.2.25.0</t>
  </si>
  <si>
    <t>2011.2.28.0</t>
  </si>
  <si>
    <t>2011.3.1.8</t>
  </si>
  <si>
    <t>2011.3.4.12</t>
  </si>
  <si>
    <t>2011.3.7.16</t>
  </si>
  <si>
    <t>2011.3.16.8</t>
  </si>
  <si>
    <t>2011.3.21.16</t>
  </si>
  <si>
    <t>2011.3.22.12</t>
  </si>
  <si>
    <t>2011.3.28.20</t>
  </si>
  <si>
    <t>2011.3.29.4</t>
  </si>
  <si>
    <t>2011.3.31.4</t>
  </si>
  <si>
    <t>2011.3.31.8</t>
  </si>
  <si>
    <t>2011.4.6.0</t>
  </si>
  <si>
    <t>2011.4.12.12</t>
  </si>
  <si>
    <t>2011.4.18.0</t>
  </si>
  <si>
    <t>2011.4.18.16</t>
  </si>
  <si>
    <t>2011.4.20.8</t>
  </si>
  <si>
    <t>2011.4.20.12</t>
  </si>
  <si>
    <t>2011.4.26.16</t>
  </si>
  <si>
    <t>2011.5.2.0.</t>
  </si>
  <si>
    <t>2011.5.18.20</t>
  </si>
  <si>
    <t>2011.5.19.8</t>
  </si>
  <si>
    <t>2011.5.20.20</t>
  </si>
  <si>
    <t>2011.5.23.8</t>
  </si>
  <si>
    <t>2011.5.27.0.</t>
  </si>
  <si>
    <t>2011.5.31.0.</t>
  </si>
  <si>
    <t>2011.6.3.0</t>
  </si>
  <si>
    <t>2011.6.3.16</t>
  </si>
  <si>
    <t>2011.6.9.8</t>
  </si>
  <si>
    <t>2011.6.15.12</t>
  </si>
  <si>
    <t>2011.6.16.4</t>
  </si>
  <si>
    <t>2011.6.20.16</t>
  </si>
  <si>
    <t>2011.6.22.20</t>
  </si>
  <si>
    <t>2011.6.24.16</t>
  </si>
  <si>
    <t>20116.27.0</t>
  </si>
  <si>
    <t>2011.6.28.16</t>
  </si>
  <si>
    <t>2011.6.30.4</t>
  </si>
  <si>
    <t>2011.7.1.20</t>
  </si>
  <si>
    <t>2011.7.5.20</t>
  </si>
  <si>
    <t>2011.7.7.12</t>
  </si>
  <si>
    <t>2011.7.11.00</t>
  </si>
  <si>
    <t>2011.7.11.8</t>
  </si>
  <si>
    <t>2011.7.13.20</t>
  </si>
  <si>
    <t>2011.7.18.8</t>
  </si>
  <si>
    <t>2011.7.20.0</t>
  </si>
  <si>
    <t>2011.7.21.16</t>
  </si>
  <si>
    <t>2011.7.22.20</t>
  </si>
  <si>
    <t>2011.7.27.0.</t>
  </si>
  <si>
    <t>2011.8.1.16</t>
  </si>
  <si>
    <t>2011.8.10.16</t>
  </si>
  <si>
    <t>2011.8.3.20</t>
  </si>
  <si>
    <t>2011.8.4.8</t>
  </si>
  <si>
    <t>2011.8.9.0</t>
  </si>
  <si>
    <t>2011.8.9.4</t>
  </si>
  <si>
    <t>2011.8.19.20</t>
  </si>
  <si>
    <t>2011.8.24.12</t>
  </si>
  <si>
    <t>2011.8.25.16</t>
  </si>
  <si>
    <t>2010年１月から2011年8月</t>
  </si>
  <si>
    <t>64%%</t>
  </si>
  <si>
    <t>１．今、のあなたの現状を書いてください。</t>
  </si>
  <si>
    <t>（投資歴はどれくらいなのか、現状は勝てているのか負けているか？など）</t>
  </si>
  <si>
    <t>気づき：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</si>
</sst>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YYYY/M/D\ "/>
    <numFmt numFmtId="178" formatCode="0.00_ ;[RED]\-0.00\ "/>
    <numFmt numFmtId="179" formatCode="#,##0;[RED]\-#,##0"/>
    <numFmt numFmtId="180" formatCode="YYYY/M/D\ H:MM"/>
    <numFmt numFmtId="181" formatCode="M\月D\日"/>
    <numFmt numFmtId="182" formatCode="GENERAL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9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6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164" fontId="2" fillId="0" borderId="0">
      <alignment vertical="center"/>
      <protection/>
    </xf>
  </cellStyleXfs>
  <cellXfs count="118">
    <xf numFmtId="164" fontId="0" fillId="0" borderId="0" xfId="0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165" fontId="3" fillId="2" borderId="2" xfId="21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 vertical="center"/>
      <protection/>
    </xf>
    <xf numFmtId="165" fontId="3" fillId="2" borderId="3" xfId="21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 vertical="center"/>
      <protection/>
    </xf>
    <xf numFmtId="164" fontId="4" fillId="3" borderId="5" xfId="21" applyNumberFormat="1" applyFont="1" applyFill="1" applyBorder="1" applyAlignment="1" applyProtection="1">
      <alignment vertical="center"/>
      <protection/>
    </xf>
    <xf numFmtId="165" fontId="5" fillId="0" borderId="6" xfId="21" applyNumberFormat="1" applyFont="1" applyFill="1" applyBorder="1" applyAlignment="1" applyProtection="1">
      <alignment horizontal="center" vertical="center"/>
      <protection/>
    </xf>
    <xf numFmtId="166" fontId="4" fillId="3" borderId="7" xfId="21" applyNumberFormat="1" applyFont="1" applyFill="1" applyBorder="1" applyAlignment="1" applyProtection="1">
      <alignment vertical="center"/>
      <protection/>
    </xf>
    <xf numFmtId="167" fontId="4" fillId="0" borderId="8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vertical="center"/>
      <protection/>
    </xf>
    <xf numFmtId="164" fontId="4" fillId="3" borderId="9" xfId="21" applyNumberFormat="1" applyFont="1" applyFill="1" applyBorder="1" applyAlignment="1" applyProtection="1">
      <alignment vertical="center"/>
      <protection/>
    </xf>
    <xf numFmtId="165" fontId="4" fillId="0" borderId="10" xfId="21" applyNumberFormat="1" applyFont="1" applyFill="1" applyBorder="1" applyAlignment="1" applyProtection="1">
      <alignment horizontal="center" vertical="center"/>
      <protection/>
    </xf>
    <xf numFmtId="166" fontId="4" fillId="3" borderId="5" xfId="21" applyNumberFormat="1" applyFont="1" applyFill="1" applyBorder="1" applyAlignment="1" applyProtection="1">
      <alignment vertical="center"/>
      <protection/>
    </xf>
    <xf numFmtId="168" fontId="4" fillId="0" borderId="11" xfId="21" applyNumberFormat="1" applyFont="1" applyFill="1" applyBorder="1" applyAlignment="1" applyProtection="1">
      <alignment horizontal="center" vertical="center"/>
      <protection/>
    </xf>
    <xf numFmtId="165" fontId="4" fillId="0" borderId="8" xfId="21" applyNumberFormat="1" applyFont="1" applyFill="1" applyBorder="1" applyAlignment="1" applyProtection="1">
      <alignment horizontal="center" vertical="center"/>
      <protection/>
    </xf>
    <xf numFmtId="169" fontId="4" fillId="3" borderId="5" xfId="21" applyNumberFormat="1" applyFont="1" applyFill="1" applyBorder="1" applyAlignment="1" applyProtection="1">
      <alignment vertical="center"/>
      <protection/>
    </xf>
    <xf numFmtId="169" fontId="4" fillId="0" borderId="12" xfId="21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4" borderId="0" xfId="21" applyNumberFormat="1" applyFont="1" applyFill="1" applyBorder="1" applyAlignment="1" applyProtection="1">
      <alignment vertical="center"/>
      <protection/>
    </xf>
    <xf numFmtId="165" fontId="4" fillId="4" borderId="0" xfId="21" applyNumberFormat="1" applyFont="1" applyFill="1" applyBorder="1" applyAlignment="1" applyProtection="1">
      <alignment horizontal="center" vertical="center"/>
      <protection/>
    </xf>
    <xf numFmtId="166" fontId="4" fillId="4" borderId="0" xfId="21" applyNumberFormat="1" applyFont="1" applyFill="1" applyBorder="1" applyAlignment="1" applyProtection="1">
      <alignment vertical="center"/>
      <protection/>
    </xf>
    <xf numFmtId="165" fontId="3" fillId="2" borderId="13" xfId="21" applyNumberFormat="1" applyFont="1" applyFill="1" applyBorder="1" applyAlignment="1" applyProtection="1">
      <alignment horizontal="center"/>
      <protection/>
    </xf>
    <xf numFmtId="169" fontId="4" fillId="4" borderId="0" xfId="21" applyNumberFormat="1" applyFont="1" applyFill="1" applyBorder="1" applyAlignment="1" applyProtection="1">
      <alignment vertical="center"/>
      <protection/>
    </xf>
    <xf numFmtId="169" fontId="4" fillId="4" borderId="0" xfId="21" applyNumberFormat="1" applyFont="1" applyFill="1" applyBorder="1" applyAlignment="1" applyProtection="1">
      <alignment horizontal="center" vertical="center"/>
      <protection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4" fillId="4" borderId="14" xfId="21" applyNumberFormat="1" applyFont="1" applyFill="1" applyBorder="1" applyAlignment="1" applyProtection="1">
      <alignment vertical="center"/>
      <protection/>
    </xf>
    <xf numFmtId="165" fontId="4" fillId="4" borderId="14" xfId="21" applyNumberFormat="1" applyFont="1" applyFill="1" applyBorder="1" applyAlignment="1" applyProtection="1">
      <alignment horizontal="center" vertical="center"/>
      <protection/>
    </xf>
    <xf numFmtId="165" fontId="6" fillId="4" borderId="14" xfId="21" applyNumberFormat="1" applyFont="1" applyFill="1" applyBorder="1" applyAlignment="1" applyProtection="1">
      <alignment horizontal="center" vertical="center"/>
      <protection/>
    </xf>
    <xf numFmtId="166" fontId="4" fillId="4" borderId="14" xfId="21" applyNumberFormat="1" applyFont="1" applyFill="1" applyBorder="1" applyAlignment="1" applyProtection="1">
      <alignment vertical="center"/>
      <protection/>
    </xf>
    <xf numFmtId="168" fontId="4" fillId="4" borderId="15" xfId="21" applyNumberFormat="1" applyFont="1" applyFill="1" applyBorder="1" applyAlignment="1" applyProtection="1">
      <alignment horizontal="center" vertical="center"/>
      <protection/>
    </xf>
    <xf numFmtId="169" fontId="4" fillId="4" borderId="14" xfId="21" applyNumberFormat="1" applyFont="1" applyFill="1" applyBorder="1" applyAlignment="1" applyProtection="1">
      <alignment vertical="center"/>
      <protection/>
    </xf>
    <xf numFmtId="169" fontId="4" fillId="4" borderId="14" xfId="21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164" fontId="4" fillId="0" borderId="16" xfId="21" applyNumberFormat="1" applyFont="1" applyFill="1" applyBorder="1" applyAlignment="1" applyProtection="1">
      <alignment/>
      <protection/>
    </xf>
    <xf numFmtId="165" fontId="3" fillId="2" borderId="16" xfId="21" applyNumberFormat="1" applyFont="1" applyFill="1" applyBorder="1" applyAlignment="1" applyProtection="1">
      <alignment horizontal="center"/>
      <protection/>
    </xf>
    <xf numFmtId="165" fontId="4" fillId="0" borderId="16" xfId="21" applyNumberFormat="1" applyFont="1" applyFill="1" applyBorder="1" applyAlignment="1" applyProtection="1">
      <alignment horizontal="center" vertical="center"/>
      <protection/>
    </xf>
    <xf numFmtId="165" fontId="3" fillId="2" borderId="6" xfId="21" applyNumberFormat="1" applyFont="1" applyFill="1" applyBorder="1" applyAlignment="1" applyProtection="1">
      <alignment horizontal="center"/>
      <protection/>
    </xf>
    <xf numFmtId="165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  <xf numFmtId="164" fontId="6" fillId="3" borderId="17" xfId="21" applyNumberFormat="1" applyFont="1" applyFill="1" applyBorder="1" applyAlignment="1" applyProtection="1">
      <alignment horizontal="center" vertical="center"/>
      <protection/>
    </xf>
    <xf numFmtId="164" fontId="4" fillId="3" borderId="18" xfId="21" applyNumberFormat="1" applyFont="1" applyFill="1" applyBorder="1" applyAlignment="1" applyProtection="1">
      <alignment horizontal="center" vertical="center"/>
      <protection/>
    </xf>
    <xf numFmtId="164" fontId="4" fillId="3" borderId="19" xfId="21" applyNumberFormat="1" applyFont="1" applyFill="1" applyBorder="1" applyAlignment="1" applyProtection="1">
      <alignment horizontal="center" vertical="center" wrapText="1"/>
      <protection/>
    </xf>
    <xf numFmtId="164" fontId="4" fillId="3" borderId="20" xfId="21" applyNumberFormat="1" applyFont="1" applyFill="1" applyBorder="1" applyAlignment="1" applyProtection="1">
      <alignment horizontal="center" vertical="center"/>
      <protection/>
    </xf>
    <xf numFmtId="166" fontId="4" fillId="3" borderId="19" xfId="21" applyNumberFormat="1" applyFont="1" applyFill="1" applyBorder="1" applyAlignment="1" applyProtection="1">
      <alignment horizontal="center" vertical="center" wrapText="1"/>
      <protection/>
    </xf>
    <xf numFmtId="170" fontId="4" fillId="3" borderId="19" xfId="21" applyNumberFormat="1" applyFont="1" applyFill="1" applyBorder="1" applyAlignment="1" applyProtection="1">
      <alignment horizontal="center" vertical="center"/>
      <protection/>
    </xf>
    <xf numFmtId="171" fontId="4" fillId="3" borderId="21" xfId="21" applyNumberFormat="1" applyFont="1" applyFill="1" applyBorder="1" applyAlignment="1" applyProtection="1">
      <alignment horizontal="center" vertical="center"/>
      <protection/>
    </xf>
    <xf numFmtId="164" fontId="4" fillId="3" borderId="22" xfId="21" applyNumberFormat="1" applyFont="1" applyFill="1" applyBorder="1" applyAlignment="1" applyProtection="1">
      <alignment horizontal="center" vertical="center" wrapText="1"/>
      <protection/>
    </xf>
    <xf numFmtId="172" fontId="3" fillId="0" borderId="23" xfId="21" applyNumberFormat="1" applyFont="1" applyFill="1" applyBorder="1" applyAlignment="1" applyProtection="1">
      <alignment horizontal="center" vertical="center"/>
      <protection/>
    </xf>
    <xf numFmtId="171" fontId="3" fillId="0" borderId="2" xfId="21" applyNumberFormat="1" applyFont="1" applyFill="1" applyBorder="1" applyAlignment="1" applyProtection="1">
      <alignment horizontal="right" vertical="center"/>
      <protection/>
    </xf>
    <xf numFmtId="169" fontId="3" fillId="0" borderId="2" xfId="21" applyNumberFormat="1" applyFont="1" applyFill="1" applyBorder="1" applyAlignment="1" applyProtection="1">
      <alignment horizontal="right" vertical="center"/>
      <protection/>
    </xf>
    <xf numFmtId="173" fontId="3" fillId="0" borderId="2" xfId="21" applyNumberFormat="1" applyFont="1" applyFill="1" applyBorder="1" applyAlignment="1" applyProtection="1">
      <alignment horizontal="right" vertical="center"/>
      <protection/>
    </xf>
    <xf numFmtId="174" fontId="3" fillId="0" borderId="2" xfId="21" applyNumberFormat="1" applyFont="1" applyFill="1" applyBorder="1" applyAlignment="1" applyProtection="1">
      <alignment horizontal="right" vertical="center"/>
      <protection/>
    </xf>
    <xf numFmtId="175" fontId="3" fillId="0" borderId="2" xfId="21" applyNumberFormat="1" applyFont="1" applyFill="1" applyBorder="1" applyAlignment="1" applyProtection="1">
      <alignment vertical="center"/>
      <protection/>
    </xf>
    <xf numFmtId="171" fontId="3" fillId="0" borderId="2" xfId="21" applyNumberFormat="1" applyFont="1" applyFill="1" applyBorder="1" applyAlignment="1" applyProtection="1">
      <alignment vertical="center"/>
      <protection/>
    </xf>
    <xf numFmtId="176" fontId="3" fillId="0" borderId="2" xfId="21" applyNumberFormat="1" applyFont="1" applyFill="1" applyBorder="1" applyAlignment="1" applyProtection="1">
      <alignment vertical="center"/>
      <protection/>
    </xf>
    <xf numFmtId="176" fontId="3" fillId="0" borderId="24" xfId="21" applyNumberFormat="1" applyFont="1" applyFill="1" applyBorder="1" applyAlignment="1" applyProtection="1">
      <alignment vertical="center"/>
      <protection/>
    </xf>
    <xf numFmtId="172" fontId="0" fillId="0" borderId="23" xfId="0" applyNumberFormat="1" applyFont="1" applyFill="1" applyBorder="1" applyAlignment="1" applyProtection="1">
      <alignment horizontal="center" vertical="center"/>
      <protection/>
    </xf>
    <xf numFmtId="171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72" fontId="3" fillId="0" borderId="25" xfId="21" applyNumberFormat="1" applyFont="1" applyFill="1" applyBorder="1" applyAlignment="1" applyProtection="1">
      <alignment horizontal="center" vertical="center"/>
      <protection/>
    </xf>
    <xf numFmtId="171" fontId="0" fillId="0" borderId="26" xfId="0" applyNumberFormat="1" applyFont="1" applyFill="1" applyBorder="1" applyAlignment="1" applyProtection="1">
      <alignment vertical="center"/>
      <protection/>
    </xf>
    <xf numFmtId="169" fontId="3" fillId="0" borderId="26" xfId="21" applyNumberFormat="1" applyFont="1" applyFill="1" applyBorder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vertical="center"/>
      <protection/>
    </xf>
    <xf numFmtId="173" fontId="3" fillId="0" borderId="26" xfId="21" applyNumberFormat="1" applyFont="1" applyFill="1" applyBorder="1" applyAlignment="1" applyProtection="1">
      <alignment horizontal="right" vertical="center"/>
      <protection/>
    </xf>
    <xf numFmtId="175" fontId="3" fillId="0" borderId="26" xfId="21" applyNumberFormat="1" applyFont="1" applyFill="1" applyBorder="1" applyAlignment="1" applyProtection="1">
      <alignment vertical="center"/>
      <protection/>
    </xf>
    <xf numFmtId="171" fontId="3" fillId="0" borderId="26" xfId="21" applyNumberFormat="1" applyFont="1" applyFill="1" applyBorder="1" applyAlignment="1" applyProtection="1">
      <alignment vertical="center"/>
      <protection/>
    </xf>
    <xf numFmtId="176" fontId="3" fillId="0" borderId="26" xfId="21" applyNumberFormat="1" applyFont="1" applyFill="1" applyBorder="1" applyAlignment="1" applyProtection="1">
      <alignment vertical="center"/>
      <protection/>
    </xf>
    <xf numFmtId="176" fontId="3" fillId="0" borderId="27" xfId="21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65" fontId="2" fillId="0" borderId="29" xfId="0" applyNumberFormat="1" applyFont="1" applyFill="1" applyBorder="1" applyAlignment="1" applyProtection="1">
      <alignment vertical="center"/>
      <protection/>
    </xf>
    <xf numFmtId="171" fontId="2" fillId="0" borderId="29" xfId="0" applyNumberFormat="1" applyFont="1" applyFill="1" applyBorder="1" applyAlignment="1" applyProtection="1">
      <alignment vertical="center"/>
      <protection/>
    </xf>
    <xf numFmtId="169" fontId="2" fillId="0" borderId="29" xfId="0" applyNumberFormat="1" applyFont="1" applyFill="1" applyBorder="1" applyAlignment="1" applyProtection="1">
      <alignment vertical="center"/>
      <protection/>
    </xf>
    <xf numFmtId="174" fontId="2" fillId="0" borderId="29" xfId="0" applyNumberFormat="1" applyFont="1" applyFill="1" applyBorder="1" applyAlignment="1" applyProtection="1">
      <alignment vertical="center"/>
      <protection/>
    </xf>
    <xf numFmtId="173" fontId="2" fillId="0" borderId="29" xfId="0" applyNumberFormat="1" applyFont="1" applyFill="1" applyBorder="1" applyAlignment="1" applyProtection="1">
      <alignment vertical="center"/>
      <protection/>
    </xf>
    <xf numFmtId="175" fontId="7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vertical="center"/>
      <protection/>
    </xf>
    <xf numFmtId="164" fontId="8" fillId="0" borderId="24" xfId="0" applyNumberFormat="1" applyFont="1" applyFill="1" applyBorder="1" applyAlignment="1" applyProtection="1">
      <alignment vertical="center"/>
      <protection/>
    </xf>
    <xf numFmtId="164" fontId="0" fillId="5" borderId="5" xfId="0" applyNumberFormat="1" applyFont="1" applyFill="1" applyBorder="1" applyAlignment="1" applyProtection="1">
      <alignment vertical="center"/>
      <protection/>
    </xf>
    <xf numFmtId="164" fontId="0" fillId="5" borderId="32" xfId="0" applyNumberFormat="1" applyFont="1" applyFill="1" applyBorder="1" applyAlignment="1" applyProtection="1">
      <alignment vertical="center"/>
      <protection/>
    </xf>
    <xf numFmtId="164" fontId="0" fillId="5" borderId="12" xfId="0" applyNumberFormat="1" applyFont="1" applyFill="1" applyBorder="1" applyAlignment="1" applyProtection="1">
      <alignment vertical="center"/>
      <protection/>
    </xf>
    <xf numFmtId="164" fontId="0" fillId="5" borderId="33" xfId="0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>
      <alignment vertical="center"/>
    </xf>
    <xf numFmtId="164" fontId="10" fillId="6" borderId="33" xfId="0" applyNumberFormat="1" applyFont="1" applyFill="1" applyBorder="1" applyAlignment="1" applyProtection="1">
      <alignment horizontal="center" vertical="center"/>
      <protection/>
    </xf>
    <xf numFmtId="164" fontId="0" fillId="0" borderId="34" xfId="0" applyNumberFormat="1" applyFont="1" applyFill="1" applyBorder="1" applyAlignment="1" applyProtection="1">
      <alignment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164" fontId="0" fillId="0" borderId="36" xfId="0" applyNumberFormat="1" applyFont="1" applyFill="1" applyBorder="1" applyAlignment="1" applyProtection="1">
      <alignment vertical="center"/>
      <protection/>
    </xf>
    <xf numFmtId="164" fontId="0" fillId="0" borderId="37" xfId="0" applyNumberFormat="1" applyFont="1" applyFill="1" applyBorder="1" applyAlignment="1" applyProtection="1">
      <alignment vertical="center"/>
      <protection/>
    </xf>
    <xf numFmtId="164" fontId="11" fillId="0" borderId="37" xfId="0" applyNumberFormat="1" applyFont="1" applyFill="1" applyBorder="1" applyAlignment="1" applyProtection="1">
      <alignment vertical="center"/>
      <protection/>
    </xf>
    <xf numFmtId="164" fontId="0" fillId="0" borderId="38" xfId="0" applyNumberFormat="1" applyFont="1" applyFill="1" applyBorder="1" applyAlignment="1" applyProtection="1">
      <alignment vertical="center"/>
      <protection/>
    </xf>
    <xf numFmtId="164" fontId="0" fillId="0" borderId="39" xfId="0" applyNumberFormat="1" applyFont="1" applyFill="1" applyBorder="1" applyAlignment="1" applyProtection="1">
      <alignment vertical="center"/>
      <protection/>
    </xf>
    <xf numFmtId="178" fontId="0" fillId="0" borderId="37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Fill="1" applyBorder="1" applyAlignment="1" applyProtection="1">
      <alignment vertical="center"/>
      <protection/>
    </xf>
    <xf numFmtId="164" fontId="0" fillId="0" borderId="40" xfId="0" applyNumberFormat="1" applyFont="1" applyFill="1" applyBorder="1" applyAlignment="1" applyProtection="1">
      <alignment vertical="center"/>
      <protection/>
    </xf>
    <xf numFmtId="168" fontId="0" fillId="0" borderId="41" xfId="0" applyNumberFormat="1" applyFont="1" applyFill="1" applyBorder="1" applyAlignment="1" applyProtection="1">
      <alignment vertical="center"/>
      <protection/>
    </xf>
    <xf numFmtId="179" fontId="0" fillId="5" borderId="33" xfId="0" applyNumberFormat="1" applyFont="1" applyFill="1" applyBorder="1" applyAlignment="1" applyProtection="1">
      <alignment vertical="center"/>
      <protection/>
    </xf>
    <xf numFmtId="180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164" fontId="0" fillId="0" borderId="42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Alignment="1">
      <alignment vertical="center"/>
    </xf>
    <xf numFmtId="164" fontId="2" fillId="0" borderId="43" xfId="22" applyFont="1" applyBorder="1">
      <alignment vertical="center"/>
      <protection/>
    </xf>
    <xf numFmtId="164" fontId="2" fillId="0" borderId="44" xfId="22" applyBorder="1">
      <alignment vertical="center"/>
      <protection/>
    </xf>
    <xf numFmtId="164" fontId="2" fillId="0" borderId="0" xfId="22" applyBorder="1">
      <alignment vertical="center"/>
      <protection/>
    </xf>
    <xf numFmtId="164" fontId="2" fillId="0" borderId="45" xfId="22" applyFont="1" applyBorder="1">
      <alignment vertical="center"/>
      <protection/>
    </xf>
    <xf numFmtId="164" fontId="2" fillId="0" borderId="42" xfId="22" applyBorder="1">
      <alignment vertical="center"/>
      <protection/>
    </xf>
    <xf numFmtId="164" fontId="2" fillId="0" borderId="0" xfId="22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76200</xdr:colOff>
      <xdr:row>24</xdr:row>
      <xdr:rowOff>19050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88682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12</xdr:col>
      <xdr:colOff>628650</xdr:colOff>
      <xdr:row>23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696325" cy="399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25</xdr:row>
      <xdr:rowOff>19050</xdr:rowOff>
    </xdr:from>
    <xdr:to>
      <xdr:col>12</xdr:col>
      <xdr:colOff>647700</xdr:colOff>
      <xdr:row>46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305300"/>
          <a:ext cx="8696325" cy="3609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76200</xdr:rowOff>
    </xdr:from>
    <xdr:to>
      <xdr:col>12</xdr:col>
      <xdr:colOff>657225</xdr:colOff>
      <xdr:row>68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305800"/>
          <a:ext cx="8772525" cy="3514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104775</xdr:rowOff>
    </xdr:from>
    <xdr:to>
      <xdr:col>12</xdr:col>
      <xdr:colOff>552450</xdr:colOff>
      <xdr:row>89</xdr:row>
      <xdr:rowOff>161925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106275"/>
          <a:ext cx="8667750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3" sqref="A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spans="1:9" ht="25.5" customHeight="1">
      <c r="A2" s="6" t="s">
        <v>1</v>
      </c>
      <c r="B2" s="7">
        <v>3000000</v>
      </c>
      <c r="C2" s="7"/>
      <c r="D2" s="7"/>
      <c r="E2" s="8" t="s">
        <v>2</v>
      </c>
      <c r="F2" s="9">
        <v>41609</v>
      </c>
      <c r="G2" s="9"/>
      <c r="H2" s="10"/>
      <c r="I2" s="10"/>
    </row>
    <row r="3" spans="1:11" ht="27" customHeight="1">
      <c r="A3" s="11" t="s">
        <v>3</v>
      </c>
      <c r="B3" s="12">
        <f>SUM(B2+D17)</f>
        <v>3020000</v>
      </c>
      <c r="C3" s="12"/>
      <c r="D3" s="12"/>
      <c r="E3" s="13" t="s">
        <v>4</v>
      </c>
      <c r="F3" s="14">
        <v>0.02</v>
      </c>
      <c r="G3" s="15">
        <f>B3*F3</f>
        <v>60400</v>
      </c>
      <c r="H3" s="16" t="s">
        <v>5</v>
      </c>
      <c r="I3" s="17">
        <f>(B3-B2)</f>
        <v>20000</v>
      </c>
      <c r="K3" s="18"/>
    </row>
    <row r="4" spans="1:9" s="25" customFormat="1" ht="17.25" customHeight="1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spans="1:12" ht="39" customHeight="1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spans="1:12" ht="21" customHeight="1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spans="1:12" ht="28.5" customHeight="1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spans="1:12" ht="24.75" customHeight="1">
      <c r="A8" s="49">
        <v>42095</v>
      </c>
      <c r="B8" s="50">
        <v>20000</v>
      </c>
      <c r="C8" s="50"/>
      <c r="D8" s="51">
        <f>SUM(B8-C8)</f>
        <v>20000</v>
      </c>
      <c r="E8" s="52"/>
      <c r="F8" s="53"/>
      <c r="G8" s="52">
        <f>SUM(E8+F8)</f>
        <v>0</v>
      </c>
      <c r="H8" s="54" t="e">
        <f>E8/G8</f>
        <v>#DIV/0!</v>
      </c>
      <c r="I8" s="55" t="e">
        <f>B8/E8</f>
        <v>#DIV/0!</v>
      </c>
      <c r="J8" s="55" t="e">
        <f>C8/F8</f>
        <v>#DIV/0!</v>
      </c>
      <c r="K8" s="56" t="e">
        <f>I8/J8</f>
        <v>#DIV/0!</v>
      </c>
      <c r="L8" s="57" t="e">
        <f>B8/C8</f>
        <v>#DIV/0!</v>
      </c>
    </row>
    <row r="9" spans="1:12" ht="24.75" customHeight="1">
      <c r="A9" s="58">
        <v>42125</v>
      </c>
      <c r="B9" s="59"/>
      <c r="C9" s="59"/>
      <c r="D9" s="51">
        <f>SUM(B9-C9)</f>
        <v>0</v>
      </c>
      <c r="E9" s="60"/>
      <c r="F9" s="60"/>
      <c r="G9" s="52">
        <f>SUM(E9+F9)</f>
        <v>0</v>
      </c>
      <c r="H9" s="54" t="e">
        <f>E9/G9</f>
        <v>#DIV/0!</v>
      </c>
      <c r="I9" s="55" t="e">
        <f>B9/E9</f>
        <v>#DIV/0!</v>
      </c>
      <c r="J9" s="55" t="e">
        <f>C9/F9</f>
        <v>#DIV/0!</v>
      </c>
      <c r="K9" s="56" t="e">
        <f>I9/J9</f>
        <v>#DIV/0!</v>
      </c>
      <c r="L9" s="57" t="e">
        <f>B9/C9</f>
        <v>#DIV/0!</v>
      </c>
    </row>
    <row r="10" spans="1:12" ht="24.75" customHeight="1">
      <c r="A10" s="49">
        <v>42156</v>
      </c>
      <c r="B10" s="59"/>
      <c r="C10" s="59"/>
      <c r="D10" s="51">
        <f>SUM(B10-C10)</f>
        <v>0</v>
      </c>
      <c r="E10" s="60"/>
      <c r="F10" s="60"/>
      <c r="G10" s="52">
        <f>SUM(E10+F10)</f>
        <v>0</v>
      </c>
      <c r="H10" s="54" t="e">
        <f>E10/G10</f>
        <v>#DIV/0!</v>
      </c>
      <c r="I10" s="55" t="e">
        <f>B10/E10</f>
        <v>#DIV/0!</v>
      </c>
      <c r="J10" s="55" t="e">
        <f>C10/F10</f>
        <v>#DIV/0!</v>
      </c>
      <c r="K10" s="56" t="e">
        <f>I10/J10</f>
        <v>#DIV/0!</v>
      </c>
      <c r="L10" s="57" t="e">
        <f>B10/C10</f>
        <v>#DIV/0!</v>
      </c>
    </row>
    <row r="11" spans="1:12" ht="24.75" customHeight="1">
      <c r="A11" s="58">
        <v>42186</v>
      </c>
      <c r="B11" s="59"/>
      <c r="C11" s="59"/>
      <c r="D11" s="51">
        <f>SUM(B11-C11)</f>
        <v>0</v>
      </c>
      <c r="E11" s="60"/>
      <c r="F11" s="60"/>
      <c r="G11" s="52">
        <f>SUM(E11+F11)</f>
        <v>0</v>
      </c>
      <c r="H11" s="54" t="e">
        <f>E11/G11</f>
        <v>#DIV/0!</v>
      </c>
      <c r="I11" s="55" t="e">
        <f>B11/E11</f>
        <v>#DIV/0!</v>
      </c>
      <c r="J11" s="55" t="e">
        <f>C11/F11</f>
        <v>#DIV/0!</v>
      </c>
      <c r="K11" s="56" t="e">
        <f>I11/J11</f>
        <v>#DIV/0!</v>
      </c>
      <c r="L11" s="57" t="e">
        <f>B11/C11</f>
        <v>#DIV/0!</v>
      </c>
    </row>
    <row r="12" spans="1:12" ht="24.75" customHeight="1">
      <c r="A12" s="49">
        <v>42217</v>
      </c>
      <c r="B12" s="59"/>
      <c r="C12" s="50"/>
      <c r="D12" s="51">
        <f>SUM(B12-C12)</f>
        <v>0</v>
      </c>
      <c r="E12" s="60"/>
      <c r="F12" s="60"/>
      <c r="G12" s="52">
        <f>SUM(E12+F12)</f>
        <v>0</v>
      </c>
      <c r="H12" s="54" t="e">
        <f>E12/G12</f>
        <v>#DIV/0!</v>
      </c>
      <c r="I12" s="55" t="e">
        <f>B12/E12</f>
        <v>#DIV/0!</v>
      </c>
      <c r="J12" s="55" t="e">
        <f>C12/F12</f>
        <v>#DIV/0!</v>
      </c>
      <c r="K12" s="56" t="e">
        <f>I12/J12</f>
        <v>#DIV/0!</v>
      </c>
      <c r="L12" s="57" t="e">
        <f>B12/C12</f>
        <v>#DIV/0!</v>
      </c>
    </row>
    <row r="13" spans="1:12" ht="24.75" customHeight="1">
      <c r="A13" s="58">
        <v>42248</v>
      </c>
      <c r="B13" s="59"/>
      <c r="C13" s="59"/>
      <c r="D13" s="51">
        <f>SUM(B13-C13)</f>
        <v>0</v>
      </c>
      <c r="E13" s="60"/>
      <c r="F13" s="60"/>
      <c r="G13" s="52">
        <f>SUM(E13+F13)</f>
        <v>0</v>
      </c>
      <c r="H13" s="54" t="e">
        <f>E13/G13</f>
        <v>#DIV/0!</v>
      </c>
      <c r="I13" s="55" t="e">
        <f>B13/E13</f>
        <v>#DIV/0!</v>
      </c>
      <c r="J13" s="55" t="e">
        <f>C13/F13</f>
        <v>#DIV/0!</v>
      </c>
      <c r="K13" s="56" t="e">
        <f>I13/J13</f>
        <v>#DIV/0!</v>
      </c>
      <c r="L13" s="57" t="e">
        <f>B13/C13</f>
        <v>#DIV/0!</v>
      </c>
    </row>
    <row r="14" spans="1:12" ht="24.75" customHeight="1">
      <c r="A14" s="49">
        <v>42278</v>
      </c>
      <c r="B14" s="59"/>
      <c r="C14" s="50"/>
      <c r="D14" s="51">
        <f>SUM(B14-C14)</f>
        <v>0</v>
      </c>
      <c r="E14" s="60"/>
      <c r="F14" s="60"/>
      <c r="G14" s="52">
        <f>SUM(E14+F14)</f>
        <v>0</v>
      </c>
      <c r="H14" s="54" t="e">
        <f>E14/G14</f>
        <v>#DIV/0!</v>
      </c>
      <c r="I14" s="55" t="e">
        <f>B14/E14</f>
        <v>#DIV/0!</v>
      </c>
      <c r="J14" s="55" t="e">
        <f>C14/F14</f>
        <v>#DIV/0!</v>
      </c>
      <c r="K14" s="56" t="e">
        <f>I14/J14</f>
        <v>#DIV/0!</v>
      </c>
      <c r="L14" s="57" t="e">
        <f>B14/C14</f>
        <v>#DIV/0!</v>
      </c>
    </row>
    <row r="15" spans="1:12" ht="24.75" customHeight="1">
      <c r="A15" s="58">
        <v>42309</v>
      </c>
      <c r="B15" s="59"/>
      <c r="C15" s="50"/>
      <c r="D15" s="51">
        <f>SUM(B15-C15)</f>
        <v>0</v>
      </c>
      <c r="E15" s="60"/>
      <c r="F15" s="60"/>
      <c r="G15" s="52">
        <f>SUM(E15+F15)</f>
        <v>0</v>
      </c>
      <c r="H15" s="54" t="e">
        <f>E15/G15</f>
        <v>#DIV/0!</v>
      </c>
      <c r="I15" s="55" t="e">
        <f>B15/E15</f>
        <v>#DIV/0!</v>
      </c>
      <c r="J15" s="55" t="e">
        <f>C15/F15</f>
        <v>#DIV/0!</v>
      </c>
      <c r="K15" s="56" t="e">
        <f>I15/J15</f>
        <v>#DIV/0!</v>
      </c>
      <c r="L15" s="57" t="e">
        <f>B15/C15</f>
        <v>#DIV/0!</v>
      </c>
    </row>
    <row r="16" spans="1:12" ht="24.75" customHeight="1">
      <c r="A16" s="61">
        <v>42339</v>
      </c>
      <c r="B16" s="62"/>
      <c r="C16" s="62"/>
      <c r="D16" s="63">
        <f>SUM(B16-C16)</f>
        <v>0</v>
      </c>
      <c r="E16" s="64"/>
      <c r="F16" s="64"/>
      <c r="G16" s="65">
        <f>SUM(E16+F16)</f>
        <v>0</v>
      </c>
      <c r="H16" s="66" t="e">
        <f>E16/G16</f>
        <v>#DIV/0!</v>
      </c>
      <c r="I16" s="67" t="e">
        <f>B16/E16</f>
        <v>#DIV/0!</v>
      </c>
      <c r="J16" s="67" t="e">
        <f>C16/F16</f>
        <v>#DIV/0!</v>
      </c>
      <c r="K16" s="68" t="e">
        <f>I16/J16</f>
        <v>#DIV/0!</v>
      </c>
      <c r="L16" s="69" t="e">
        <f>B16/C16</f>
        <v>#DIV/0!</v>
      </c>
    </row>
    <row r="17" spans="1:12" ht="24.75" customHeight="1">
      <c r="A17" s="70" t="s">
        <v>19</v>
      </c>
      <c r="B17" s="71">
        <f>SUM(B8:B16)</f>
        <v>20000</v>
      </c>
      <c r="C17" s="72">
        <f>SUM(C8:C16)</f>
        <v>0</v>
      </c>
      <c r="D17" s="73">
        <f>SUM(D8:D16)</f>
        <v>20000</v>
      </c>
      <c r="E17" s="74">
        <f>SUM(E8:E16)</f>
        <v>0</v>
      </c>
      <c r="F17" s="75">
        <f>SUM(F8:F16)</f>
        <v>0</v>
      </c>
      <c r="G17" s="74">
        <f>SUM(G8:G16)</f>
        <v>0</v>
      </c>
      <c r="H17" s="76">
        <f>AVERAGE(H8:H16)</f>
        <v>0</v>
      </c>
      <c r="I17" s="72" t="e">
        <f>AVERAGE(I8:I16)</f>
        <v>#DIV/0!</v>
      </c>
      <c r="J17" s="72" t="e">
        <f>AVERAGE(J8:J16)</f>
        <v>#DIV/0!</v>
      </c>
      <c r="K17" s="77" t="e">
        <f>AVERAGE(K8:K16)</f>
        <v>#DIV/0!</v>
      </c>
      <c r="L17" s="77" t="e">
        <f>AVERAGE(L8:L16)</f>
        <v>#DIV/0!</v>
      </c>
    </row>
    <row r="18" spans="1:12" ht="13.5" customHeight="1">
      <c r="A18" s="78"/>
      <c r="J18" s="79"/>
      <c r="K18" s="80" t="s">
        <v>20</v>
      </c>
      <c r="L18" s="80" t="s">
        <v>21</v>
      </c>
    </row>
    <row r="19" ht="13.5" customHeight="1">
      <c r="A19" s="78"/>
    </row>
  </sheetData>
  <sheetProtection selectLockedCells="1" selectUnlockedCells="1"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SheetLayoutView="100" workbookViewId="0" topLeftCell="A1">
      <pane ySplit="1" topLeftCell="A46" activePane="bottomLeft" state="frozen"/>
      <selection pane="topLeft" activeCell="A1" sqref="A1"/>
      <selection pane="bottomLeft" activeCell="M63" sqref="M63"/>
    </sheetView>
  </sheetViews>
  <sheetFormatPr defaultColWidth="10.00390625" defaultRowHeight="13.5" customHeight="1"/>
  <cols>
    <col min="1" max="1" width="9.625" style="0" customWidth="1"/>
    <col min="2" max="2" width="5.625" style="0" customWidth="1"/>
    <col min="3" max="3" width="12.00390625" style="0" customWidth="1"/>
    <col min="4" max="4" width="7.125" style="0" customWidth="1"/>
    <col min="5" max="5" width="6.875" style="0" customWidth="1"/>
    <col min="6" max="6" width="12.375" style="0" customWidth="1"/>
    <col min="7" max="7" width="13.125" style="0" customWidth="1"/>
    <col min="8" max="8" width="6.125" style="0" customWidth="1"/>
    <col min="9" max="9" width="11.50390625" style="0" customWidth="1"/>
    <col min="11" max="11" width="9.25390625" style="0" customWidth="1"/>
    <col min="12" max="12" width="5.625" style="0" customWidth="1"/>
    <col min="13" max="13" width="7.75390625" style="0" customWidth="1"/>
    <col min="14" max="14" width="13.875" style="0" customWidth="1"/>
    <col min="15" max="15" width="11.00390625" style="0" customWidth="1"/>
    <col min="16" max="16" width="11.875" style="0" customWidth="1"/>
    <col min="17" max="17" width="11.375" style="0" customWidth="1"/>
  </cols>
  <sheetData>
    <row r="1" spans="1:17" ht="13.5" customHeight="1">
      <c r="A1" s="81" t="s">
        <v>22</v>
      </c>
      <c r="B1" s="82" t="s">
        <v>23</v>
      </c>
      <c r="C1" s="82" t="s">
        <v>24</v>
      </c>
      <c r="D1" s="82" t="s">
        <v>25</v>
      </c>
      <c r="E1" s="82" t="s">
        <v>26</v>
      </c>
      <c r="F1" s="82" t="s">
        <v>27</v>
      </c>
      <c r="G1" s="82" t="s">
        <v>28</v>
      </c>
      <c r="H1" s="82" t="s">
        <v>29</v>
      </c>
      <c r="I1" s="82" t="s">
        <v>30</v>
      </c>
      <c r="J1" s="82" t="s">
        <v>31</v>
      </c>
      <c r="K1" s="82" t="s">
        <v>32</v>
      </c>
      <c r="L1" s="82" t="s">
        <v>33</v>
      </c>
      <c r="M1" s="82" t="s">
        <v>34</v>
      </c>
      <c r="N1" s="83" t="s">
        <v>35</v>
      </c>
      <c r="O1" s="84" t="s">
        <v>36</v>
      </c>
      <c r="P1" t="s">
        <v>37</v>
      </c>
      <c r="Q1" t="s">
        <v>38</v>
      </c>
    </row>
    <row r="2" spans="8:17" ht="13.5" customHeight="1">
      <c r="H2" t="s">
        <v>39</v>
      </c>
      <c r="N2">
        <v>0</v>
      </c>
      <c r="Q2">
        <v>500000</v>
      </c>
    </row>
    <row r="3" spans="1:17" ht="13.5" customHeight="1">
      <c r="A3" t="s">
        <v>40</v>
      </c>
      <c r="B3" s="85" t="s">
        <v>41</v>
      </c>
      <c r="C3">
        <v>0.5</v>
      </c>
      <c r="D3" s="85" t="s">
        <v>42</v>
      </c>
      <c r="E3" t="s">
        <v>39</v>
      </c>
      <c r="F3" s="86">
        <v>40302</v>
      </c>
      <c r="G3">
        <v>1.3154</v>
      </c>
      <c r="H3" t="s">
        <v>39</v>
      </c>
      <c r="I3" s="86">
        <v>40326</v>
      </c>
      <c r="J3">
        <v>1.2393</v>
      </c>
      <c r="K3" t="s">
        <v>43</v>
      </c>
      <c r="L3" t="s">
        <v>44</v>
      </c>
      <c r="M3" s="87">
        <v>76.1</v>
      </c>
      <c r="N3" s="87"/>
      <c r="O3">
        <v>3805</v>
      </c>
      <c r="Q3" s="88">
        <f>Q2+O3+P3</f>
        <v>503805</v>
      </c>
    </row>
    <row r="4" spans="1:17" ht="13.5" customHeight="1">
      <c r="A4" t="s">
        <v>40</v>
      </c>
      <c r="B4" s="85" t="s">
        <v>41</v>
      </c>
      <c r="C4">
        <v>0.4</v>
      </c>
      <c r="D4" s="85" t="s">
        <v>42</v>
      </c>
      <c r="E4" t="s">
        <v>39</v>
      </c>
      <c r="F4" s="86">
        <v>40333</v>
      </c>
      <c r="G4">
        <v>1.2111</v>
      </c>
      <c r="H4" t="s">
        <v>39</v>
      </c>
      <c r="I4" s="86">
        <v>40344</v>
      </c>
      <c r="J4">
        <v>1.2326</v>
      </c>
      <c r="K4" t="s">
        <v>43</v>
      </c>
      <c r="L4" t="s">
        <v>45</v>
      </c>
      <c r="M4" s="87"/>
      <c r="N4" s="87">
        <v>-21.5</v>
      </c>
      <c r="P4">
        <v>-860</v>
      </c>
      <c r="Q4" s="88">
        <f>Q3+O4+P4</f>
        <v>502945</v>
      </c>
    </row>
    <row r="5" spans="1:17" ht="13.5" customHeight="1">
      <c r="A5" t="s">
        <v>40</v>
      </c>
      <c r="B5" s="85" t="s">
        <v>46</v>
      </c>
      <c r="C5">
        <v>1.1</v>
      </c>
      <c r="D5" s="85" t="s">
        <v>42</v>
      </c>
      <c r="E5" t="s">
        <v>39</v>
      </c>
      <c r="F5" s="86">
        <v>40346</v>
      </c>
      <c r="G5">
        <v>1.2353</v>
      </c>
      <c r="H5" t="s">
        <v>39</v>
      </c>
      <c r="I5" s="86">
        <v>40346</v>
      </c>
      <c r="J5">
        <v>1.2255</v>
      </c>
      <c r="K5" t="s">
        <v>47</v>
      </c>
      <c r="L5" t="s">
        <v>45</v>
      </c>
      <c r="M5" s="87"/>
      <c r="N5" s="87">
        <v>-98</v>
      </c>
      <c r="P5">
        <v>-10780</v>
      </c>
      <c r="Q5" s="88">
        <f>Q4+O5+P5</f>
        <v>492165</v>
      </c>
    </row>
    <row r="6" spans="1:17" ht="13.5" customHeight="1">
      <c r="A6" t="s">
        <v>40</v>
      </c>
      <c r="B6" s="85" t="s">
        <v>46</v>
      </c>
      <c r="C6">
        <v>0.7</v>
      </c>
      <c r="D6" s="85" t="s">
        <v>42</v>
      </c>
      <c r="E6" t="s">
        <v>39</v>
      </c>
      <c r="F6" s="86">
        <v>40353</v>
      </c>
      <c r="G6">
        <v>1.2343</v>
      </c>
      <c r="H6" t="s">
        <v>39</v>
      </c>
      <c r="I6" s="86">
        <v>40358</v>
      </c>
      <c r="J6">
        <v>1.2207</v>
      </c>
      <c r="K6" t="s">
        <v>47</v>
      </c>
      <c r="L6" t="s">
        <v>45</v>
      </c>
      <c r="N6" s="87">
        <v>-136</v>
      </c>
      <c r="P6">
        <v>-9520</v>
      </c>
      <c r="Q6" s="88">
        <f>Q5+O6+P6</f>
        <v>482645</v>
      </c>
    </row>
    <row r="7" spans="1:17" ht="13.5" customHeight="1">
      <c r="A7" t="s">
        <v>40</v>
      </c>
      <c r="B7" s="85" t="s">
        <v>46</v>
      </c>
      <c r="C7">
        <v>0.6000000000000001</v>
      </c>
      <c r="D7" s="85" t="s">
        <v>42</v>
      </c>
      <c r="E7" t="s">
        <v>39</v>
      </c>
      <c r="F7" s="86">
        <v>40373</v>
      </c>
      <c r="G7">
        <v>1.2738</v>
      </c>
      <c r="H7" t="s">
        <v>39</v>
      </c>
      <c r="I7" s="86">
        <v>40400</v>
      </c>
      <c r="J7">
        <v>1.3118</v>
      </c>
      <c r="K7" t="s">
        <v>48</v>
      </c>
      <c r="L7" t="s">
        <v>44</v>
      </c>
      <c r="M7">
        <v>596</v>
      </c>
      <c r="N7" s="87"/>
      <c r="O7">
        <v>29800</v>
      </c>
      <c r="Q7" s="88">
        <f>Q6+O7+P7</f>
        <v>512445</v>
      </c>
    </row>
    <row r="8" spans="1:17" ht="13.5" customHeight="1">
      <c r="A8" t="s">
        <v>40</v>
      </c>
      <c r="B8" s="85" t="s">
        <v>46</v>
      </c>
      <c r="C8">
        <v>0.5</v>
      </c>
      <c r="D8" s="85" t="s">
        <v>42</v>
      </c>
      <c r="E8" t="s">
        <v>39</v>
      </c>
      <c r="F8" s="86">
        <v>40480</v>
      </c>
      <c r="G8">
        <v>1.3945</v>
      </c>
      <c r="H8" t="s">
        <v>39</v>
      </c>
      <c r="I8" s="86">
        <v>40490</v>
      </c>
      <c r="J8">
        <v>1.4023</v>
      </c>
      <c r="K8" t="s">
        <v>48</v>
      </c>
      <c r="L8" t="s">
        <v>44</v>
      </c>
      <c r="M8" s="87">
        <v>78</v>
      </c>
      <c r="N8" s="87"/>
      <c r="O8">
        <v>4680</v>
      </c>
      <c r="Q8" s="88">
        <f>Q7+O8+P8</f>
        <v>517125</v>
      </c>
    </row>
    <row r="9" spans="1:17" ht="13.5" customHeight="1">
      <c r="A9" t="s">
        <v>40</v>
      </c>
      <c r="B9" s="85" t="s">
        <v>41</v>
      </c>
      <c r="C9">
        <v>0.5</v>
      </c>
      <c r="D9" s="85" t="s">
        <v>42</v>
      </c>
      <c r="E9" t="s">
        <v>39</v>
      </c>
      <c r="F9" s="86">
        <v>40505</v>
      </c>
      <c r="G9">
        <v>1.3577</v>
      </c>
      <c r="H9" t="s">
        <v>39</v>
      </c>
      <c r="I9" s="86">
        <v>40515</v>
      </c>
      <c r="J9">
        <v>1.342</v>
      </c>
      <c r="K9" t="s">
        <v>43</v>
      </c>
      <c r="L9" t="s">
        <v>44</v>
      </c>
      <c r="M9" s="87">
        <v>157</v>
      </c>
      <c r="N9" s="87"/>
      <c r="O9">
        <v>7850</v>
      </c>
      <c r="Q9" s="88">
        <f>Q8+O9+P9</f>
        <v>524975</v>
      </c>
    </row>
    <row r="10" spans="1:17" ht="13.5" customHeight="1">
      <c r="A10" t="s">
        <v>40</v>
      </c>
      <c r="B10" s="85" t="s">
        <v>41</v>
      </c>
      <c r="C10">
        <v>0.5</v>
      </c>
      <c r="D10" s="85" t="s">
        <v>42</v>
      </c>
      <c r="E10" t="s">
        <v>39</v>
      </c>
      <c r="F10" s="86">
        <v>40532</v>
      </c>
      <c r="G10">
        <v>1.3132000000000001</v>
      </c>
      <c r="H10" t="s">
        <v>39</v>
      </c>
      <c r="I10" s="86">
        <v>40539</v>
      </c>
      <c r="J10">
        <v>1.3147</v>
      </c>
      <c r="K10" t="s">
        <v>43</v>
      </c>
      <c r="L10" t="s">
        <v>45</v>
      </c>
      <c r="M10" s="87"/>
      <c r="N10" s="87">
        <v>-15</v>
      </c>
      <c r="P10">
        <v>-750</v>
      </c>
      <c r="Q10" s="88">
        <f>Q9+O10+P10</f>
        <v>524225</v>
      </c>
    </row>
    <row r="11" spans="1:17" ht="13.5" customHeight="1">
      <c r="A11" t="s">
        <v>40</v>
      </c>
      <c r="B11" s="85" t="s">
        <v>41</v>
      </c>
      <c r="C11">
        <v>0.7</v>
      </c>
      <c r="D11" s="85" t="s">
        <v>42</v>
      </c>
      <c r="E11" t="s">
        <v>39</v>
      </c>
      <c r="F11" s="86">
        <v>40585</v>
      </c>
      <c r="G11">
        <v>1.35765</v>
      </c>
      <c r="H11" t="s">
        <v>39</v>
      </c>
      <c r="I11" s="86">
        <v>40591</v>
      </c>
      <c r="J11">
        <v>1.35872</v>
      </c>
      <c r="K11" t="s">
        <v>43</v>
      </c>
      <c r="L11" t="s">
        <v>45</v>
      </c>
      <c r="M11" s="87"/>
      <c r="N11" s="87">
        <v>-10.8</v>
      </c>
      <c r="P11">
        <v>-756</v>
      </c>
      <c r="Q11" s="88">
        <f>Q10+O11+P11</f>
        <v>523469</v>
      </c>
    </row>
    <row r="12" spans="1:17" ht="13.5" customHeight="1">
      <c r="A12" t="s">
        <v>40</v>
      </c>
      <c r="B12" s="85" t="s">
        <v>46</v>
      </c>
      <c r="C12">
        <v>0.8</v>
      </c>
      <c r="D12" s="85" t="s">
        <v>42</v>
      </c>
      <c r="E12" t="s">
        <v>39</v>
      </c>
      <c r="F12" s="86">
        <v>40605</v>
      </c>
      <c r="G12">
        <v>1.3889</v>
      </c>
      <c r="H12" t="s">
        <v>39</v>
      </c>
      <c r="I12" s="86">
        <v>40613</v>
      </c>
      <c r="J12">
        <v>1.37422</v>
      </c>
      <c r="K12" t="s">
        <v>47</v>
      </c>
      <c r="L12" t="s">
        <v>45</v>
      </c>
      <c r="M12" s="87"/>
      <c r="N12" s="87">
        <v>-146.7</v>
      </c>
      <c r="P12">
        <v>-11736</v>
      </c>
      <c r="Q12" s="88">
        <f>Q11+O12+P12</f>
        <v>511733</v>
      </c>
    </row>
    <row r="13" spans="1:17" ht="13.5" customHeight="1">
      <c r="A13" t="s">
        <v>40</v>
      </c>
      <c r="B13" s="85" t="s">
        <v>46</v>
      </c>
      <c r="C13">
        <v>0.8</v>
      </c>
      <c r="D13" s="85" t="s">
        <v>42</v>
      </c>
      <c r="E13" t="s">
        <v>39</v>
      </c>
      <c r="F13" s="86">
        <v>40616</v>
      </c>
      <c r="G13">
        <v>1.39029</v>
      </c>
      <c r="H13" t="s">
        <v>39</v>
      </c>
      <c r="I13" s="86">
        <v>40647</v>
      </c>
      <c r="J13">
        <v>1.4412800000000001</v>
      </c>
      <c r="K13" t="s">
        <v>49</v>
      </c>
      <c r="L13" t="s">
        <v>44</v>
      </c>
      <c r="M13" s="87">
        <v>509.9</v>
      </c>
      <c r="N13" s="87"/>
      <c r="O13">
        <v>40792</v>
      </c>
      <c r="Q13" s="88">
        <f>Q12+O13+P13</f>
        <v>552525</v>
      </c>
    </row>
    <row r="14" spans="1:17" ht="13.5" customHeight="1">
      <c r="A14" t="s">
        <v>40</v>
      </c>
      <c r="B14" s="85" t="s">
        <v>41</v>
      </c>
      <c r="C14">
        <v>0.6000000000000001</v>
      </c>
      <c r="D14" s="85" t="s">
        <v>42</v>
      </c>
      <c r="E14" t="s">
        <v>39</v>
      </c>
      <c r="F14" s="86">
        <v>40686</v>
      </c>
      <c r="G14">
        <v>1.41381</v>
      </c>
      <c r="H14" t="s">
        <v>39</v>
      </c>
      <c r="I14" s="86">
        <v>40689</v>
      </c>
      <c r="J14">
        <v>1.41173</v>
      </c>
      <c r="K14" t="s">
        <v>50</v>
      </c>
      <c r="L14" t="s">
        <v>44</v>
      </c>
      <c r="M14" s="87">
        <v>20.8</v>
      </c>
      <c r="N14" s="87"/>
      <c r="O14">
        <v>1248</v>
      </c>
      <c r="Q14" s="88">
        <f>Q13+O14+P14</f>
        <v>553773</v>
      </c>
    </row>
    <row r="15" spans="1:17" ht="13.5" customHeight="1">
      <c r="A15" t="s">
        <v>40</v>
      </c>
      <c r="B15" s="85" t="s">
        <v>41</v>
      </c>
      <c r="C15">
        <v>0.4</v>
      </c>
      <c r="D15" s="85" t="s">
        <v>42</v>
      </c>
      <c r="E15" t="s">
        <v>39</v>
      </c>
      <c r="F15" s="86">
        <v>40760</v>
      </c>
      <c r="G15">
        <v>1.40882</v>
      </c>
      <c r="H15" t="s">
        <v>39</v>
      </c>
      <c r="I15" s="86">
        <v>40760</v>
      </c>
      <c r="J15">
        <v>1.43702</v>
      </c>
      <c r="K15" t="s">
        <v>47</v>
      </c>
      <c r="L15" t="s">
        <v>45</v>
      </c>
      <c r="M15" s="87"/>
      <c r="N15" s="87">
        <v>-282</v>
      </c>
      <c r="P15">
        <v>-11280</v>
      </c>
      <c r="Q15" s="88">
        <f>Q14+O15+P15</f>
        <v>542493</v>
      </c>
    </row>
    <row r="16" spans="1:17" ht="13.5" customHeight="1">
      <c r="A16" t="s">
        <v>40</v>
      </c>
      <c r="B16" s="85" t="s">
        <v>41</v>
      </c>
      <c r="C16">
        <v>0.5</v>
      </c>
      <c r="D16" s="85" t="s">
        <v>42</v>
      </c>
      <c r="E16" t="s">
        <v>39</v>
      </c>
      <c r="F16" s="86">
        <v>40766</v>
      </c>
      <c r="G16">
        <v>1.41614</v>
      </c>
      <c r="H16" t="s">
        <v>39</v>
      </c>
      <c r="I16" s="86">
        <v>40766</v>
      </c>
      <c r="J16">
        <v>1.44</v>
      </c>
      <c r="K16" t="s">
        <v>47</v>
      </c>
      <c r="L16" t="s">
        <v>45</v>
      </c>
      <c r="M16" s="87"/>
      <c r="N16" s="87">
        <v>-238</v>
      </c>
      <c r="P16">
        <v>-11900</v>
      </c>
      <c r="Q16" s="88">
        <f>Q15+O16+P16</f>
        <v>530593</v>
      </c>
    </row>
    <row r="17" spans="1:17" ht="13.5" customHeight="1">
      <c r="A17" t="s">
        <v>40</v>
      </c>
      <c r="B17" s="85" t="s">
        <v>46</v>
      </c>
      <c r="C17">
        <v>0.5</v>
      </c>
      <c r="D17" s="85" t="s">
        <v>42</v>
      </c>
      <c r="E17" t="s">
        <v>39</v>
      </c>
      <c r="F17" s="86">
        <v>40772</v>
      </c>
      <c r="G17">
        <v>1.44764</v>
      </c>
      <c r="H17" t="s">
        <v>39</v>
      </c>
      <c r="I17" s="86">
        <v>40780</v>
      </c>
      <c r="J17">
        <v>1.4346700000000001</v>
      </c>
      <c r="K17" t="s">
        <v>49</v>
      </c>
      <c r="L17" t="s">
        <v>45</v>
      </c>
      <c r="M17" s="87"/>
      <c r="N17" s="87">
        <v>-129.7</v>
      </c>
      <c r="P17">
        <v>-6485</v>
      </c>
      <c r="Q17" s="88">
        <f>Q16+O17+P17</f>
        <v>524108</v>
      </c>
    </row>
    <row r="18" spans="1:17" ht="13.5" customHeight="1">
      <c r="A18" t="s">
        <v>40</v>
      </c>
      <c r="B18" s="85" t="s">
        <v>46</v>
      </c>
      <c r="C18">
        <v>0.7</v>
      </c>
      <c r="D18" s="85" t="s">
        <v>42</v>
      </c>
      <c r="E18" t="s">
        <v>39</v>
      </c>
      <c r="F18" s="86">
        <v>40784</v>
      </c>
      <c r="G18">
        <v>1.45007</v>
      </c>
      <c r="H18" t="s">
        <v>39</v>
      </c>
      <c r="I18" s="86">
        <v>40786</v>
      </c>
      <c r="J18">
        <v>1.43839</v>
      </c>
      <c r="K18" t="s">
        <v>49</v>
      </c>
      <c r="L18" t="s">
        <v>45</v>
      </c>
      <c r="M18" s="87"/>
      <c r="N18" s="87">
        <v>-116.8</v>
      </c>
      <c r="P18">
        <v>-8176</v>
      </c>
      <c r="Q18" s="88">
        <f>Q17+O18+P18</f>
        <v>515932</v>
      </c>
    </row>
    <row r="19" spans="1:17" ht="13.5" customHeight="1">
      <c r="A19" t="s">
        <v>40</v>
      </c>
      <c r="B19" s="85" t="s">
        <v>41</v>
      </c>
      <c r="C19">
        <v>0.4</v>
      </c>
      <c r="D19" s="85" t="s">
        <v>42</v>
      </c>
      <c r="E19" t="s">
        <v>39</v>
      </c>
      <c r="F19" s="86">
        <v>40794</v>
      </c>
      <c r="G19">
        <v>1.3972</v>
      </c>
      <c r="H19" t="s">
        <v>39</v>
      </c>
      <c r="I19" s="86">
        <v>40807</v>
      </c>
      <c r="J19">
        <v>1.3743400000000001</v>
      </c>
      <c r="K19" t="s">
        <v>50</v>
      </c>
      <c r="L19" t="s">
        <v>44</v>
      </c>
      <c r="M19" s="87">
        <v>228.8</v>
      </c>
      <c r="N19" s="87"/>
      <c r="O19">
        <v>9152</v>
      </c>
      <c r="Q19" s="88">
        <f>Q18+O19+P19</f>
        <v>525084</v>
      </c>
    </row>
    <row r="20" spans="1:17" ht="13.5" customHeight="1">
      <c r="A20" t="s">
        <v>40</v>
      </c>
      <c r="B20" s="85" t="s">
        <v>41</v>
      </c>
      <c r="C20">
        <v>0.4</v>
      </c>
      <c r="D20" s="85" t="s">
        <v>42</v>
      </c>
      <c r="E20" t="s">
        <v>39</v>
      </c>
      <c r="F20" s="86">
        <v>40816</v>
      </c>
      <c r="G20">
        <v>1.35192</v>
      </c>
      <c r="H20" t="s">
        <v>39</v>
      </c>
      <c r="I20" s="86">
        <v>40823</v>
      </c>
      <c r="J20">
        <v>1.34497</v>
      </c>
      <c r="K20" t="s">
        <v>50</v>
      </c>
      <c r="L20" t="s">
        <v>45</v>
      </c>
      <c r="M20" s="87"/>
      <c r="N20" s="87">
        <v>-69.5</v>
      </c>
      <c r="P20">
        <v>-2780</v>
      </c>
      <c r="Q20" s="88">
        <f>Q19+O20+P20</f>
        <v>522304</v>
      </c>
    </row>
    <row r="21" spans="1:17" ht="13.5" customHeight="1">
      <c r="A21" t="s">
        <v>40</v>
      </c>
      <c r="B21" s="85" t="s">
        <v>46</v>
      </c>
      <c r="C21">
        <v>1.1</v>
      </c>
      <c r="D21" s="85" t="s">
        <v>42</v>
      </c>
      <c r="E21" t="s">
        <v>39</v>
      </c>
      <c r="F21" s="86">
        <v>40828</v>
      </c>
      <c r="G21">
        <v>1.3683</v>
      </c>
      <c r="H21" t="s">
        <v>39</v>
      </c>
      <c r="I21" s="86">
        <v>40847</v>
      </c>
      <c r="J21">
        <v>1.37976</v>
      </c>
      <c r="K21" t="s">
        <v>49</v>
      </c>
      <c r="L21" t="s">
        <v>44</v>
      </c>
      <c r="M21" s="87">
        <v>114.6</v>
      </c>
      <c r="N21" s="87"/>
      <c r="O21">
        <v>12606</v>
      </c>
      <c r="Q21" s="88">
        <f>Q20+O21+P21</f>
        <v>534910</v>
      </c>
    </row>
    <row r="22" spans="1:17" ht="13.5" customHeight="1">
      <c r="A22" t="s">
        <v>40</v>
      </c>
      <c r="B22" s="85" t="s">
        <v>41</v>
      </c>
      <c r="C22">
        <v>0.4</v>
      </c>
      <c r="D22" s="85" t="s">
        <v>42</v>
      </c>
      <c r="E22" t="s">
        <v>39</v>
      </c>
      <c r="F22" s="86">
        <v>40857</v>
      </c>
      <c r="G22">
        <v>1.35228</v>
      </c>
      <c r="H22" t="s">
        <v>39</v>
      </c>
      <c r="I22" s="86">
        <v>40927</v>
      </c>
      <c r="J22">
        <v>1.28772</v>
      </c>
      <c r="K22" t="s">
        <v>50</v>
      </c>
      <c r="L22" t="s">
        <v>44</v>
      </c>
      <c r="M22" s="87">
        <v>645.6</v>
      </c>
      <c r="N22" s="87"/>
      <c r="O22">
        <v>25824</v>
      </c>
      <c r="Q22" s="88">
        <f>Q21+O22+P22</f>
        <v>560734</v>
      </c>
    </row>
    <row r="23" spans="1:17" ht="13.5" customHeight="1">
      <c r="A23" t="s">
        <v>40</v>
      </c>
      <c r="B23" s="85" t="s">
        <v>46</v>
      </c>
      <c r="C23">
        <v>1.4</v>
      </c>
      <c r="D23" s="85" t="s">
        <v>42</v>
      </c>
      <c r="E23" t="s">
        <v>39</v>
      </c>
      <c r="F23" s="86">
        <v>40931</v>
      </c>
      <c r="G23">
        <v>1.29853</v>
      </c>
      <c r="H23" t="s">
        <v>39</v>
      </c>
      <c r="I23" s="86">
        <v>40942</v>
      </c>
      <c r="J23">
        <v>1.3084500000000001</v>
      </c>
      <c r="K23" t="s">
        <v>49</v>
      </c>
      <c r="L23" t="s">
        <v>44</v>
      </c>
      <c r="M23" s="87">
        <v>99.2</v>
      </c>
      <c r="N23" s="87"/>
      <c r="O23">
        <v>13888</v>
      </c>
      <c r="Q23" s="88">
        <f>Q22+O23+P23</f>
        <v>574622</v>
      </c>
    </row>
    <row r="24" spans="1:17" ht="13.5" customHeight="1">
      <c r="A24" t="s">
        <v>40</v>
      </c>
      <c r="B24" s="85" t="s">
        <v>46</v>
      </c>
      <c r="C24">
        <v>2.6</v>
      </c>
      <c r="D24" s="85" t="s">
        <v>42</v>
      </c>
      <c r="E24" t="s">
        <v>39</v>
      </c>
      <c r="F24" s="86">
        <v>40962</v>
      </c>
      <c r="G24">
        <v>1.32656</v>
      </c>
      <c r="H24" t="s">
        <v>39</v>
      </c>
      <c r="I24" s="86">
        <v>40968</v>
      </c>
      <c r="J24">
        <v>1.33884</v>
      </c>
      <c r="K24" t="s">
        <v>49</v>
      </c>
      <c r="L24" t="s">
        <v>44</v>
      </c>
      <c r="M24" s="87">
        <v>122.8</v>
      </c>
      <c r="N24" s="87"/>
      <c r="O24">
        <v>31928</v>
      </c>
      <c r="Q24" s="88">
        <f>Q23+O24+P24</f>
        <v>606550</v>
      </c>
    </row>
    <row r="25" spans="1:17" ht="13.5" customHeight="1">
      <c r="A25" t="s">
        <v>40</v>
      </c>
      <c r="B25" s="85" t="s">
        <v>41</v>
      </c>
      <c r="C25">
        <v>0.8</v>
      </c>
      <c r="D25" s="85" t="s">
        <v>42</v>
      </c>
      <c r="E25" t="s">
        <v>39</v>
      </c>
      <c r="F25" s="86">
        <v>40980</v>
      </c>
      <c r="G25">
        <v>1.30959</v>
      </c>
      <c r="H25" t="s">
        <v>39</v>
      </c>
      <c r="I25" s="86">
        <v>40984</v>
      </c>
      <c r="J25">
        <v>1.3119</v>
      </c>
      <c r="K25" t="s">
        <v>49</v>
      </c>
      <c r="L25" t="s">
        <v>45</v>
      </c>
      <c r="M25" s="87"/>
      <c r="N25" s="87">
        <v>-23.1</v>
      </c>
      <c r="P25">
        <v>-1848</v>
      </c>
      <c r="Q25" s="88">
        <f>Q24+O25+P25</f>
        <v>604702</v>
      </c>
    </row>
    <row r="26" spans="1:17" ht="13.5" customHeight="1">
      <c r="A26" t="s">
        <v>40</v>
      </c>
      <c r="B26" s="78" t="s">
        <v>41</v>
      </c>
      <c r="C26" s="89">
        <v>1.1</v>
      </c>
      <c r="D26" s="85" t="s">
        <v>42</v>
      </c>
      <c r="E26" t="s">
        <v>39</v>
      </c>
      <c r="F26" s="90">
        <v>41015</v>
      </c>
      <c r="G26" s="89">
        <v>1.30688</v>
      </c>
      <c r="H26" t="s">
        <v>39</v>
      </c>
      <c r="I26" s="90">
        <v>41019</v>
      </c>
      <c r="J26" s="89">
        <v>1.31715</v>
      </c>
      <c r="K26" t="s">
        <v>49</v>
      </c>
      <c r="L26" t="s">
        <v>45</v>
      </c>
      <c r="M26" s="87"/>
      <c r="N26" s="87">
        <v>-102.7</v>
      </c>
      <c r="O26" s="89"/>
      <c r="P26">
        <v>-11297</v>
      </c>
      <c r="Q26" s="88">
        <f>Q25+O26+P26</f>
        <v>593405</v>
      </c>
    </row>
    <row r="27" spans="1:17" ht="13.5" customHeight="1">
      <c r="A27" t="s">
        <v>40</v>
      </c>
      <c r="B27" s="85" t="s">
        <v>41</v>
      </c>
      <c r="C27">
        <v>0.9</v>
      </c>
      <c r="D27" s="85" t="s">
        <v>42</v>
      </c>
      <c r="E27" t="s">
        <v>39</v>
      </c>
      <c r="F27" s="86">
        <v>41052</v>
      </c>
      <c r="G27">
        <v>1.26567</v>
      </c>
      <c r="H27" t="s">
        <v>39</v>
      </c>
      <c r="I27" s="86">
        <v>41064</v>
      </c>
      <c r="J27">
        <v>1.24543</v>
      </c>
      <c r="K27" t="s">
        <v>50</v>
      </c>
      <c r="L27" t="s">
        <v>44</v>
      </c>
      <c r="M27" s="87">
        <v>202.4</v>
      </c>
      <c r="N27" s="87"/>
      <c r="O27">
        <v>18216</v>
      </c>
      <c r="Q27" s="88">
        <f>Q26+O27+P27</f>
        <v>611621</v>
      </c>
    </row>
    <row r="28" spans="1:17" ht="13.5" customHeight="1">
      <c r="A28" t="s">
        <v>40</v>
      </c>
      <c r="B28" s="85" t="s">
        <v>46</v>
      </c>
      <c r="C28">
        <v>0.9</v>
      </c>
      <c r="D28" s="85" t="s">
        <v>42</v>
      </c>
      <c r="E28" t="s">
        <v>39</v>
      </c>
      <c r="F28" s="86">
        <v>41080</v>
      </c>
      <c r="G28">
        <v>1.27291</v>
      </c>
      <c r="H28" t="s">
        <v>39</v>
      </c>
      <c r="I28" s="86">
        <v>41081</v>
      </c>
      <c r="J28">
        <v>1.25674</v>
      </c>
      <c r="K28" t="s">
        <v>47</v>
      </c>
      <c r="L28" t="s">
        <v>45</v>
      </c>
      <c r="M28" s="87"/>
      <c r="N28" s="87">
        <v>-161.7</v>
      </c>
      <c r="P28">
        <v>-14553</v>
      </c>
      <c r="Q28" s="88">
        <f>Q27+O28+P28</f>
        <v>597068</v>
      </c>
    </row>
    <row r="29" spans="1:17" ht="13.5" customHeight="1">
      <c r="A29" t="s">
        <v>40</v>
      </c>
      <c r="B29" s="85" t="s">
        <v>41</v>
      </c>
      <c r="C29">
        <v>1.1</v>
      </c>
      <c r="D29" s="85" t="s">
        <v>42</v>
      </c>
      <c r="E29" t="s">
        <v>39</v>
      </c>
      <c r="F29" s="86">
        <v>41113</v>
      </c>
      <c r="G29">
        <v>1.21436</v>
      </c>
      <c r="H29" t="s">
        <v>39</v>
      </c>
      <c r="I29" s="86">
        <v>41116</v>
      </c>
      <c r="J29">
        <v>1.21699</v>
      </c>
      <c r="K29" t="s">
        <v>50</v>
      </c>
      <c r="L29" t="s">
        <v>45</v>
      </c>
      <c r="M29" s="87"/>
      <c r="N29" s="87">
        <v>-26.3</v>
      </c>
      <c r="P29">
        <v>-2893</v>
      </c>
      <c r="Q29" s="88">
        <f>Q28+O29+P29</f>
        <v>594175</v>
      </c>
    </row>
    <row r="30" spans="1:17" ht="13.5" customHeight="1">
      <c r="A30" t="s">
        <v>40</v>
      </c>
      <c r="B30" s="85" t="s">
        <v>41</v>
      </c>
      <c r="C30">
        <v>2.2</v>
      </c>
      <c r="D30" s="85" t="s">
        <v>42</v>
      </c>
      <c r="E30" t="s">
        <v>39</v>
      </c>
      <c r="F30" s="86">
        <v>41129</v>
      </c>
      <c r="G30">
        <v>1.2374100000000001</v>
      </c>
      <c r="H30" t="s">
        <v>39</v>
      </c>
      <c r="I30" s="86">
        <v>41152</v>
      </c>
      <c r="J30">
        <v>1.23157</v>
      </c>
      <c r="K30" t="s">
        <v>50</v>
      </c>
      <c r="L30" t="s">
        <v>44</v>
      </c>
      <c r="M30">
        <v>58.4</v>
      </c>
      <c r="O30">
        <v>12848</v>
      </c>
      <c r="Q30" s="88">
        <f>Q29+O30+P30</f>
        <v>607023</v>
      </c>
    </row>
    <row r="31" spans="1:17" ht="13.5" customHeight="1">
      <c r="A31" t="s">
        <v>40</v>
      </c>
      <c r="B31" s="85" t="s">
        <v>46</v>
      </c>
      <c r="C31">
        <v>1.3</v>
      </c>
      <c r="D31" s="85" t="s">
        <v>42</v>
      </c>
      <c r="E31" t="s">
        <v>39</v>
      </c>
      <c r="F31" s="86">
        <v>41138</v>
      </c>
      <c r="G31">
        <v>1.23717</v>
      </c>
      <c r="H31" t="s">
        <v>39</v>
      </c>
      <c r="I31" s="86">
        <v>41183</v>
      </c>
      <c r="J31">
        <v>1.28287</v>
      </c>
      <c r="K31" t="s">
        <v>49</v>
      </c>
      <c r="L31" s="91" t="s">
        <v>44</v>
      </c>
      <c r="M31" s="92">
        <v>457</v>
      </c>
      <c r="N31" s="92"/>
      <c r="O31">
        <v>59410</v>
      </c>
      <c r="Q31" s="88">
        <f>Q30+O31+P31</f>
        <v>666433</v>
      </c>
    </row>
    <row r="32" spans="1:17" ht="13.5" customHeight="1">
      <c r="A32" t="s">
        <v>40</v>
      </c>
      <c r="B32" s="85" t="s">
        <v>41</v>
      </c>
      <c r="C32">
        <v>2.2</v>
      </c>
      <c r="D32" s="85" t="s">
        <v>42</v>
      </c>
      <c r="E32" t="s">
        <v>39</v>
      </c>
      <c r="F32" s="86">
        <v>41214</v>
      </c>
      <c r="G32">
        <v>1.29454</v>
      </c>
      <c r="H32" t="s">
        <v>39</v>
      </c>
      <c r="I32" s="86">
        <v>41228</v>
      </c>
      <c r="J32">
        <v>1.27774</v>
      </c>
      <c r="K32" t="s">
        <v>50</v>
      </c>
      <c r="L32" t="s">
        <v>44</v>
      </c>
      <c r="M32">
        <v>168</v>
      </c>
      <c r="O32">
        <v>36960</v>
      </c>
      <c r="Q32" s="88">
        <f>Q31+O32+P32</f>
        <v>703393</v>
      </c>
    </row>
    <row r="33" spans="1:17" ht="13.5" customHeight="1">
      <c r="A33" t="s">
        <v>40</v>
      </c>
      <c r="B33" s="85" t="s">
        <v>46</v>
      </c>
      <c r="C33">
        <v>2</v>
      </c>
      <c r="D33" s="85" t="s">
        <v>42</v>
      </c>
      <c r="E33" t="s">
        <v>39</v>
      </c>
      <c r="F33" s="86">
        <v>41270</v>
      </c>
      <c r="G33">
        <v>1.32526</v>
      </c>
      <c r="H33" t="s">
        <v>39</v>
      </c>
      <c r="I33" s="86">
        <v>41271</v>
      </c>
      <c r="J33">
        <v>1.31726</v>
      </c>
      <c r="K33" t="s">
        <v>47</v>
      </c>
      <c r="L33" t="s">
        <v>45</v>
      </c>
      <c r="N33" s="93">
        <v>-80</v>
      </c>
      <c r="P33">
        <v>-16000</v>
      </c>
      <c r="Q33" s="88">
        <f>Q32+O33+P33</f>
        <v>687393</v>
      </c>
    </row>
    <row r="34" spans="1:17" ht="13.5" customHeight="1">
      <c r="A34" t="s">
        <v>40</v>
      </c>
      <c r="B34" s="85" t="s">
        <v>46</v>
      </c>
      <c r="C34">
        <v>1.4</v>
      </c>
      <c r="D34" s="85" t="s">
        <v>42</v>
      </c>
      <c r="E34" t="s">
        <v>39</v>
      </c>
      <c r="F34" s="86">
        <v>41299</v>
      </c>
      <c r="G34">
        <v>1.33919</v>
      </c>
      <c r="H34" t="s">
        <v>39</v>
      </c>
      <c r="I34" s="86">
        <v>41309</v>
      </c>
      <c r="J34">
        <v>1.35403</v>
      </c>
      <c r="K34" t="s">
        <v>49</v>
      </c>
      <c r="L34" t="s">
        <v>44</v>
      </c>
      <c r="M34">
        <v>148.4</v>
      </c>
      <c r="N34" s="93"/>
      <c r="O34">
        <v>20776</v>
      </c>
      <c r="Q34" s="88">
        <f>Q33+O34+P34</f>
        <v>708169</v>
      </c>
    </row>
    <row r="35" spans="1:17" ht="13.5" customHeight="1">
      <c r="A35" t="s">
        <v>40</v>
      </c>
      <c r="B35" s="85" t="s">
        <v>41</v>
      </c>
      <c r="C35">
        <v>1</v>
      </c>
      <c r="D35" s="85" t="s">
        <v>42</v>
      </c>
      <c r="E35" t="s">
        <v>39</v>
      </c>
      <c r="F35" s="86">
        <v>41320</v>
      </c>
      <c r="G35">
        <v>1.33146</v>
      </c>
      <c r="H35" t="s">
        <v>39</v>
      </c>
      <c r="I35" s="86">
        <v>41340</v>
      </c>
      <c r="J35">
        <v>1.3069600000000001</v>
      </c>
      <c r="K35" t="s">
        <v>50</v>
      </c>
      <c r="L35" t="s">
        <v>44</v>
      </c>
      <c r="M35">
        <v>245</v>
      </c>
      <c r="N35" s="93"/>
      <c r="O35">
        <v>2450</v>
      </c>
      <c r="Q35" s="88">
        <f>Q34+O35+P35</f>
        <v>710619</v>
      </c>
    </row>
    <row r="36" spans="1:17" ht="13.5" customHeight="1">
      <c r="A36" t="s">
        <v>40</v>
      </c>
      <c r="B36" s="85" t="s">
        <v>46</v>
      </c>
      <c r="C36">
        <v>2.2</v>
      </c>
      <c r="D36" s="85" t="s">
        <v>42</v>
      </c>
      <c r="E36" t="s">
        <v>39</v>
      </c>
      <c r="F36" s="86">
        <v>41373</v>
      </c>
      <c r="G36">
        <v>1.30332</v>
      </c>
      <c r="H36" t="s">
        <v>39</v>
      </c>
      <c r="I36" s="86">
        <v>41376</v>
      </c>
      <c r="J36">
        <v>1.30474</v>
      </c>
      <c r="K36" t="s">
        <v>49</v>
      </c>
      <c r="L36" t="s">
        <v>44</v>
      </c>
      <c r="M36">
        <v>14.2</v>
      </c>
      <c r="N36" s="93"/>
      <c r="O36">
        <v>3124</v>
      </c>
      <c r="Q36" s="88">
        <f>Q35+O36+P36</f>
        <v>713743</v>
      </c>
    </row>
    <row r="37" spans="1:17" ht="13.5" customHeight="1">
      <c r="A37" t="s">
        <v>40</v>
      </c>
      <c r="B37" s="85" t="s">
        <v>41</v>
      </c>
      <c r="C37">
        <v>0.8</v>
      </c>
      <c r="D37" s="85" t="s">
        <v>42</v>
      </c>
      <c r="E37" t="s">
        <v>39</v>
      </c>
      <c r="F37" s="86">
        <v>41404</v>
      </c>
      <c r="G37">
        <v>1.30098</v>
      </c>
      <c r="H37" t="s">
        <v>39</v>
      </c>
      <c r="I37" s="86">
        <v>41424</v>
      </c>
      <c r="J37">
        <v>1.29972</v>
      </c>
      <c r="K37" t="s">
        <v>51</v>
      </c>
      <c r="L37" t="s">
        <v>44</v>
      </c>
      <c r="M37">
        <v>12.6</v>
      </c>
      <c r="N37" s="93"/>
      <c r="O37">
        <v>1008</v>
      </c>
      <c r="Q37" s="88">
        <f>Q36+O37+P37</f>
        <v>714751</v>
      </c>
    </row>
    <row r="38" spans="1:17" ht="13.5" customHeight="1">
      <c r="A38" t="s">
        <v>40</v>
      </c>
      <c r="B38" s="85" t="s">
        <v>46</v>
      </c>
      <c r="C38">
        <v>0.9</v>
      </c>
      <c r="D38" s="85" t="s">
        <v>42</v>
      </c>
      <c r="E38" t="s">
        <v>39</v>
      </c>
      <c r="F38" s="86">
        <v>41428</v>
      </c>
      <c r="G38">
        <v>1.31072</v>
      </c>
      <c r="H38" t="s">
        <v>39</v>
      </c>
      <c r="I38" s="86">
        <v>41444</v>
      </c>
      <c r="J38">
        <v>1.32783</v>
      </c>
      <c r="K38" t="s">
        <v>49</v>
      </c>
      <c r="L38" t="s">
        <v>44</v>
      </c>
      <c r="M38">
        <v>171.1</v>
      </c>
      <c r="N38" s="93"/>
      <c r="O38">
        <v>15399</v>
      </c>
      <c r="Q38" s="88">
        <f>Q37+O38+P38</f>
        <v>730150</v>
      </c>
    </row>
    <row r="39" spans="1:17" ht="13.5" customHeight="1">
      <c r="A39" t="s">
        <v>40</v>
      </c>
      <c r="B39" s="85" t="s">
        <v>46</v>
      </c>
      <c r="C39">
        <v>1.3</v>
      </c>
      <c r="D39" s="85" t="s">
        <v>42</v>
      </c>
      <c r="E39" t="s">
        <v>39</v>
      </c>
      <c r="F39" s="86">
        <v>41492</v>
      </c>
      <c r="G39">
        <v>1.32934</v>
      </c>
      <c r="H39" t="s">
        <v>39</v>
      </c>
      <c r="I39" s="86">
        <v>41498</v>
      </c>
      <c r="J39">
        <v>1.33315</v>
      </c>
      <c r="K39" t="s">
        <v>49</v>
      </c>
      <c r="L39" t="s">
        <v>44</v>
      </c>
      <c r="M39">
        <v>38.1</v>
      </c>
      <c r="N39" s="93"/>
      <c r="O39">
        <v>4953</v>
      </c>
      <c r="Q39" s="88">
        <f>Q38+O39+P39</f>
        <v>735103</v>
      </c>
    </row>
    <row r="40" spans="1:17" ht="13.5" customHeight="1">
      <c r="A40" t="s">
        <v>40</v>
      </c>
      <c r="B40" s="85" t="s">
        <v>41</v>
      </c>
      <c r="C40">
        <v>1.6</v>
      </c>
      <c r="D40" s="85" t="s">
        <v>42</v>
      </c>
      <c r="E40" t="s">
        <v>39</v>
      </c>
      <c r="F40" s="86">
        <v>41515</v>
      </c>
      <c r="G40">
        <v>1.33044</v>
      </c>
      <c r="H40" t="s">
        <v>39</v>
      </c>
      <c r="I40" s="86">
        <v>41526</v>
      </c>
      <c r="J40">
        <v>1.32222</v>
      </c>
      <c r="K40" t="s">
        <v>51</v>
      </c>
      <c r="L40" t="s">
        <v>44</v>
      </c>
      <c r="M40">
        <v>82.2</v>
      </c>
      <c r="N40" s="93"/>
      <c r="O40">
        <v>13152</v>
      </c>
      <c r="Q40" s="88">
        <f>Q39+O40+P40</f>
        <v>748255</v>
      </c>
    </row>
    <row r="41" spans="1:17" ht="13.5" customHeight="1">
      <c r="A41" t="s">
        <v>40</v>
      </c>
      <c r="B41" s="85" t="s">
        <v>46</v>
      </c>
      <c r="C41">
        <v>2.3</v>
      </c>
      <c r="D41" s="85" t="s">
        <v>42</v>
      </c>
      <c r="E41" t="s">
        <v>39</v>
      </c>
      <c r="F41" s="86">
        <v>41534</v>
      </c>
      <c r="G41">
        <v>1.3324</v>
      </c>
      <c r="H41" t="s">
        <v>39</v>
      </c>
      <c r="I41" s="86">
        <v>41566</v>
      </c>
      <c r="J41">
        <v>1.35566</v>
      </c>
      <c r="K41" t="s">
        <v>49</v>
      </c>
      <c r="L41" t="s">
        <v>44</v>
      </c>
      <c r="M41">
        <v>232.6</v>
      </c>
      <c r="N41" s="93"/>
      <c r="O41">
        <v>53498</v>
      </c>
      <c r="Q41" s="88">
        <f>Q40+O41+P41</f>
        <v>801753</v>
      </c>
    </row>
    <row r="42" spans="1:17" ht="13.5" customHeight="1">
      <c r="A42" t="s">
        <v>40</v>
      </c>
      <c r="B42" s="85" t="s">
        <v>46</v>
      </c>
      <c r="C42">
        <v>1.7000000000000002</v>
      </c>
      <c r="D42" s="85" t="s">
        <v>42</v>
      </c>
      <c r="E42" t="s">
        <v>39</v>
      </c>
      <c r="F42" s="86">
        <v>41613</v>
      </c>
      <c r="G42">
        <v>1.3691</v>
      </c>
      <c r="H42" t="s">
        <v>39</v>
      </c>
      <c r="I42" s="86">
        <v>41621</v>
      </c>
      <c r="J42">
        <v>1.37368</v>
      </c>
      <c r="K42" t="s">
        <v>49</v>
      </c>
      <c r="L42" t="s">
        <v>44</v>
      </c>
      <c r="M42">
        <v>124.1</v>
      </c>
      <c r="N42" s="93"/>
      <c r="O42">
        <v>21097</v>
      </c>
      <c r="Q42" s="88">
        <f>Q41+O42+P42</f>
        <v>822850</v>
      </c>
    </row>
    <row r="43" spans="1:17" ht="13.5" customHeight="1">
      <c r="A43" t="s">
        <v>40</v>
      </c>
      <c r="B43" s="85" t="s">
        <v>46</v>
      </c>
      <c r="C43">
        <v>1.5</v>
      </c>
      <c r="D43" s="85" t="s">
        <v>42</v>
      </c>
      <c r="E43" t="s">
        <v>39</v>
      </c>
      <c r="F43" s="86">
        <v>41656</v>
      </c>
      <c r="G43">
        <v>1.35808</v>
      </c>
      <c r="H43" t="s">
        <v>39</v>
      </c>
      <c r="I43" s="86">
        <v>41662</v>
      </c>
      <c r="J43">
        <v>1.37239</v>
      </c>
      <c r="K43" t="s">
        <v>49</v>
      </c>
      <c r="L43" t="s">
        <v>44</v>
      </c>
      <c r="M43">
        <v>32.9</v>
      </c>
      <c r="N43" s="93"/>
      <c r="O43">
        <v>4935</v>
      </c>
      <c r="Q43" s="88">
        <f>Q42+O43+P43</f>
        <v>827785</v>
      </c>
    </row>
    <row r="44" spans="1:17" ht="13.5" customHeight="1">
      <c r="A44" t="s">
        <v>40</v>
      </c>
      <c r="B44" s="85" t="s">
        <v>41</v>
      </c>
      <c r="C44">
        <v>1.5</v>
      </c>
      <c r="D44" s="85" t="s">
        <v>42</v>
      </c>
      <c r="E44" t="s">
        <v>39</v>
      </c>
      <c r="F44" s="86">
        <v>41684</v>
      </c>
      <c r="G44">
        <v>1.3691</v>
      </c>
      <c r="H44" t="s">
        <v>39</v>
      </c>
      <c r="I44" s="86">
        <v>41690</v>
      </c>
      <c r="J44">
        <v>1.35827</v>
      </c>
      <c r="K44" t="s">
        <v>50</v>
      </c>
      <c r="L44" t="s">
        <v>45</v>
      </c>
      <c r="N44" s="93">
        <v>-19</v>
      </c>
      <c r="P44">
        <v>-2850</v>
      </c>
      <c r="Q44" s="88">
        <f>Q43+O44+P44</f>
        <v>824935</v>
      </c>
    </row>
    <row r="45" spans="1:17" ht="13.5" customHeight="1">
      <c r="A45" t="s">
        <v>40</v>
      </c>
      <c r="B45" s="85" t="s">
        <v>41</v>
      </c>
      <c r="C45">
        <v>2.3</v>
      </c>
      <c r="D45" s="85" t="s">
        <v>42</v>
      </c>
      <c r="E45" t="s">
        <v>39</v>
      </c>
      <c r="F45" s="86">
        <v>41732</v>
      </c>
      <c r="G45">
        <v>1.37524</v>
      </c>
      <c r="H45" t="s">
        <v>39</v>
      </c>
      <c r="I45" s="86">
        <v>41737</v>
      </c>
      <c r="J45">
        <v>1.3747800000000001</v>
      </c>
      <c r="K45" t="s">
        <v>50</v>
      </c>
      <c r="L45" t="s">
        <v>44</v>
      </c>
      <c r="M45">
        <v>4.6</v>
      </c>
      <c r="N45" s="93"/>
      <c r="O45">
        <v>1150</v>
      </c>
      <c r="Q45" s="88">
        <f>Q44+O45+P45</f>
        <v>826085</v>
      </c>
    </row>
    <row r="46" spans="1:17" ht="13.5" customHeight="1">
      <c r="A46" t="s">
        <v>40</v>
      </c>
      <c r="B46" s="85" t="s">
        <v>46</v>
      </c>
      <c r="C46">
        <v>1.6</v>
      </c>
      <c r="D46" s="85" t="s">
        <v>42</v>
      </c>
      <c r="E46" t="s">
        <v>39</v>
      </c>
      <c r="F46" s="86">
        <v>41760</v>
      </c>
      <c r="G46">
        <v>1.38757</v>
      </c>
      <c r="H46" t="s">
        <v>39</v>
      </c>
      <c r="I46" s="86">
        <v>41767</v>
      </c>
      <c r="J46">
        <v>1.39091</v>
      </c>
      <c r="K46" t="s">
        <v>49</v>
      </c>
      <c r="L46" t="s">
        <v>44</v>
      </c>
      <c r="M46">
        <v>33.4</v>
      </c>
      <c r="N46" s="93"/>
      <c r="O46">
        <v>5344</v>
      </c>
      <c r="Q46" s="88">
        <f>Q45+O46+P46</f>
        <v>831429</v>
      </c>
    </row>
    <row r="47" spans="1:17" ht="13.5" customHeight="1">
      <c r="A47" t="s">
        <v>40</v>
      </c>
      <c r="B47" s="85" t="s">
        <v>41</v>
      </c>
      <c r="C47">
        <v>3.3</v>
      </c>
      <c r="D47" s="85" t="s">
        <v>42</v>
      </c>
      <c r="E47" t="s">
        <v>39</v>
      </c>
      <c r="F47" s="86">
        <v>41793</v>
      </c>
      <c r="G47">
        <v>135875</v>
      </c>
      <c r="H47" t="s">
        <v>39</v>
      </c>
      <c r="I47" s="86">
        <v>41795</v>
      </c>
      <c r="J47">
        <v>1.36357</v>
      </c>
      <c r="K47" t="s">
        <v>47</v>
      </c>
      <c r="L47" t="s">
        <v>45</v>
      </c>
      <c r="N47" s="93">
        <v>-48.2</v>
      </c>
      <c r="P47">
        <v>-15480</v>
      </c>
      <c r="Q47" s="88">
        <f>Q46+O47+P47</f>
        <v>815949</v>
      </c>
    </row>
    <row r="48" spans="1:17" ht="13.5" customHeight="1">
      <c r="A48" t="s">
        <v>40</v>
      </c>
      <c r="B48" s="85" t="s">
        <v>46</v>
      </c>
      <c r="C48">
        <v>2.4</v>
      </c>
      <c r="D48" s="85" t="s">
        <v>42</v>
      </c>
      <c r="E48" t="s">
        <v>39</v>
      </c>
      <c r="F48" s="86">
        <v>41817</v>
      </c>
      <c r="G48">
        <v>1.36403</v>
      </c>
      <c r="H48" t="s">
        <v>39</v>
      </c>
      <c r="I48" s="86">
        <v>41822</v>
      </c>
      <c r="J48">
        <v>1.36746</v>
      </c>
      <c r="K48" t="s">
        <v>49</v>
      </c>
      <c r="L48" t="s">
        <v>44</v>
      </c>
      <c r="M48">
        <v>34.3</v>
      </c>
      <c r="N48" s="93"/>
      <c r="O48">
        <v>8232</v>
      </c>
      <c r="Q48" s="88">
        <f>Q47+O48+P48</f>
        <v>824181</v>
      </c>
    </row>
    <row r="49" spans="1:17" ht="13.5" customHeight="1">
      <c r="A49" t="s">
        <v>40</v>
      </c>
      <c r="B49" s="85" t="s">
        <v>41</v>
      </c>
      <c r="C49">
        <v>2.4</v>
      </c>
      <c r="D49" s="85" t="s">
        <v>42</v>
      </c>
      <c r="E49" t="s">
        <v>39</v>
      </c>
      <c r="F49" s="86">
        <v>41836</v>
      </c>
      <c r="G49">
        <v>1.3561</v>
      </c>
      <c r="H49" t="s">
        <v>39</v>
      </c>
      <c r="I49" s="86">
        <v>41920</v>
      </c>
      <c r="J49">
        <v>1.26737</v>
      </c>
      <c r="K49" t="s">
        <v>50</v>
      </c>
      <c r="L49" t="s">
        <v>44</v>
      </c>
      <c r="M49">
        <v>887</v>
      </c>
      <c r="N49" s="93"/>
      <c r="O49">
        <v>212880</v>
      </c>
      <c r="Q49" s="88">
        <f>Q48+O49+P49</f>
        <v>1037061</v>
      </c>
    </row>
    <row r="50" spans="1:17" ht="13.5" customHeight="1">
      <c r="A50" t="s">
        <v>40</v>
      </c>
      <c r="B50" s="85" t="s">
        <v>41</v>
      </c>
      <c r="C50">
        <v>1.3</v>
      </c>
      <c r="D50" s="85" t="s">
        <v>42</v>
      </c>
      <c r="E50" t="s">
        <v>39</v>
      </c>
      <c r="F50" s="86">
        <v>41942</v>
      </c>
      <c r="G50">
        <v>1.2629700000000001</v>
      </c>
      <c r="H50" t="s">
        <v>39</v>
      </c>
      <c r="I50" s="86">
        <v>41953</v>
      </c>
      <c r="J50">
        <v>1.24686</v>
      </c>
      <c r="K50" t="s">
        <v>50</v>
      </c>
      <c r="L50" t="s">
        <v>44</v>
      </c>
      <c r="M50">
        <v>161</v>
      </c>
      <c r="N50" s="93"/>
      <c r="O50">
        <v>20930</v>
      </c>
      <c r="Q50" s="88">
        <f>Q49+O50+P50</f>
        <v>1057991</v>
      </c>
    </row>
    <row r="51" spans="1:17" ht="13.5" customHeight="1">
      <c r="A51" t="s">
        <v>40</v>
      </c>
      <c r="B51" s="85" t="s">
        <v>41</v>
      </c>
      <c r="C51">
        <v>3</v>
      </c>
      <c r="D51" s="85" t="s">
        <v>42</v>
      </c>
      <c r="E51" t="s">
        <v>39</v>
      </c>
      <c r="F51" s="86">
        <v>41971</v>
      </c>
      <c r="G51">
        <v>1.24639</v>
      </c>
      <c r="H51" t="s">
        <v>39</v>
      </c>
      <c r="I51" s="86">
        <v>41982</v>
      </c>
      <c r="J51">
        <v>1.23921</v>
      </c>
      <c r="K51" t="s">
        <v>50</v>
      </c>
      <c r="L51" t="s">
        <v>44</v>
      </c>
      <c r="M51">
        <v>71.8</v>
      </c>
      <c r="N51" s="93"/>
      <c r="O51">
        <v>21540</v>
      </c>
      <c r="Q51" s="88">
        <f>Q50+O51+P51</f>
        <v>1079531</v>
      </c>
    </row>
    <row r="52" spans="1:17" ht="13.5" customHeight="1">
      <c r="A52" t="s">
        <v>40</v>
      </c>
      <c r="B52" s="85" t="s">
        <v>41</v>
      </c>
      <c r="C52">
        <v>0.5</v>
      </c>
      <c r="D52" s="85" t="s">
        <v>42</v>
      </c>
      <c r="E52" t="s">
        <v>39</v>
      </c>
      <c r="F52" s="86">
        <v>42027</v>
      </c>
      <c r="G52">
        <v>1.13154</v>
      </c>
      <c r="H52" t="s">
        <v>39</v>
      </c>
      <c r="I52" s="86">
        <v>42038</v>
      </c>
      <c r="J52">
        <v>1.1381700000000001</v>
      </c>
      <c r="K52" t="s">
        <v>50</v>
      </c>
      <c r="L52" t="s">
        <v>45</v>
      </c>
      <c r="N52" s="93">
        <v>-66.3</v>
      </c>
      <c r="P52">
        <v>-3300</v>
      </c>
      <c r="Q52" s="88">
        <f>Q51+O52+P52</f>
        <v>1076231</v>
      </c>
    </row>
    <row r="53" spans="1:17" ht="13.5" customHeight="1">
      <c r="A53" t="s">
        <v>40</v>
      </c>
      <c r="B53" s="85" t="s">
        <v>41</v>
      </c>
      <c r="C53">
        <v>1</v>
      </c>
      <c r="D53" s="85" t="s">
        <v>42</v>
      </c>
      <c r="E53" t="s">
        <v>39</v>
      </c>
      <c r="F53" s="86">
        <v>42041</v>
      </c>
      <c r="G53">
        <v>1.1311</v>
      </c>
      <c r="H53" t="s">
        <v>39</v>
      </c>
      <c r="I53" s="86">
        <v>42081</v>
      </c>
      <c r="J53">
        <v>1.06806</v>
      </c>
      <c r="K53" t="s">
        <v>49</v>
      </c>
      <c r="L53" t="s">
        <v>44</v>
      </c>
      <c r="M53">
        <v>630.4</v>
      </c>
      <c r="N53" s="93"/>
      <c r="O53">
        <v>63040</v>
      </c>
      <c r="Q53" s="88">
        <f>Q52+O53+P53</f>
        <v>1139271</v>
      </c>
    </row>
    <row r="54" spans="1:17" ht="13.5" customHeight="1">
      <c r="A54" t="s">
        <v>40</v>
      </c>
      <c r="B54" s="85" t="s">
        <v>46</v>
      </c>
      <c r="C54">
        <v>1.6</v>
      </c>
      <c r="D54" s="85" t="s">
        <v>42</v>
      </c>
      <c r="E54" t="s">
        <v>39</v>
      </c>
      <c r="F54" s="86">
        <v>42089</v>
      </c>
      <c r="G54">
        <v>1.1013600000000001</v>
      </c>
      <c r="H54" t="s">
        <v>39</v>
      </c>
      <c r="I54" s="86">
        <v>42089</v>
      </c>
      <c r="J54">
        <v>1.08997</v>
      </c>
      <c r="K54" t="s">
        <v>47</v>
      </c>
      <c r="L54" t="s">
        <v>45</v>
      </c>
      <c r="N54" s="93">
        <v>-113.9</v>
      </c>
      <c r="P54">
        <v>-18240</v>
      </c>
      <c r="Q54" s="88">
        <f>Q53+O54+P54</f>
        <v>1121031</v>
      </c>
    </row>
    <row r="55" spans="1:17" ht="13.5" customHeight="1">
      <c r="A55" t="s">
        <v>40</v>
      </c>
      <c r="B55" s="85" t="s">
        <v>46</v>
      </c>
      <c r="C55">
        <v>1.2</v>
      </c>
      <c r="D55" s="85" t="s">
        <v>42</v>
      </c>
      <c r="E55" t="s">
        <v>39</v>
      </c>
      <c r="F55" s="86">
        <v>42127</v>
      </c>
      <c r="G55">
        <v>1.12777</v>
      </c>
      <c r="H55" t="s">
        <v>39</v>
      </c>
      <c r="I55" s="86">
        <v>42143</v>
      </c>
      <c r="J55">
        <v>1.12978</v>
      </c>
      <c r="K55" t="s">
        <v>49</v>
      </c>
      <c r="L55" t="s">
        <v>44</v>
      </c>
      <c r="M55">
        <v>20.1</v>
      </c>
      <c r="N55" s="93"/>
      <c r="O55">
        <v>2412</v>
      </c>
      <c r="Q55" s="88">
        <f>Q54+O55+P55</f>
        <v>1123443</v>
      </c>
    </row>
    <row r="56" spans="1:17" ht="13.5" customHeight="1">
      <c r="A56" t="s">
        <v>40</v>
      </c>
      <c r="B56" s="85" t="s">
        <v>41</v>
      </c>
      <c r="C56">
        <v>0.8</v>
      </c>
      <c r="D56" s="85" t="s">
        <v>42</v>
      </c>
      <c r="E56" t="s">
        <v>39</v>
      </c>
      <c r="F56" s="86">
        <v>42149</v>
      </c>
      <c r="G56">
        <v>1.1001400000000001</v>
      </c>
      <c r="H56" t="s">
        <v>39</v>
      </c>
      <c r="I56" s="86">
        <v>42152</v>
      </c>
      <c r="J56">
        <v>1.09284</v>
      </c>
      <c r="K56" t="s">
        <v>50</v>
      </c>
      <c r="L56" t="s">
        <v>44</v>
      </c>
      <c r="M56">
        <v>73</v>
      </c>
      <c r="N56" s="93"/>
      <c r="O56">
        <v>5840</v>
      </c>
      <c r="Q56" s="88">
        <f>Q55+O56+P56</f>
        <v>1129283</v>
      </c>
    </row>
    <row r="57" spans="1:17" ht="13.5" customHeight="1">
      <c r="A57" t="s">
        <v>40</v>
      </c>
      <c r="B57" s="85" t="s">
        <v>46</v>
      </c>
      <c r="C57">
        <v>1.2</v>
      </c>
      <c r="D57" s="85" t="s">
        <v>42</v>
      </c>
      <c r="E57" t="s">
        <v>39</v>
      </c>
      <c r="F57" s="86">
        <v>42171</v>
      </c>
      <c r="G57">
        <v>1.12955</v>
      </c>
      <c r="H57" t="s">
        <v>39</v>
      </c>
      <c r="I57" s="86">
        <v>42178</v>
      </c>
      <c r="J57">
        <v>1.1205</v>
      </c>
      <c r="K57" t="s">
        <v>49</v>
      </c>
      <c r="L57" t="s">
        <v>45</v>
      </c>
      <c r="N57" s="93">
        <v>-90.5</v>
      </c>
      <c r="P57">
        <v>-10920</v>
      </c>
      <c r="Q57" s="88">
        <f>Q56+O57+P57</f>
        <v>1118363</v>
      </c>
    </row>
    <row r="58" spans="1:17" ht="13.5" customHeight="1">
      <c r="A58" t="s">
        <v>40</v>
      </c>
      <c r="B58" s="85" t="s">
        <v>41</v>
      </c>
      <c r="C58">
        <v>1.4</v>
      </c>
      <c r="D58" s="85" t="s">
        <v>42</v>
      </c>
      <c r="E58" t="s">
        <v>39</v>
      </c>
      <c r="F58" s="86">
        <v>42186</v>
      </c>
      <c r="G58">
        <v>1.11118</v>
      </c>
      <c r="H58" t="s">
        <v>39</v>
      </c>
      <c r="I58" s="86">
        <v>42195</v>
      </c>
      <c r="J58">
        <v>1.11242</v>
      </c>
      <c r="K58" t="s">
        <v>49</v>
      </c>
      <c r="L58" t="s">
        <v>45</v>
      </c>
      <c r="N58" s="93">
        <v>-12.4</v>
      </c>
      <c r="P58">
        <v>-1680</v>
      </c>
      <c r="Q58" s="88">
        <f>Q57+O58+P58</f>
        <v>1116683</v>
      </c>
    </row>
    <row r="59" spans="1:17" ht="13.5" customHeight="1">
      <c r="A59" t="s">
        <v>40</v>
      </c>
      <c r="B59" s="85" t="s">
        <v>41</v>
      </c>
      <c r="C59">
        <v>1.7000000000000002</v>
      </c>
      <c r="D59" s="85" t="s">
        <v>42</v>
      </c>
      <c r="E59" t="s">
        <v>39</v>
      </c>
      <c r="F59" s="86">
        <v>42201</v>
      </c>
      <c r="G59">
        <v>1.0929</v>
      </c>
      <c r="H59" t="s">
        <v>39</v>
      </c>
      <c r="I59" s="86">
        <v>42208</v>
      </c>
      <c r="J59">
        <v>1.09659</v>
      </c>
      <c r="K59" t="s">
        <v>50</v>
      </c>
      <c r="L59" t="s">
        <v>45</v>
      </c>
      <c r="N59" s="93">
        <v>-36.9</v>
      </c>
      <c r="P59">
        <v>-6290</v>
      </c>
      <c r="Q59" s="88">
        <f>Q58+O59+P59</f>
        <v>1110393</v>
      </c>
    </row>
    <row r="60" spans="1:17" ht="13.5" customHeight="1">
      <c r="A60" t="s">
        <v>40</v>
      </c>
      <c r="B60" s="85" t="s">
        <v>41</v>
      </c>
      <c r="C60">
        <v>3.2</v>
      </c>
      <c r="D60" s="85" t="s">
        <v>42</v>
      </c>
      <c r="E60" t="s">
        <v>39</v>
      </c>
      <c r="F60" s="86">
        <v>42220</v>
      </c>
      <c r="G60">
        <v>1.0940400000000001</v>
      </c>
      <c r="H60" t="s">
        <v>39</v>
      </c>
      <c r="I60" s="86">
        <v>42222</v>
      </c>
      <c r="J60">
        <v>1.09324</v>
      </c>
      <c r="K60" t="s">
        <v>50</v>
      </c>
      <c r="L60" t="s">
        <v>44</v>
      </c>
      <c r="M60">
        <v>8</v>
      </c>
      <c r="N60" s="93"/>
      <c r="O60">
        <v>2560</v>
      </c>
      <c r="Q60" s="88">
        <f>Q59+O60+P60</f>
        <v>1112953</v>
      </c>
    </row>
    <row r="61" spans="1:17" ht="13.5" customHeight="1">
      <c r="A61" t="s">
        <v>40</v>
      </c>
      <c r="B61" s="85" t="s">
        <v>46</v>
      </c>
      <c r="C61">
        <v>1.5</v>
      </c>
      <c r="D61" s="85" t="s">
        <v>42</v>
      </c>
      <c r="E61" t="s">
        <v>39</v>
      </c>
      <c r="F61" s="86">
        <v>42236</v>
      </c>
      <c r="G61">
        <v>1.11333</v>
      </c>
      <c r="H61" t="s">
        <v>39</v>
      </c>
      <c r="I61" s="86">
        <v>42242</v>
      </c>
      <c r="J61">
        <v>1.13957</v>
      </c>
      <c r="K61" t="s">
        <v>49</v>
      </c>
      <c r="L61" t="s">
        <v>44</v>
      </c>
      <c r="M61">
        <v>262.4</v>
      </c>
      <c r="N61" s="93"/>
      <c r="O61">
        <v>39360</v>
      </c>
      <c r="Q61" s="88">
        <f>Q60+O61+P61</f>
        <v>1152313</v>
      </c>
    </row>
    <row r="62" spans="1:17" ht="13.5" customHeight="1">
      <c r="A62" t="s">
        <v>40</v>
      </c>
      <c r="B62" s="85" t="s">
        <v>46</v>
      </c>
      <c r="C62">
        <v>2</v>
      </c>
      <c r="D62" s="85" t="s">
        <v>42</v>
      </c>
      <c r="E62" t="s">
        <v>39</v>
      </c>
      <c r="F62" s="86">
        <v>42286</v>
      </c>
      <c r="G62">
        <v>1.1326</v>
      </c>
      <c r="H62" t="s">
        <v>39</v>
      </c>
      <c r="I62" s="86">
        <v>42290</v>
      </c>
      <c r="J62">
        <v>1.13542</v>
      </c>
      <c r="K62" t="s">
        <v>49</v>
      </c>
      <c r="L62" t="s">
        <v>44</v>
      </c>
      <c r="M62">
        <v>28.2</v>
      </c>
      <c r="N62" s="93"/>
      <c r="O62">
        <v>5640</v>
      </c>
      <c r="Q62" s="88">
        <f>Q61+O62+P62</f>
        <v>1157953</v>
      </c>
    </row>
    <row r="63" spans="15:16" ht="13.5" customHeight="1">
      <c r="O63" s="88">
        <f>SUM(O3:O62)</f>
        <v>838327</v>
      </c>
      <c r="P63" s="88">
        <f>SUM(P3:P62)</f>
        <v>-180374</v>
      </c>
    </row>
    <row r="65" spans="3:4" ht="13.5" customHeight="1">
      <c r="C65" s="94" t="s">
        <v>52</v>
      </c>
      <c r="D65" s="94"/>
    </row>
    <row r="66" spans="3:4" ht="13.5" customHeight="1">
      <c r="C66" s="95" t="s">
        <v>53</v>
      </c>
      <c r="D66" s="96" t="s">
        <v>54</v>
      </c>
    </row>
    <row r="67" spans="3:4" ht="13.5" customHeight="1">
      <c r="C67" s="97" t="s">
        <v>55</v>
      </c>
      <c r="D67" s="98">
        <v>28</v>
      </c>
    </row>
    <row r="68" spans="3:4" ht="13.5" customHeight="1">
      <c r="C68" s="97" t="s">
        <v>56</v>
      </c>
      <c r="D68" s="98">
        <v>32</v>
      </c>
    </row>
    <row r="69" spans="3:4" ht="13.5" customHeight="1">
      <c r="C69" s="97" t="s">
        <v>57</v>
      </c>
      <c r="D69" s="98">
        <v>60</v>
      </c>
    </row>
    <row r="70" spans="3:4" ht="13.5" customHeight="1">
      <c r="C70" s="97" t="s">
        <v>58</v>
      </c>
      <c r="D70" s="98">
        <v>37</v>
      </c>
    </row>
    <row r="71" spans="3:4" ht="13.5" customHeight="1">
      <c r="C71" s="97" t="s">
        <v>59</v>
      </c>
      <c r="D71" s="99">
        <v>23</v>
      </c>
    </row>
    <row r="72" spans="3:4" ht="13.5" customHeight="1">
      <c r="C72" s="97" t="s">
        <v>60</v>
      </c>
      <c r="D72" s="98">
        <v>0</v>
      </c>
    </row>
    <row r="73" spans="3:4" ht="13.5" customHeight="1">
      <c r="C73" s="100" t="s">
        <v>61</v>
      </c>
      <c r="D73" s="101">
        <v>0</v>
      </c>
    </row>
    <row r="74" spans="3:4" ht="13.5" customHeight="1">
      <c r="C74" s="97" t="s">
        <v>62</v>
      </c>
      <c r="D74" s="98">
        <v>838327</v>
      </c>
    </row>
    <row r="75" spans="3:4" ht="13.5" customHeight="1">
      <c r="C75" s="97" t="s">
        <v>63</v>
      </c>
      <c r="D75" s="99">
        <v>180374</v>
      </c>
    </row>
    <row r="76" spans="3:4" ht="13.5" customHeight="1">
      <c r="C76" s="97" t="s">
        <v>64</v>
      </c>
      <c r="D76" s="98">
        <v>657953</v>
      </c>
    </row>
    <row r="77" spans="3:4" ht="13.5" customHeight="1">
      <c r="C77" s="97" t="s">
        <v>15</v>
      </c>
      <c r="D77" s="102">
        <v>22657</v>
      </c>
    </row>
    <row r="78" spans="3:4" ht="13.5" customHeight="1">
      <c r="C78" s="97" t="s">
        <v>16</v>
      </c>
      <c r="D78" s="102">
        <v>7842</v>
      </c>
    </row>
    <row r="79" spans="3:4" ht="13.5" customHeight="1">
      <c r="C79" s="97" t="s">
        <v>65</v>
      </c>
      <c r="D79" s="98">
        <v>10</v>
      </c>
    </row>
    <row r="80" spans="3:4" ht="13.5" customHeight="1">
      <c r="C80" s="97" t="s">
        <v>66</v>
      </c>
      <c r="D80" s="98">
        <v>4</v>
      </c>
    </row>
    <row r="81" spans="3:4" ht="13.5" customHeight="1">
      <c r="C81" s="97" t="s">
        <v>67</v>
      </c>
      <c r="D81" s="103">
        <v>887</v>
      </c>
    </row>
    <row r="82" spans="3:4" ht="13.5" customHeight="1">
      <c r="C82" s="104" t="s">
        <v>14</v>
      </c>
      <c r="D82" s="105">
        <v>0.616</v>
      </c>
    </row>
  </sheetData>
  <sheetProtection selectLockedCells="1" selectUnlockedCells="1"/>
  <mergeCells count="1">
    <mergeCell ref="C65:D65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SheetLayoutView="100" workbookViewId="0" topLeftCell="C102">
      <selection activeCell="F123" sqref="F123"/>
    </sheetView>
  </sheetViews>
  <sheetFormatPr defaultColWidth="10.00390625" defaultRowHeight="13.5" customHeight="1"/>
  <cols>
    <col min="1" max="1" width="9.625" style="0" customWidth="1"/>
    <col min="2" max="2" width="4.625" style="0" customWidth="1"/>
    <col min="3" max="3" width="11.125" style="0" customWidth="1"/>
    <col min="4" max="4" width="7.75390625" style="0" customWidth="1"/>
    <col min="5" max="5" width="15.875" style="0" customWidth="1"/>
    <col min="6" max="6" width="15.125" style="0" customWidth="1"/>
    <col min="7" max="7" width="11.25390625" style="0" customWidth="1"/>
    <col min="8" max="8" width="15.875" style="0" customWidth="1"/>
    <col min="10" max="10" width="11.375" style="0" customWidth="1"/>
    <col min="11" max="11" width="14.50390625" style="0" customWidth="1"/>
    <col min="12" max="12" width="8.25390625" style="0" customWidth="1"/>
    <col min="13" max="14" width="7.75390625" style="0" customWidth="1"/>
    <col min="15" max="15" width="10.875" style="0" customWidth="1"/>
    <col min="16" max="16" width="9.50390625" style="93" customWidth="1"/>
    <col min="17" max="17" width="14.25390625" style="0" customWidth="1"/>
  </cols>
  <sheetData>
    <row r="1" spans="1:17" ht="13.5" customHeight="1">
      <c r="A1" s="81" t="s">
        <v>22</v>
      </c>
      <c r="B1" s="82" t="s">
        <v>23</v>
      </c>
      <c r="C1" s="82" t="s">
        <v>25</v>
      </c>
      <c r="D1" s="82" t="s">
        <v>26</v>
      </c>
      <c r="E1" s="82" t="s">
        <v>27</v>
      </c>
      <c r="F1" s="82" t="s">
        <v>28</v>
      </c>
      <c r="G1" s="82" t="s">
        <v>29</v>
      </c>
      <c r="H1" s="82" t="s">
        <v>30</v>
      </c>
      <c r="I1" s="82" t="s">
        <v>31</v>
      </c>
      <c r="J1" s="82" t="s">
        <v>24</v>
      </c>
      <c r="K1" s="82" t="s">
        <v>32</v>
      </c>
      <c r="L1" s="82" t="s">
        <v>33</v>
      </c>
      <c r="M1" s="82" t="s">
        <v>34</v>
      </c>
      <c r="N1" s="83" t="s">
        <v>35</v>
      </c>
      <c r="O1" s="84" t="s">
        <v>36</v>
      </c>
      <c r="P1" s="106" t="s">
        <v>37</v>
      </c>
      <c r="Q1" s="84" t="s">
        <v>68</v>
      </c>
    </row>
    <row r="2" spans="14:17" ht="13.5" customHeight="1">
      <c r="N2">
        <v>0</v>
      </c>
      <c r="Q2">
        <v>500000</v>
      </c>
    </row>
    <row r="3" spans="1:17" ht="13.5" customHeight="1">
      <c r="A3" t="s">
        <v>40</v>
      </c>
      <c r="B3" s="85" t="s">
        <v>41</v>
      </c>
      <c r="C3" t="s">
        <v>42</v>
      </c>
      <c r="D3" t="s">
        <v>69</v>
      </c>
      <c r="E3" s="107">
        <v>40184</v>
      </c>
      <c r="F3">
        <v>1.4334</v>
      </c>
      <c r="G3" t="s">
        <v>69</v>
      </c>
      <c r="H3" t="s">
        <v>70</v>
      </c>
      <c r="I3">
        <v>1.4334</v>
      </c>
      <c r="J3">
        <v>1.7000000000000002</v>
      </c>
      <c r="K3" t="s">
        <v>71</v>
      </c>
      <c r="L3" t="s">
        <v>60</v>
      </c>
      <c r="M3" s="87">
        <v>0</v>
      </c>
      <c r="N3" s="87"/>
      <c r="O3">
        <v>0</v>
      </c>
      <c r="P3" s="93">
        <v>0</v>
      </c>
      <c r="Q3" s="88">
        <f>Q2+O3+P3</f>
        <v>500000</v>
      </c>
    </row>
    <row r="4" spans="1:17" ht="13.5" customHeight="1">
      <c r="A4" t="s">
        <v>40</v>
      </c>
      <c r="B4" s="85" t="s">
        <v>46</v>
      </c>
      <c r="C4" t="s">
        <v>42</v>
      </c>
      <c r="D4" t="s">
        <v>69</v>
      </c>
      <c r="E4" s="107" t="s">
        <v>72</v>
      </c>
      <c r="F4">
        <v>1.4415</v>
      </c>
      <c r="G4" t="s">
        <v>69</v>
      </c>
      <c r="H4" t="s">
        <v>73</v>
      </c>
      <c r="I4">
        <v>1.4415</v>
      </c>
      <c r="J4">
        <v>1.7000000000000002</v>
      </c>
      <c r="K4" t="s">
        <v>47</v>
      </c>
      <c r="L4" t="s">
        <v>74</v>
      </c>
      <c r="M4" s="87"/>
      <c r="N4" s="87">
        <v>-63</v>
      </c>
      <c r="P4" s="93">
        <v>-10710</v>
      </c>
      <c r="Q4" s="88">
        <f>Q3+O4+P4</f>
        <v>489290</v>
      </c>
    </row>
    <row r="5" spans="1:17" ht="13.5" customHeight="1">
      <c r="A5" t="s">
        <v>40</v>
      </c>
      <c r="B5" s="85" t="s">
        <v>46</v>
      </c>
      <c r="C5" t="s">
        <v>42</v>
      </c>
      <c r="D5" t="s">
        <v>69</v>
      </c>
      <c r="E5" s="107" t="s">
        <v>75</v>
      </c>
      <c r="F5">
        <v>1.4503</v>
      </c>
      <c r="G5" t="s">
        <v>69</v>
      </c>
      <c r="H5" s="107" t="s">
        <v>75</v>
      </c>
      <c r="I5">
        <v>1.4465</v>
      </c>
      <c r="J5">
        <v>2.9</v>
      </c>
      <c r="K5" t="s">
        <v>47</v>
      </c>
      <c r="L5" t="s">
        <v>74</v>
      </c>
      <c r="M5" s="87"/>
      <c r="N5" s="87">
        <v>-38</v>
      </c>
      <c r="P5" s="93">
        <v>-11020</v>
      </c>
      <c r="Q5" s="88">
        <f>Q4+O5+P5</f>
        <v>478270</v>
      </c>
    </row>
    <row r="6" spans="1:17" ht="13.5" customHeight="1">
      <c r="A6" t="s">
        <v>40</v>
      </c>
      <c r="B6" s="85" t="s">
        <v>46</v>
      </c>
      <c r="C6" t="s">
        <v>42</v>
      </c>
      <c r="D6" t="s">
        <v>69</v>
      </c>
      <c r="E6" s="107" t="s">
        <v>76</v>
      </c>
      <c r="F6">
        <v>1.4546000000000001</v>
      </c>
      <c r="G6" t="s">
        <v>69</v>
      </c>
      <c r="H6" t="s">
        <v>77</v>
      </c>
      <c r="I6">
        <v>1.4498</v>
      </c>
      <c r="J6">
        <v>2.3</v>
      </c>
      <c r="K6" t="s">
        <v>47</v>
      </c>
      <c r="L6" t="s">
        <v>74</v>
      </c>
      <c r="N6" s="87">
        <v>-48</v>
      </c>
      <c r="P6" s="93">
        <v>-11040</v>
      </c>
      <c r="Q6" s="88">
        <f>Q5+O6+P6</f>
        <v>467230</v>
      </c>
    </row>
    <row r="7" spans="1:17" ht="13.5" customHeight="1">
      <c r="A7" t="s">
        <v>40</v>
      </c>
      <c r="B7" s="85" t="s">
        <v>41</v>
      </c>
      <c r="C7" t="s">
        <v>42</v>
      </c>
      <c r="D7" t="s">
        <v>69</v>
      </c>
      <c r="E7" s="107" t="s">
        <v>78</v>
      </c>
      <c r="F7">
        <v>1.4492</v>
      </c>
      <c r="G7" t="s">
        <v>69</v>
      </c>
      <c r="H7" s="107" t="s">
        <v>79</v>
      </c>
      <c r="I7">
        <v>1.4105</v>
      </c>
      <c r="J7">
        <v>4.8</v>
      </c>
      <c r="K7" t="s">
        <v>80</v>
      </c>
      <c r="L7" t="s">
        <v>81</v>
      </c>
      <c r="M7">
        <v>38.7</v>
      </c>
      <c r="N7" s="87"/>
      <c r="O7">
        <v>18576</v>
      </c>
      <c r="Q7" s="88">
        <f>Q6+O7+P7</f>
        <v>485806</v>
      </c>
    </row>
    <row r="8" spans="1:17" ht="13.5" customHeight="1">
      <c r="A8" t="s">
        <v>40</v>
      </c>
      <c r="B8" s="85" t="s">
        <v>41</v>
      </c>
      <c r="C8" t="s">
        <v>42</v>
      </c>
      <c r="D8" t="s">
        <v>69</v>
      </c>
      <c r="E8" s="107" t="s">
        <v>82</v>
      </c>
      <c r="F8">
        <v>1.4074</v>
      </c>
      <c r="G8" t="s">
        <v>69</v>
      </c>
      <c r="H8" t="s">
        <v>83</v>
      </c>
      <c r="I8">
        <v>1.3985</v>
      </c>
      <c r="J8">
        <v>3</v>
      </c>
      <c r="K8" t="s">
        <v>80</v>
      </c>
      <c r="L8" t="s">
        <v>81</v>
      </c>
      <c r="M8" s="87">
        <v>89</v>
      </c>
      <c r="N8" s="87"/>
      <c r="O8">
        <v>26700</v>
      </c>
      <c r="Q8" s="88">
        <f>Q7+O8+P8</f>
        <v>512506</v>
      </c>
    </row>
    <row r="9" spans="1:17" ht="13.5" customHeight="1">
      <c r="A9" t="s">
        <v>40</v>
      </c>
      <c r="B9" s="85" t="s">
        <v>46</v>
      </c>
      <c r="C9" t="s">
        <v>42</v>
      </c>
      <c r="D9" t="s">
        <v>69</v>
      </c>
      <c r="E9" s="107" t="s">
        <v>84</v>
      </c>
      <c r="F9">
        <v>1.3771</v>
      </c>
      <c r="G9" t="s">
        <v>69</v>
      </c>
      <c r="H9" s="107" t="s">
        <v>85</v>
      </c>
      <c r="I9">
        <v>1.3697</v>
      </c>
      <c r="J9">
        <v>1.5</v>
      </c>
      <c r="K9" t="s">
        <v>47</v>
      </c>
      <c r="L9" t="s">
        <v>74</v>
      </c>
      <c r="M9" s="87"/>
      <c r="N9" s="87">
        <v>-74</v>
      </c>
      <c r="P9" s="93">
        <v>-11100</v>
      </c>
      <c r="Q9" s="88">
        <f>Q8+O9+P9</f>
        <v>501406</v>
      </c>
    </row>
    <row r="10" spans="1:17" ht="13.5" customHeight="1">
      <c r="A10" t="s">
        <v>40</v>
      </c>
      <c r="B10" s="85" t="s">
        <v>46</v>
      </c>
      <c r="C10" t="s">
        <v>42</v>
      </c>
      <c r="D10" t="s">
        <v>69</v>
      </c>
      <c r="E10" s="107" t="s">
        <v>86</v>
      </c>
      <c r="F10">
        <v>1.3675</v>
      </c>
      <c r="G10" t="s">
        <v>69</v>
      </c>
      <c r="H10" t="s">
        <v>87</v>
      </c>
      <c r="I10">
        <v>1.3756</v>
      </c>
      <c r="J10">
        <v>6.3</v>
      </c>
      <c r="K10" t="s">
        <v>88</v>
      </c>
      <c r="L10" t="s">
        <v>81</v>
      </c>
      <c r="M10" s="87">
        <v>81</v>
      </c>
      <c r="N10" s="87"/>
      <c r="O10">
        <v>51030</v>
      </c>
      <c r="Q10" s="88">
        <f>Q9+O10+P10</f>
        <v>552436</v>
      </c>
    </row>
    <row r="11" spans="1:17" ht="13.5" customHeight="1">
      <c r="A11" t="s">
        <v>40</v>
      </c>
      <c r="B11" s="85" t="s">
        <v>41</v>
      </c>
      <c r="C11" t="s">
        <v>42</v>
      </c>
      <c r="D11" t="s">
        <v>69</v>
      </c>
      <c r="E11" s="107" t="s">
        <v>89</v>
      </c>
      <c r="F11">
        <v>1.3556</v>
      </c>
      <c r="G11" t="s">
        <v>69</v>
      </c>
      <c r="H11" s="107" t="s">
        <v>90</v>
      </c>
      <c r="I11">
        <v>1.3514</v>
      </c>
      <c r="J11">
        <v>1.4</v>
      </c>
      <c r="K11" t="s">
        <v>80</v>
      </c>
      <c r="L11" t="s">
        <v>81</v>
      </c>
      <c r="M11" s="87">
        <v>42</v>
      </c>
      <c r="N11" s="87"/>
      <c r="O11">
        <v>5880</v>
      </c>
      <c r="Q11" s="88">
        <f>Q10+O11+P11</f>
        <v>558316</v>
      </c>
    </row>
    <row r="12" spans="1:17" ht="13.5" customHeight="1">
      <c r="A12" t="s">
        <v>40</v>
      </c>
      <c r="B12" s="85" t="s">
        <v>46</v>
      </c>
      <c r="C12" t="s">
        <v>42</v>
      </c>
      <c r="D12" t="s">
        <v>69</v>
      </c>
      <c r="E12" s="107" t="s">
        <v>91</v>
      </c>
      <c r="F12">
        <v>1.361</v>
      </c>
      <c r="G12" t="s">
        <v>69</v>
      </c>
      <c r="H12" t="s">
        <v>92</v>
      </c>
      <c r="I12">
        <v>1.361</v>
      </c>
      <c r="J12">
        <v>5.3</v>
      </c>
      <c r="K12" t="s">
        <v>71</v>
      </c>
      <c r="L12" t="s">
        <v>60</v>
      </c>
      <c r="M12" s="87">
        <v>0</v>
      </c>
      <c r="N12" s="87">
        <v>0</v>
      </c>
      <c r="O12">
        <v>0</v>
      </c>
      <c r="P12" s="93">
        <v>0</v>
      </c>
      <c r="Q12" s="88">
        <f>Q11+O12+P12</f>
        <v>558316</v>
      </c>
    </row>
    <row r="13" spans="1:17" ht="13.5" customHeight="1">
      <c r="A13" t="s">
        <v>40</v>
      </c>
      <c r="B13" s="85" t="s">
        <v>46</v>
      </c>
      <c r="C13" t="s">
        <v>42</v>
      </c>
      <c r="D13" t="s">
        <v>69</v>
      </c>
      <c r="E13" s="107" t="s">
        <v>93</v>
      </c>
      <c r="F13">
        <v>1.369</v>
      </c>
      <c r="G13" t="s">
        <v>69</v>
      </c>
      <c r="H13" s="107" t="s">
        <v>94</v>
      </c>
      <c r="I13">
        <v>1.369</v>
      </c>
      <c r="J13">
        <v>5.6</v>
      </c>
      <c r="K13" t="s">
        <v>47</v>
      </c>
      <c r="L13" t="s">
        <v>74</v>
      </c>
      <c r="M13" s="87"/>
      <c r="N13" s="87">
        <v>-32</v>
      </c>
      <c r="P13" s="93">
        <v>-17920</v>
      </c>
      <c r="Q13" s="88">
        <f>Q12+O13+P13</f>
        <v>540396</v>
      </c>
    </row>
    <row r="14" spans="1:17" ht="13.5" customHeight="1">
      <c r="A14" t="s">
        <v>40</v>
      </c>
      <c r="B14" s="85" t="s">
        <v>41</v>
      </c>
      <c r="C14" t="s">
        <v>42</v>
      </c>
      <c r="D14" t="s">
        <v>69</v>
      </c>
      <c r="E14" s="107" t="s">
        <v>95</v>
      </c>
      <c r="F14">
        <v>1.3587</v>
      </c>
      <c r="G14" t="s">
        <v>69</v>
      </c>
      <c r="H14" t="s">
        <v>96</v>
      </c>
      <c r="I14">
        <v>1.3587</v>
      </c>
      <c r="J14">
        <v>2.5</v>
      </c>
      <c r="K14" t="s">
        <v>71</v>
      </c>
      <c r="L14" t="s">
        <v>60</v>
      </c>
      <c r="M14" s="87"/>
      <c r="N14" s="87">
        <v>0</v>
      </c>
      <c r="P14" s="93">
        <v>0</v>
      </c>
      <c r="Q14" s="88">
        <f>Q13+O14+P14</f>
        <v>540396</v>
      </c>
    </row>
    <row r="15" spans="1:17" ht="13.5" customHeight="1">
      <c r="A15" t="s">
        <v>40</v>
      </c>
      <c r="B15" s="85" t="s">
        <v>46</v>
      </c>
      <c r="C15" t="s">
        <v>42</v>
      </c>
      <c r="D15" t="s">
        <v>69</v>
      </c>
      <c r="E15" s="107" t="s">
        <v>97</v>
      </c>
      <c r="F15">
        <v>1.3667</v>
      </c>
      <c r="G15" t="s">
        <v>69</v>
      </c>
      <c r="H15" t="s">
        <v>98</v>
      </c>
      <c r="I15">
        <v>1.3727</v>
      </c>
      <c r="J15">
        <v>2.5</v>
      </c>
      <c r="K15" t="s">
        <v>88</v>
      </c>
      <c r="L15" t="s">
        <v>81</v>
      </c>
      <c r="M15" s="87">
        <v>107</v>
      </c>
      <c r="N15" s="87"/>
      <c r="O15">
        <v>26750</v>
      </c>
      <c r="Q15" s="88">
        <f>Q14+O15+P15</f>
        <v>567146</v>
      </c>
    </row>
    <row r="16" spans="1:17" ht="13.5" customHeight="1">
      <c r="A16" t="s">
        <v>40</v>
      </c>
      <c r="B16" s="85" t="s">
        <v>41</v>
      </c>
      <c r="C16" t="s">
        <v>42</v>
      </c>
      <c r="D16" t="s">
        <v>69</v>
      </c>
      <c r="E16" s="107" t="s">
        <v>99</v>
      </c>
      <c r="F16">
        <v>1.3487</v>
      </c>
      <c r="G16" t="s">
        <v>69</v>
      </c>
      <c r="H16" t="s">
        <v>100</v>
      </c>
      <c r="I16">
        <v>1.3385</v>
      </c>
      <c r="J16">
        <v>2.5</v>
      </c>
      <c r="K16" t="s">
        <v>80</v>
      </c>
      <c r="L16" t="s">
        <v>81</v>
      </c>
      <c r="M16" s="87">
        <v>102</v>
      </c>
      <c r="N16" s="87"/>
      <c r="O16">
        <v>46920</v>
      </c>
      <c r="Q16" s="88">
        <f>Q15+O16+P16</f>
        <v>614066</v>
      </c>
    </row>
    <row r="17" spans="1:17" ht="13.5" customHeight="1">
      <c r="A17" t="s">
        <v>40</v>
      </c>
      <c r="B17" s="85" t="s">
        <v>46</v>
      </c>
      <c r="C17" t="s">
        <v>42</v>
      </c>
      <c r="D17" t="s">
        <v>69</v>
      </c>
      <c r="E17" s="107" t="s">
        <v>101</v>
      </c>
      <c r="F17">
        <v>1.3519</v>
      </c>
      <c r="G17" t="s">
        <v>69</v>
      </c>
      <c r="H17" t="s">
        <v>102</v>
      </c>
      <c r="I17">
        <v>1.3568</v>
      </c>
      <c r="J17">
        <v>2.2</v>
      </c>
      <c r="K17" t="s">
        <v>88</v>
      </c>
      <c r="L17" t="s">
        <v>81</v>
      </c>
      <c r="M17" s="87">
        <v>49</v>
      </c>
      <c r="N17" s="87"/>
      <c r="O17">
        <v>10780</v>
      </c>
      <c r="Q17" s="88">
        <f>Q16+O17+P17</f>
        <v>624846</v>
      </c>
    </row>
    <row r="18" spans="1:17" ht="13.5" customHeight="1">
      <c r="A18" t="s">
        <v>40</v>
      </c>
      <c r="B18" s="85" t="s">
        <v>41</v>
      </c>
      <c r="C18" t="s">
        <v>42</v>
      </c>
      <c r="D18" t="s">
        <v>69</v>
      </c>
      <c r="E18" s="107" t="s">
        <v>103</v>
      </c>
      <c r="F18">
        <v>1.3472</v>
      </c>
      <c r="G18" t="s">
        <v>69</v>
      </c>
      <c r="H18" t="s">
        <v>104</v>
      </c>
      <c r="I18">
        <v>1.334</v>
      </c>
      <c r="J18">
        <v>2.4</v>
      </c>
      <c r="K18" t="s">
        <v>80</v>
      </c>
      <c r="L18" t="s">
        <v>81</v>
      </c>
      <c r="M18" s="87">
        <v>132</v>
      </c>
      <c r="N18" s="87"/>
      <c r="O18">
        <v>31680</v>
      </c>
      <c r="Q18" s="88">
        <f>Q17+O18+P18</f>
        <v>656526</v>
      </c>
    </row>
    <row r="19" spans="1:17" ht="13.5" customHeight="1">
      <c r="A19" t="s">
        <v>40</v>
      </c>
      <c r="B19" s="85" t="s">
        <v>41</v>
      </c>
      <c r="C19" t="s">
        <v>42</v>
      </c>
      <c r="D19" t="s">
        <v>69</v>
      </c>
      <c r="E19" s="108" t="s">
        <v>105</v>
      </c>
      <c r="F19">
        <v>1.3454000000000002</v>
      </c>
      <c r="G19" t="s">
        <v>69</v>
      </c>
      <c r="H19" t="s">
        <v>106</v>
      </c>
      <c r="I19">
        <v>1.324</v>
      </c>
      <c r="J19">
        <v>2.3</v>
      </c>
      <c r="K19" t="s">
        <v>80</v>
      </c>
      <c r="L19" t="s">
        <v>81</v>
      </c>
      <c r="M19" s="87">
        <v>214</v>
      </c>
      <c r="N19" s="87"/>
      <c r="O19">
        <v>49220</v>
      </c>
      <c r="Q19" s="88">
        <f>Q18+O19+P19</f>
        <v>705746</v>
      </c>
    </row>
    <row r="20" spans="1:17" ht="13.5" customHeight="1">
      <c r="A20" t="s">
        <v>40</v>
      </c>
      <c r="B20" s="85" t="s">
        <v>41</v>
      </c>
      <c r="C20" t="s">
        <v>42</v>
      </c>
      <c r="D20" t="s">
        <v>69</v>
      </c>
      <c r="E20" t="s">
        <v>107</v>
      </c>
      <c r="F20">
        <v>1.3205</v>
      </c>
      <c r="G20" t="s">
        <v>69</v>
      </c>
      <c r="H20" t="s">
        <v>108</v>
      </c>
      <c r="I20">
        <v>1.2676</v>
      </c>
      <c r="J20">
        <v>4.1</v>
      </c>
      <c r="K20" t="s">
        <v>80</v>
      </c>
      <c r="L20" t="s">
        <v>81</v>
      </c>
      <c r="M20" s="87">
        <v>529</v>
      </c>
      <c r="N20" s="87"/>
      <c r="O20">
        <v>216890</v>
      </c>
      <c r="Q20" s="88">
        <f>Q19+O20+P20</f>
        <v>922636</v>
      </c>
    </row>
    <row r="21" spans="1:17" ht="13.5" customHeight="1">
      <c r="A21" t="s">
        <v>40</v>
      </c>
      <c r="B21" s="85" t="s">
        <v>41</v>
      </c>
      <c r="C21" t="s">
        <v>42</v>
      </c>
      <c r="D21" t="s">
        <v>69</v>
      </c>
      <c r="E21" t="s">
        <v>109</v>
      </c>
      <c r="F21">
        <v>1.2667</v>
      </c>
      <c r="G21" t="s">
        <v>69</v>
      </c>
      <c r="H21" t="s">
        <v>110</v>
      </c>
      <c r="I21">
        <v>1.2924</v>
      </c>
      <c r="J21">
        <v>1.6</v>
      </c>
      <c r="K21" t="s">
        <v>47</v>
      </c>
      <c r="L21" t="s">
        <v>74</v>
      </c>
      <c r="M21" s="87"/>
      <c r="N21" s="87">
        <v>-125</v>
      </c>
      <c r="P21" s="93">
        <v>-20000</v>
      </c>
      <c r="Q21" s="88">
        <f>Q20+O21+P21</f>
        <v>902636</v>
      </c>
    </row>
    <row r="22" spans="1:17" ht="13.5" customHeight="1">
      <c r="A22" t="s">
        <v>40</v>
      </c>
      <c r="B22" s="85" t="s">
        <v>41</v>
      </c>
      <c r="C22" t="s">
        <v>42</v>
      </c>
      <c r="D22" t="s">
        <v>69</v>
      </c>
      <c r="E22" t="s">
        <v>111</v>
      </c>
      <c r="F22">
        <v>1.2656</v>
      </c>
      <c r="G22" t="s">
        <v>69</v>
      </c>
      <c r="H22" t="s">
        <v>112</v>
      </c>
      <c r="I22">
        <v>12328</v>
      </c>
      <c r="J22">
        <v>3.5</v>
      </c>
      <c r="K22" t="s">
        <v>80</v>
      </c>
      <c r="L22" t="s">
        <v>81</v>
      </c>
      <c r="M22" s="87">
        <v>328</v>
      </c>
      <c r="N22" s="87"/>
      <c r="O22">
        <v>114800</v>
      </c>
      <c r="Q22" s="88">
        <f>Q21+O22+P22</f>
        <v>1017436</v>
      </c>
    </row>
    <row r="23" spans="1:17" ht="13.5" customHeight="1">
      <c r="A23" t="s">
        <v>40</v>
      </c>
      <c r="B23" s="85" t="s">
        <v>41</v>
      </c>
      <c r="C23" t="s">
        <v>42</v>
      </c>
      <c r="D23" t="s">
        <v>69</v>
      </c>
      <c r="E23" t="s">
        <v>113</v>
      </c>
      <c r="F23">
        <v>1.2262</v>
      </c>
      <c r="G23" t="s">
        <v>69</v>
      </c>
      <c r="H23" t="s">
        <v>114</v>
      </c>
      <c r="I23">
        <v>1.2195</v>
      </c>
      <c r="J23">
        <v>1.4</v>
      </c>
      <c r="K23" t="s">
        <v>80</v>
      </c>
      <c r="L23" t="s">
        <v>81</v>
      </c>
      <c r="M23" s="87">
        <v>67</v>
      </c>
      <c r="N23" s="87"/>
      <c r="O23">
        <v>9380</v>
      </c>
      <c r="Q23" s="88">
        <f>Q22+O23+P23</f>
        <v>1026816</v>
      </c>
    </row>
    <row r="24" spans="1:17" ht="13.5" customHeight="1">
      <c r="A24" t="s">
        <v>40</v>
      </c>
      <c r="B24" s="85" t="s">
        <v>46</v>
      </c>
      <c r="C24" t="s">
        <v>42</v>
      </c>
      <c r="D24" t="s">
        <v>69</v>
      </c>
      <c r="E24" t="s">
        <v>115</v>
      </c>
      <c r="F24">
        <v>1.2387000000000001</v>
      </c>
      <c r="G24" t="s">
        <v>69</v>
      </c>
      <c r="H24" t="s">
        <v>116</v>
      </c>
      <c r="I24">
        <v>1.2471</v>
      </c>
      <c r="J24">
        <v>2.8</v>
      </c>
      <c r="K24" t="s">
        <v>88</v>
      </c>
      <c r="L24" t="s">
        <v>81</v>
      </c>
      <c r="M24" s="87">
        <v>84</v>
      </c>
      <c r="N24" s="87"/>
      <c r="O24">
        <v>23520</v>
      </c>
      <c r="Q24" s="88">
        <f>Q23+O24+P24</f>
        <v>1050336</v>
      </c>
    </row>
    <row r="25" spans="1:17" ht="13.5" customHeight="1">
      <c r="A25" t="s">
        <v>40</v>
      </c>
      <c r="B25" s="85" t="s">
        <v>41</v>
      </c>
      <c r="C25" t="s">
        <v>42</v>
      </c>
      <c r="D25" t="s">
        <v>69</v>
      </c>
      <c r="E25" t="s">
        <v>117</v>
      </c>
      <c r="F25">
        <v>1.227</v>
      </c>
      <c r="G25" t="s">
        <v>69</v>
      </c>
      <c r="H25" t="s">
        <v>118</v>
      </c>
      <c r="I25">
        <v>1.222</v>
      </c>
      <c r="J25">
        <v>2.3</v>
      </c>
      <c r="K25" t="s">
        <v>80</v>
      </c>
      <c r="L25" t="s">
        <v>81</v>
      </c>
      <c r="M25" s="87">
        <v>50</v>
      </c>
      <c r="N25" s="87"/>
      <c r="O25">
        <v>11500</v>
      </c>
      <c r="Q25" s="88">
        <f>Q24+O25+P25</f>
        <v>1061836</v>
      </c>
    </row>
    <row r="26" spans="1:17" ht="13.5" customHeight="1">
      <c r="A26" t="s">
        <v>40</v>
      </c>
      <c r="B26" s="85" t="s">
        <v>46</v>
      </c>
      <c r="C26" t="s">
        <v>42</v>
      </c>
      <c r="D26" t="s">
        <v>69</v>
      </c>
      <c r="E26" s="109" t="s">
        <v>119</v>
      </c>
      <c r="F26" s="109">
        <v>1.2387000000000001</v>
      </c>
      <c r="G26" t="s">
        <v>69</v>
      </c>
      <c r="H26" t="s">
        <v>120</v>
      </c>
      <c r="I26">
        <v>1.2387000000000001</v>
      </c>
      <c r="J26">
        <v>1.2</v>
      </c>
      <c r="K26" s="89" t="s">
        <v>71</v>
      </c>
      <c r="L26" s="89" t="s">
        <v>71</v>
      </c>
      <c r="M26" s="87">
        <v>0</v>
      </c>
      <c r="N26" s="87"/>
      <c r="O26" s="89">
        <v>0</v>
      </c>
      <c r="P26" s="93">
        <v>0</v>
      </c>
      <c r="Q26" s="88">
        <f>Q25+O26+P26</f>
        <v>1061836</v>
      </c>
    </row>
    <row r="27" spans="1:17" ht="13.5" customHeight="1">
      <c r="A27" t="s">
        <v>40</v>
      </c>
      <c r="B27" s="85" t="s">
        <v>41</v>
      </c>
      <c r="C27" t="s">
        <v>42</v>
      </c>
      <c r="D27" t="s">
        <v>69</v>
      </c>
      <c r="E27" t="s">
        <v>121</v>
      </c>
      <c r="F27">
        <v>1.2251</v>
      </c>
      <c r="G27" t="s">
        <v>69</v>
      </c>
      <c r="H27" t="s">
        <v>122</v>
      </c>
      <c r="I27">
        <v>1.2227000000000001</v>
      </c>
      <c r="J27">
        <v>5.2</v>
      </c>
      <c r="K27" t="s">
        <v>80</v>
      </c>
      <c r="L27" t="s">
        <v>81</v>
      </c>
      <c r="M27" s="87">
        <v>24</v>
      </c>
      <c r="N27" s="87"/>
      <c r="O27">
        <v>12480</v>
      </c>
      <c r="Q27" s="88">
        <f>Q26+O27+P27</f>
        <v>1074316</v>
      </c>
    </row>
    <row r="28" spans="1:17" ht="13.5" customHeight="1">
      <c r="A28" t="s">
        <v>40</v>
      </c>
      <c r="B28" s="85" t="s">
        <v>41</v>
      </c>
      <c r="C28" t="s">
        <v>42</v>
      </c>
      <c r="D28" t="s">
        <v>69</v>
      </c>
      <c r="E28" t="s">
        <v>123</v>
      </c>
      <c r="F28">
        <v>1.2201</v>
      </c>
      <c r="G28" t="s">
        <v>69</v>
      </c>
      <c r="H28" t="s">
        <v>124</v>
      </c>
      <c r="I28">
        <v>1.2201</v>
      </c>
      <c r="J28">
        <v>2.7</v>
      </c>
      <c r="K28" t="s">
        <v>71</v>
      </c>
      <c r="L28" t="s">
        <v>71</v>
      </c>
      <c r="M28" s="87">
        <v>0</v>
      </c>
      <c r="N28" s="87"/>
      <c r="O28">
        <v>0</v>
      </c>
      <c r="P28" s="93">
        <v>0</v>
      </c>
      <c r="Q28" s="88">
        <f>Q27+O28+P28</f>
        <v>1074316</v>
      </c>
    </row>
    <row r="29" spans="1:17" ht="13.5" customHeight="1">
      <c r="A29" t="s">
        <v>40</v>
      </c>
      <c r="B29" s="85" t="s">
        <v>41</v>
      </c>
      <c r="C29" t="s">
        <v>42</v>
      </c>
      <c r="D29" t="s">
        <v>69</v>
      </c>
      <c r="E29" t="s">
        <v>125</v>
      </c>
      <c r="F29">
        <v>1.2021</v>
      </c>
      <c r="G29" t="s">
        <v>69</v>
      </c>
      <c r="H29" t="s">
        <v>126</v>
      </c>
      <c r="I29">
        <v>1.1939</v>
      </c>
      <c r="J29">
        <v>1.3</v>
      </c>
      <c r="K29" t="s">
        <v>80</v>
      </c>
      <c r="L29" t="s">
        <v>71</v>
      </c>
      <c r="M29" s="87">
        <v>84</v>
      </c>
      <c r="N29" s="87"/>
      <c r="O29">
        <v>10920</v>
      </c>
      <c r="Q29" s="88">
        <f>Q28+O29+P29</f>
        <v>1085236</v>
      </c>
    </row>
    <row r="30" spans="1:17" ht="13.5" customHeight="1">
      <c r="A30" t="s">
        <v>40</v>
      </c>
      <c r="B30" s="85" t="s">
        <v>46</v>
      </c>
      <c r="C30" t="s">
        <v>42</v>
      </c>
      <c r="D30" t="s">
        <v>69</v>
      </c>
      <c r="E30" t="s">
        <v>127</v>
      </c>
      <c r="F30">
        <v>1.2062</v>
      </c>
      <c r="G30" t="s">
        <v>69</v>
      </c>
      <c r="H30" t="s">
        <v>128</v>
      </c>
      <c r="I30">
        <v>1.2077</v>
      </c>
      <c r="J30">
        <v>2.3</v>
      </c>
      <c r="K30" t="s">
        <v>88</v>
      </c>
      <c r="L30" t="s">
        <v>81</v>
      </c>
      <c r="M30">
        <v>15</v>
      </c>
      <c r="O30">
        <v>3450</v>
      </c>
      <c r="Q30" s="88">
        <f>Q29+O30+P30</f>
        <v>1088686</v>
      </c>
    </row>
    <row r="31" spans="1:17" ht="13.5" customHeight="1">
      <c r="A31" t="s">
        <v>40</v>
      </c>
      <c r="B31" s="85" t="s">
        <v>46</v>
      </c>
      <c r="C31" t="s">
        <v>42</v>
      </c>
      <c r="D31" t="s">
        <v>69</v>
      </c>
      <c r="E31" t="s">
        <v>129</v>
      </c>
      <c r="F31">
        <v>1.2113</v>
      </c>
      <c r="G31" t="s">
        <v>69</v>
      </c>
      <c r="H31" t="s">
        <v>130</v>
      </c>
      <c r="I31">
        <v>1.2353</v>
      </c>
      <c r="J31">
        <v>4.4</v>
      </c>
      <c r="K31" t="s">
        <v>88</v>
      </c>
      <c r="L31" s="91" t="s">
        <v>81</v>
      </c>
      <c r="M31" s="92">
        <v>240</v>
      </c>
      <c r="N31" s="92"/>
      <c r="O31">
        <v>105600</v>
      </c>
      <c r="Q31" s="88">
        <f>Q30+O31+P31</f>
        <v>1194286</v>
      </c>
    </row>
    <row r="32" spans="1:17" ht="13.5" customHeight="1">
      <c r="A32" t="s">
        <v>40</v>
      </c>
      <c r="B32" s="85" t="s">
        <v>41</v>
      </c>
      <c r="C32" t="s">
        <v>42</v>
      </c>
      <c r="D32" t="s">
        <v>69</v>
      </c>
      <c r="E32" t="s">
        <v>131</v>
      </c>
      <c r="F32">
        <v>1.2225</v>
      </c>
      <c r="G32" t="s">
        <v>69</v>
      </c>
      <c r="H32" t="s">
        <v>132</v>
      </c>
      <c r="I32">
        <v>1.2225</v>
      </c>
      <c r="J32">
        <v>3.7</v>
      </c>
      <c r="K32" t="s">
        <v>47</v>
      </c>
      <c r="L32" s="91" t="s">
        <v>74</v>
      </c>
      <c r="M32" s="92"/>
      <c r="N32" s="92">
        <v>-70</v>
      </c>
      <c r="P32" s="93">
        <v>-25900</v>
      </c>
      <c r="Q32" s="88">
        <f>Q31+O32+P32</f>
        <v>1168386</v>
      </c>
    </row>
    <row r="33" spans="1:17" ht="13.5" customHeight="1">
      <c r="A33" t="s">
        <v>40</v>
      </c>
      <c r="B33" s="85" t="s">
        <v>46</v>
      </c>
      <c r="C33" t="s">
        <v>42</v>
      </c>
      <c r="D33" t="s">
        <v>69</v>
      </c>
      <c r="E33" t="s">
        <v>133</v>
      </c>
      <c r="F33">
        <v>1.2556</v>
      </c>
      <c r="G33" t="s">
        <v>69</v>
      </c>
      <c r="H33" t="s">
        <v>134</v>
      </c>
      <c r="I33">
        <v>1.2674</v>
      </c>
      <c r="J33">
        <v>4.7</v>
      </c>
      <c r="K33" t="s">
        <v>88</v>
      </c>
      <c r="L33" s="91" t="s">
        <v>81</v>
      </c>
      <c r="M33" s="92">
        <v>118</v>
      </c>
      <c r="N33" s="92"/>
      <c r="O33">
        <v>55460</v>
      </c>
      <c r="Q33" s="88">
        <f>Q32+O33+P33</f>
        <v>1223846</v>
      </c>
    </row>
    <row r="34" spans="1:17" ht="13.5" customHeight="1">
      <c r="A34" t="s">
        <v>40</v>
      </c>
      <c r="B34" s="85" t="s">
        <v>41</v>
      </c>
      <c r="C34" t="s">
        <v>42</v>
      </c>
      <c r="D34" t="s">
        <v>69</v>
      </c>
      <c r="E34" s="108" t="s">
        <v>135</v>
      </c>
      <c r="F34">
        <v>1.2586</v>
      </c>
      <c r="G34" t="s">
        <v>69</v>
      </c>
      <c r="H34" s="108" t="s">
        <v>135</v>
      </c>
      <c r="I34">
        <v>1.2586</v>
      </c>
      <c r="J34">
        <v>17.2</v>
      </c>
      <c r="K34" t="s">
        <v>71</v>
      </c>
      <c r="L34" s="91" t="s">
        <v>71</v>
      </c>
      <c r="M34" s="92">
        <v>0</v>
      </c>
      <c r="N34" s="92"/>
      <c r="P34" s="93">
        <v>0</v>
      </c>
      <c r="Q34" s="88">
        <f>Q33+O34+P34</f>
        <v>1223846</v>
      </c>
    </row>
    <row r="35" spans="1:17" ht="13.5" customHeight="1">
      <c r="A35" t="s">
        <v>40</v>
      </c>
      <c r="B35" s="85" t="s">
        <v>46</v>
      </c>
      <c r="C35" t="s">
        <v>42</v>
      </c>
      <c r="D35" t="s">
        <v>69</v>
      </c>
      <c r="E35" t="s">
        <v>136</v>
      </c>
      <c r="F35">
        <v>1.2763</v>
      </c>
      <c r="G35" t="s">
        <v>69</v>
      </c>
      <c r="H35" t="s">
        <v>137</v>
      </c>
      <c r="I35">
        <v>1.2871000000000001</v>
      </c>
      <c r="J35">
        <v>6.2</v>
      </c>
      <c r="K35" t="s">
        <v>88</v>
      </c>
      <c r="L35" s="91" t="s">
        <v>81</v>
      </c>
      <c r="M35" s="92">
        <v>108</v>
      </c>
      <c r="N35" s="92"/>
      <c r="O35">
        <v>66960</v>
      </c>
      <c r="Q35" s="88">
        <f>Q34+O35+P35</f>
        <v>1290806</v>
      </c>
    </row>
    <row r="36" spans="1:17" ht="13.5" customHeight="1">
      <c r="A36" t="s">
        <v>40</v>
      </c>
      <c r="B36" s="85" t="s">
        <v>46</v>
      </c>
      <c r="C36" t="s">
        <v>42</v>
      </c>
      <c r="D36" t="s">
        <v>69</v>
      </c>
      <c r="E36" t="s">
        <v>138</v>
      </c>
      <c r="F36">
        <v>1.2957</v>
      </c>
      <c r="G36" t="s">
        <v>69</v>
      </c>
      <c r="H36" t="s">
        <v>138</v>
      </c>
      <c r="I36">
        <v>1.2957</v>
      </c>
      <c r="J36">
        <v>4.2</v>
      </c>
      <c r="K36" t="s">
        <v>47</v>
      </c>
      <c r="L36" s="91" t="s">
        <v>81</v>
      </c>
      <c r="M36" s="92"/>
      <c r="N36" s="92">
        <v>-68</v>
      </c>
      <c r="P36" s="93">
        <v>-28560</v>
      </c>
      <c r="Q36" s="88">
        <f>Q35+O36+P36</f>
        <v>1262246</v>
      </c>
    </row>
    <row r="37" spans="1:17" ht="13.5" customHeight="1">
      <c r="A37" t="s">
        <v>40</v>
      </c>
      <c r="B37" s="85" t="s">
        <v>46</v>
      </c>
      <c r="C37" t="s">
        <v>42</v>
      </c>
      <c r="D37" t="s">
        <v>69</v>
      </c>
      <c r="E37" t="s">
        <v>139</v>
      </c>
      <c r="F37">
        <v>1.2947</v>
      </c>
      <c r="G37" t="s">
        <v>69</v>
      </c>
      <c r="H37" t="s">
        <v>140</v>
      </c>
      <c r="I37">
        <v>1.3067</v>
      </c>
      <c r="J37">
        <v>5.1</v>
      </c>
      <c r="K37" t="s">
        <v>88</v>
      </c>
      <c r="L37" s="91" t="s">
        <v>81</v>
      </c>
      <c r="M37" s="92">
        <v>120</v>
      </c>
      <c r="N37" s="92"/>
      <c r="O37">
        <v>61200</v>
      </c>
      <c r="Q37" s="88">
        <f>Q36+O37+P37</f>
        <v>1323446</v>
      </c>
    </row>
    <row r="38" spans="1:17" ht="13.5" customHeight="1">
      <c r="A38" t="s">
        <v>40</v>
      </c>
      <c r="B38" s="85" t="s">
        <v>46</v>
      </c>
      <c r="C38" t="s">
        <v>42</v>
      </c>
      <c r="D38" t="s">
        <v>69</v>
      </c>
      <c r="E38" t="s">
        <v>141</v>
      </c>
      <c r="F38">
        <v>1.3146</v>
      </c>
      <c r="G38" t="s">
        <v>69</v>
      </c>
      <c r="H38" t="s">
        <v>142</v>
      </c>
      <c r="I38">
        <v>1.3201</v>
      </c>
      <c r="J38">
        <v>3.6</v>
      </c>
      <c r="K38" t="s">
        <v>88</v>
      </c>
      <c r="L38" s="91" t="s">
        <v>81</v>
      </c>
      <c r="M38" s="92">
        <v>55</v>
      </c>
      <c r="N38" s="92"/>
      <c r="O38">
        <v>19800</v>
      </c>
      <c r="Q38" s="88">
        <f>Q37+O38+P38</f>
        <v>1343246</v>
      </c>
    </row>
    <row r="39" spans="1:17" ht="13.5" customHeight="1">
      <c r="A39" t="s">
        <v>40</v>
      </c>
      <c r="B39" s="85" t="s">
        <v>41</v>
      </c>
      <c r="C39" t="s">
        <v>42</v>
      </c>
      <c r="D39" t="s">
        <v>69</v>
      </c>
      <c r="E39" t="s">
        <v>143</v>
      </c>
      <c r="F39">
        <v>1.3158</v>
      </c>
      <c r="G39" t="s">
        <v>69</v>
      </c>
      <c r="H39" t="s">
        <v>143</v>
      </c>
      <c r="I39">
        <v>1.3158</v>
      </c>
      <c r="J39">
        <v>4</v>
      </c>
      <c r="K39" t="s">
        <v>71</v>
      </c>
      <c r="L39" s="91" t="s">
        <v>71</v>
      </c>
      <c r="M39" s="92">
        <v>0</v>
      </c>
      <c r="N39" s="92"/>
      <c r="O39">
        <v>0</v>
      </c>
      <c r="Q39" s="88">
        <f>Q38+O39+P39</f>
        <v>1343246</v>
      </c>
    </row>
    <row r="40" spans="1:17" ht="13.5" customHeight="1">
      <c r="A40" t="s">
        <v>40</v>
      </c>
      <c r="B40" s="85" t="s">
        <v>41</v>
      </c>
      <c r="C40" t="s">
        <v>42</v>
      </c>
      <c r="D40" t="s">
        <v>69</v>
      </c>
      <c r="E40" t="s">
        <v>144</v>
      </c>
      <c r="F40">
        <v>1.3089</v>
      </c>
      <c r="G40" t="s">
        <v>69</v>
      </c>
      <c r="H40" t="s">
        <v>145</v>
      </c>
      <c r="I40">
        <v>1.2886</v>
      </c>
      <c r="J40">
        <v>3.2</v>
      </c>
      <c r="K40" t="s">
        <v>80</v>
      </c>
      <c r="L40" s="91" t="s">
        <v>81</v>
      </c>
      <c r="M40" s="92">
        <v>203</v>
      </c>
      <c r="N40" s="92"/>
      <c r="O40">
        <v>64960</v>
      </c>
      <c r="Q40" s="88">
        <f>Q39+O40+P40</f>
        <v>1408206</v>
      </c>
    </row>
    <row r="41" spans="1:17" ht="13.5" customHeight="1">
      <c r="A41" t="s">
        <v>40</v>
      </c>
      <c r="B41" s="85" t="s">
        <v>41</v>
      </c>
      <c r="C41" t="s">
        <v>42</v>
      </c>
      <c r="D41" t="s">
        <v>69</v>
      </c>
      <c r="E41" t="s">
        <v>146</v>
      </c>
      <c r="F41">
        <v>1.2823</v>
      </c>
      <c r="G41" t="s">
        <v>69</v>
      </c>
      <c r="H41" t="s">
        <v>147</v>
      </c>
      <c r="I41">
        <v>1.2772999999999999</v>
      </c>
      <c r="J41">
        <v>3.9</v>
      </c>
      <c r="K41" t="s">
        <v>80</v>
      </c>
      <c r="L41" s="91" t="s">
        <v>81</v>
      </c>
      <c r="M41" s="92">
        <v>50</v>
      </c>
      <c r="N41" s="92"/>
      <c r="O41">
        <v>19500</v>
      </c>
      <c r="Q41" s="88">
        <f>Q40+O41+P41</f>
        <v>1427706</v>
      </c>
    </row>
    <row r="42" spans="1:17" ht="13.5" customHeight="1">
      <c r="A42" t="s">
        <v>40</v>
      </c>
      <c r="B42" s="85" t="s">
        <v>46</v>
      </c>
      <c r="C42" t="s">
        <v>42</v>
      </c>
      <c r="D42" t="s">
        <v>69</v>
      </c>
      <c r="E42" t="s">
        <v>148</v>
      </c>
      <c r="F42">
        <v>1.2907</v>
      </c>
      <c r="G42" t="s">
        <v>69</v>
      </c>
      <c r="H42" t="s">
        <v>149</v>
      </c>
      <c r="I42">
        <v>1.2907</v>
      </c>
      <c r="J42">
        <v>3.9</v>
      </c>
      <c r="K42" t="s">
        <v>47</v>
      </c>
      <c r="L42" s="91" t="s">
        <v>74</v>
      </c>
      <c r="M42" s="92"/>
      <c r="N42" s="92">
        <v>-84</v>
      </c>
      <c r="P42" s="93">
        <v>-32760</v>
      </c>
      <c r="Q42" s="88">
        <f>Q41+O42+P42</f>
        <v>1394946</v>
      </c>
    </row>
    <row r="43" spans="1:17" ht="13.5" customHeight="1">
      <c r="A43" t="s">
        <v>40</v>
      </c>
      <c r="B43" s="85" t="s">
        <v>41</v>
      </c>
      <c r="C43" t="s">
        <v>42</v>
      </c>
      <c r="D43" t="s">
        <v>69</v>
      </c>
      <c r="E43" t="s">
        <v>150</v>
      </c>
      <c r="F43">
        <v>1.2647</v>
      </c>
      <c r="G43" t="s">
        <v>69</v>
      </c>
      <c r="H43" t="s">
        <v>151</v>
      </c>
      <c r="I43">
        <v>1.2649</v>
      </c>
      <c r="J43">
        <v>4.6</v>
      </c>
      <c r="K43" t="s">
        <v>71</v>
      </c>
      <c r="L43" s="91" t="s">
        <v>71</v>
      </c>
      <c r="M43" s="92"/>
      <c r="N43" s="110">
        <v>0</v>
      </c>
      <c r="P43" s="93">
        <v>0</v>
      </c>
      <c r="Q43" s="88">
        <f>Q42+O43+P43</f>
        <v>1394946</v>
      </c>
    </row>
    <row r="44" spans="1:17" ht="13.5" customHeight="1">
      <c r="A44" t="s">
        <v>40</v>
      </c>
      <c r="B44" s="85" t="s">
        <v>46</v>
      </c>
      <c r="C44" t="s">
        <v>42</v>
      </c>
      <c r="D44" t="s">
        <v>69</v>
      </c>
      <c r="E44" t="s">
        <v>152</v>
      </c>
      <c r="F44">
        <v>1.2728</v>
      </c>
      <c r="G44" t="s">
        <v>69</v>
      </c>
      <c r="H44" t="s">
        <v>152</v>
      </c>
      <c r="I44">
        <v>1.2728000000000002</v>
      </c>
      <c r="J44">
        <v>5.3</v>
      </c>
      <c r="K44" t="s">
        <v>71</v>
      </c>
      <c r="L44" s="91" t="s">
        <v>71</v>
      </c>
      <c r="M44" s="92"/>
      <c r="N44" s="110">
        <v>0</v>
      </c>
      <c r="P44" s="93">
        <v>0</v>
      </c>
      <c r="Q44" s="88">
        <f>Q43+O44+P44</f>
        <v>1394946</v>
      </c>
    </row>
    <row r="45" spans="1:17" ht="13.5" customHeight="1">
      <c r="A45" t="s">
        <v>40</v>
      </c>
      <c r="B45" s="85" t="s">
        <v>46</v>
      </c>
      <c r="C45" t="s">
        <v>42</v>
      </c>
      <c r="D45" t="s">
        <v>69</v>
      </c>
      <c r="E45" t="s">
        <v>153</v>
      </c>
      <c r="F45">
        <v>1.283</v>
      </c>
      <c r="G45" t="s">
        <v>69</v>
      </c>
      <c r="H45" t="s">
        <v>154</v>
      </c>
      <c r="I45">
        <v>1.2878</v>
      </c>
      <c r="J45">
        <v>12.2</v>
      </c>
      <c r="K45" t="s">
        <v>88</v>
      </c>
      <c r="L45" s="91" t="s">
        <v>81</v>
      </c>
      <c r="M45" s="92">
        <v>48</v>
      </c>
      <c r="N45" s="110"/>
      <c r="O45">
        <v>58560</v>
      </c>
      <c r="Q45" s="88">
        <f>Q44+O45+P45</f>
        <v>1453506</v>
      </c>
    </row>
    <row r="46" spans="1:17" ht="13.5" customHeight="1">
      <c r="A46" t="s">
        <v>40</v>
      </c>
      <c r="B46" s="85" t="s">
        <v>41</v>
      </c>
      <c r="C46" t="s">
        <v>42</v>
      </c>
      <c r="D46" t="s">
        <v>69</v>
      </c>
      <c r="E46" t="s">
        <v>155</v>
      </c>
      <c r="F46">
        <v>1.2789000000000001</v>
      </c>
      <c r="G46" t="s">
        <v>69</v>
      </c>
      <c r="H46" t="s">
        <v>156</v>
      </c>
      <c r="I46">
        <v>1.2698</v>
      </c>
      <c r="J46">
        <v>2</v>
      </c>
      <c r="K46" t="s">
        <v>80</v>
      </c>
      <c r="L46" s="91" t="s">
        <v>81</v>
      </c>
      <c r="M46" s="92">
        <v>91</v>
      </c>
      <c r="N46" s="110"/>
      <c r="O46">
        <v>18200</v>
      </c>
      <c r="Q46" s="88">
        <f>Q45+O46+P46</f>
        <v>1471706</v>
      </c>
    </row>
    <row r="47" spans="1:17" ht="13.5" customHeight="1">
      <c r="A47" t="s">
        <v>40</v>
      </c>
      <c r="B47" s="85" t="s">
        <v>41</v>
      </c>
      <c r="C47" t="s">
        <v>42</v>
      </c>
      <c r="D47" t="s">
        <v>69</v>
      </c>
      <c r="E47" t="s">
        <v>157</v>
      </c>
      <c r="F47">
        <v>1.2686</v>
      </c>
      <c r="G47" t="s">
        <v>69</v>
      </c>
      <c r="H47" t="s">
        <v>158</v>
      </c>
      <c r="I47">
        <v>1.2686</v>
      </c>
      <c r="J47">
        <v>2.9</v>
      </c>
      <c r="K47" t="s">
        <v>71</v>
      </c>
      <c r="L47" s="91" t="s">
        <v>71</v>
      </c>
      <c r="M47" s="92">
        <v>0</v>
      </c>
      <c r="N47" s="110"/>
      <c r="O47">
        <v>0</v>
      </c>
      <c r="P47" s="93">
        <v>0</v>
      </c>
      <c r="Q47" s="88">
        <f>Q46+O47+P47</f>
        <v>1471706</v>
      </c>
    </row>
    <row r="48" spans="1:17" ht="13.5" customHeight="1">
      <c r="A48" t="s">
        <v>40</v>
      </c>
      <c r="B48" s="85" t="s">
        <v>46</v>
      </c>
      <c r="C48" t="s">
        <v>42</v>
      </c>
      <c r="D48" t="s">
        <v>69</v>
      </c>
      <c r="E48" t="s">
        <v>159</v>
      </c>
      <c r="F48">
        <v>1.2888</v>
      </c>
      <c r="G48" t="s">
        <v>69</v>
      </c>
      <c r="H48" t="s">
        <v>160</v>
      </c>
      <c r="I48">
        <v>1.2985</v>
      </c>
      <c r="J48">
        <v>3.1</v>
      </c>
      <c r="K48" t="s">
        <v>88</v>
      </c>
      <c r="L48" s="91" t="s">
        <v>81</v>
      </c>
      <c r="M48" s="92">
        <v>97</v>
      </c>
      <c r="N48" s="110"/>
      <c r="O48">
        <v>30070</v>
      </c>
      <c r="Q48" s="88">
        <f>Q47+O48+P48</f>
        <v>1501776</v>
      </c>
    </row>
    <row r="49" spans="1:17" ht="13.5" customHeight="1">
      <c r="A49" t="s">
        <v>40</v>
      </c>
      <c r="B49" s="85" t="s">
        <v>46</v>
      </c>
      <c r="C49" t="s">
        <v>42</v>
      </c>
      <c r="D49" t="s">
        <v>69</v>
      </c>
      <c r="E49" t="s">
        <v>161</v>
      </c>
      <c r="F49">
        <v>1.3096</v>
      </c>
      <c r="G49" t="s">
        <v>69</v>
      </c>
      <c r="H49" t="s">
        <v>162</v>
      </c>
      <c r="I49">
        <v>1.3352</v>
      </c>
      <c r="J49">
        <v>4.4</v>
      </c>
      <c r="K49" t="s">
        <v>88</v>
      </c>
      <c r="L49" s="91" t="s">
        <v>81</v>
      </c>
      <c r="M49" s="92">
        <v>256</v>
      </c>
      <c r="N49" s="110"/>
      <c r="O49">
        <v>112640</v>
      </c>
      <c r="Q49" s="88">
        <f>Q48+O49+P49</f>
        <v>1614416</v>
      </c>
    </row>
    <row r="50" spans="1:17" ht="13.5" customHeight="1">
      <c r="A50" t="s">
        <v>40</v>
      </c>
      <c r="B50" s="85" t="s">
        <v>46</v>
      </c>
      <c r="C50" t="s">
        <v>42</v>
      </c>
      <c r="D50" t="s">
        <v>69</v>
      </c>
      <c r="E50" t="s">
        <v>163</v>
      </c>
      <c r="F50">
        <v>1.3594</v>
      </c>
      <c r="G50" t="s">
        <v>69</v>
      </c>
      <c r="H50" t="s">
        <v>164</v>
      </c>
      <c r="I50">
        <v>1.3746</v>
      </c>
      <c r="J50">
        <v>1.3</v>
      </c>
      <c r="K50" t="s">
        <v>88</v>
      </c>
      <c r="L50" s="91" t="s">
        <v>81</v>
      </c>
      <c r="M50" s="92">
        <v>152</v>
      </c>
      <c r="N50" s="110"/>
      <c r="O50">
        <v>19760</v>
      </c>
      <c r="Q50" s="88">
        <f>Q49+O50+P50</f>
        <v>1634176</v>
      </c>
    </row>
    <row r="51" spans="1:17" ht="13.5" customHeight="1">
      <c r="A51" t="s">
        <v>40</v>
      </c>
      <c r="B51" s="85" t="s">
        <v>46</v>
      </c>
      <c r="C51" t="s">
        <v>42</v>
      </c>
      <c r="D51" t="s">
        <v>69</v>
      </c>
      <c r="E51" s="108" t="s">
        <v>165</v>
      </c>
      <c r="F51">
        <v>1.3991</v>
      </c>
      <c r="G51" t="s">
        <v>69</v>
      </c>
      <c r="H51" t="s">
        <v>166</v>
      </c>
      <c r="I51">
        <v>1.4066</v>
      </c>
      <c r="J51">
        <v>2.6</v>
      </c>
      <c r="K51" t="s">
        <v>88</v>
      </c>
      <c r="L51" s="91" t="s">
        <v>81</v>
      </c>
      <c r="M51" s="92">
        <v>75</v>
      </c>
      <c r="N51" s="110"/>
      <c r="O51">
        <v>19500</v>
      </c>
      <c r="Q51" s="88">
        <f>Q50+O51+P51</f>
        <v>1653676</v>
      </c>
    </row>
    <row r="52" spans="1:17" ht="13.5" customHeight="1">
      <c r="A52" t="s">
        <v>40</v>
      </c>
      <c r="B52" s="85" t="s">
        <v>41</v>
      </c>
      <c r="C52" t="s">
        <v>42</v>
      </c>
      <c r="D52" t="s">
        <v>69</v>
      </c>
      <c r="E52" t="s">
        <v>167</v>
      </c>
      <c r="F52">
        <v>1.3791</v>
      </c>
      <c r="G52" t="s">
        <v>69</v>
      </c>
      <c r="H52" t="s">
        <v>168</v>
      </c>
      <c r="I52">
        <v>1.3766</v>
      </c>
      <c r="J52">
        <v>1.6</v>
      </c>
      <c r="K52" t="s">
        <v>80</v>
      </c>
      <c r="L52" s="91" t="s">
        <v>81</v>
      </c>
      <c r="M52" s="92">
        <v>25</v>
      </c>
      <c r="N52" s="110"/>
      <c r="O52">
        <v>4000</v>
      </c>
      <c r="Q52" s="88">
        <f>Q51+O52+P52</f>
        <v>1657676</v>
      </c>
    </row>
    <row r="53" spans="1:17" ht="13.5" customHeight="1">
      <c r="A53" t="s">
        <v>40</v>
      </c>
      <c r="B53" s="85" t="s">
        <v>46</v>
      </c>
      <c r="C53" t="s">
        <v>42</v>
      </c>
      <c r="D53" t="s">
        <v>69</v>
      </c>
      <c r="E53" t="s">
        <v>169</v>
      </c>
      <c r="F53">
        <v>1.3946</v>
      </c>
      <c r="G53" t="s">
        <v>69</v>
      </c>
      <c r="H53" t="s">
        <v>169</v>
      </c>
      <c r="I53">
        <v>1.3946</v>
      </c>
      <c r="J53">
        <v>3.8</v>
      </c>
      <c r="K53" t="s">
        <v>71</v>
      </c>
      <c r="L53" s="91" t="s">
        <v>71</v>
      </c>
      <c r="M53" s="92">
        <v>0</v>
      </c>
      <c r="N53" s="110"/>
      <c r="O53">
        <v>0</v>
      </c>
      <c r="Q53" s="88">
        <f>Q52+O53+P53</f>
        <v>1657676</v>
      </c>
    </row>
    <row r="54" spans="1:17" ht="13.5" customHeight="1">
      <c r="A54" t="s">
        <v>40</v>
      </c>
      <c r="B54" s="85" t="s">
        <v>41</v>
      </c>
      <c r="C54" t="s">
        <v>42</v>
      </c>
      <c r="D54" t="s">
        <v>69</v>
      </c>
      <c r="E54" t="s">
        <v>170</v>
      </c>
      <c r="F54">
        <v>1.3921000000000001</v>
      </c>
      <c r="G54" t="s">
        <v>69</v>
      </c>
      <c r="H54" t="s">
        <v>171</v>
      </c>
      <c r="I54">
        <v>1.3774</v>
      </c>
      <c r="J54">
        <v>3.4</v>
      </c>
      <c r="K54" t="s">
        <v>80</v>
      </c>
      <c r="L54" s="91" t="s">
        <v>81</v>
      </c>
      <c r="M54" s="92">
        <v>147</v>
      </c>
      <c r="N54" s="110"/>
      <c r="O54">
        <v>49980</v>
      </c>
      <c r="Q54" s="88">
        <f>Q53+O54+P54</f>
        <v>1707656</v>
      </c>
    </row>
    <row r="55" spans="1:17" ht="13.5" customHeight="1">
      <c r="A55" t="s">
        <v>40</v>
      </c>
      <c r="B55" s="85" t="s">
        <v>46</v>
      </c>
      <c r="C55" t="s">
        <v>42</v>
      </c>
      <c r="D55" t="s">
        <v>69</v>
      </c>
      <c r="E55" t="s">
        <v>172</v>
      </c>
      <c r="F55">
        <v>1.3915</v>
      </c>
      <c r="G55" t="s">
        <v>69</v>
      </c>
      <c r="H55" t="s">
        <v>173</v>
      </c>
      <c r="I55">
        <v>1.3972</v>
      </c>
      <c r="J55">
        <v>1.9</v>
      </c>
      <c r="K55" t="s">
        <v>88</v>
      </c>
      <c r="L55" s="91" t="s">
        <v>81</v>
      </c>
      <c r="M55" s="92">
        <v>57</v>
      </c>
      <c r="N55" s="110"/>
      <c r="O55">
        <v>10830</v>
      </c>
      <c r="Q55" s="88">
        <f>Q54+O55+P55</f>
        <v>1718486</v>
      </c>
    </row>
    <row r="56" spans="1:17" ht="13.5" customHeight="1">
      <c r="A56" t="s">
        <v>40</v>
      </c>
      <c r="B56" s="85" t="s">
        <v>46</v>
      </c>
      <c r="C56" t="s">
        <v>42</v>
      </c>
      <c r="D56" t="s">
        <v>69</v>
      </c>
      <c r="E56" t="s">
        <v>174</v>
      </c>
      <c r="F56">
        <v>1.41179</v>
      </c>
      <c r="G56" t="s">
        <v>69</v>
      </c>
      <c r="H56" t="s">
        <v>174</v>
      </c>
      <c r="I56">
        <v>1.4179</v>
      </c>
      <c r="J56">
        <v>1.1</v>
      </c>
      <c r="K56" t="s">
        <v>80</v>
      </c>
      <c r="L56" s="91" t="s">
        <v>71</v>
      </c>
      <c r="M56" s="92">
        <v>0</v>
      </c>
      <c r="N56" s="110"/>
      <c r="O56">
        <v>0</v>
      </c>
      <c r="Q56" s="88">
        <f>Q55+O56+P56</f>
        <v>1718486</v>
      </c>
    </row>
    <row r="57" spans="1:17" ht="13.5" customHeight="1">
      <c r="A57" t="s">
        <v>40</v>
      </c>
      <c r="B57" s="85" t="s">
        <v>41</v>
      </c>
      <c r="C57" t="s">
        <v>42</v>
      </c>
      <c r="D57" t="s">
        <v>69</v>
      </c>
      <c r="E57" t="s">
        <v>175</v>
      </c>
      <c r="F57">
        <v>1.3813</v>
      </c>
      <c r="G57" t="s">
        <v>69</v>
      </c>
      <c r="H57" t="s">
        <v>175</v>
      </c>
      <c r="I57">
        <v>1.3813</v>
      </c>
      <c r="J57">
        <v>1.5</v>
      </c>
      <c r="K57" t="s">
        <v>80</v>
      </c>
      <c r="L57" s="91" t="s">
        <v>71</v>
      </c>
      <c r="M57" s="92">
        <v>0</v>
      </c>
      <c r="N57" s="110"/>
      <c r="O57">
        <v>0</v>
      </c>
      <c r="Q57" s="88">
        <f>Q56+O57+P57</f>
        <v>1718486</v>
      </c>
    </row>
    <row r="58" spans="1:17" ht="13.5" customHeight="1">
      <c r="A58" t="s">
        <v>40</v>
      </c>
      <c r="B58" s="85" t="s">
        <v>41</v>
      </c>
      <c r="C58" t="s">
        <v>42</v>
      </c>
      <c r="D58" t="s">
        <v>69</v>
      </c>
      <c r="E58" t="s">
        <v>176</v>
      </c>
      <c r="F58">
        <v>1.366</v>
      </c>
      <c r="G58" t="s">
        <v>69</v>
      </c>
      <c r="H58" t="s">
        <v>136</v>
      </c>
      <c r="I58">
        <v>1.366</v>
      </c>
      <c r="J58">
        <v>2</v>
      </c>
      <c r="K58" t="s">
        <v>71</v>
      </c>
      <c r="L58" t="s">
        <v>71</v>
      </c>
      <c r="M58">
        <v>0</v>
      </c>
      <c r="N58" s="93"/>
      <c r="O58">
        <v>0</v>
      </c>
      <c r="Q58" s="88">
        <f>Q57+O58+P58</f>
        <v>1718486</v>
      </c>
    </row>
    <row r="59" spans="1:17" ht="13.5" customHeight="1">
      <c r="A59" t="s">
        <v>40</v>
      </c>
      <c r="B59" s="85" t="s">
        <v>41</v>
      </c>
      <c r="C59" t="s">
        <v>42</v>
      </c>
      <c r="D59" t="s">
        <v>69</v>
      </c>
      <c r="E59" t="s">
        <v>177</v>
      </c>
      <c r="F59">
        <v>1.3587</v>
      </c>
      <c r="G59" t="s">
        <v>69</v>
      </c>
      <c r="H59" t="s">
        <v>178</v>
      </c>
      <c r="I59">
        <v>1.3419</v>
      </c>
      <c r="J59">
        <v>4.5</v>
      </c>
      <c r="K59" t="s">
        <v>80</v>
      </c>
      <c r="L59" t="s">
        <v>81</v>
      </c>
      <c r="M59">
        <v>168</v>
      </c>
      <c r="N59" s="93"/>
      <c r="O59">
        <v>75600</v>
      </c>
      <c r="Q59" s="88">
        <f>Q58+O59+P59</f>
        <v>1794086</v>
      </c>
    </row>
    <row r="60" spans="1:17" ht="13.5" customHeight="1">
      <c r="A60" t="s">
        <v>40</v>
      </c>
      <c r="B60" s="85" t="s">
        <v>41</v>
      </c>
      <c r="C60" t="s">
        <v>42</v>
      </c>
      <c r="D60" t="s">
        <v>69</v>
      </c>
      <c r="E60" t="s">
        <v>179</v>
      </c>
      <c r="F60">
        <v>1.3339</v>
      </c>
      <c r="G60" t="s">
        <v>69</v>
      </c>
      <c r="H60" t="s">
        <v>180</v>
      </c>
      <c r="I60">
        <v>1.3135</v>
      </c>
      <c r="J60">
        <v>2.6</v>
      </c>
      <c r="K60" t="s">
        <v>80</v>
      </c>
      <c r="L60" t="s">
        <v>81</v>
      </c>
      <c r="M60">
        <v>204</v>
      </c>
      <c r="N60" s="93"/>
      <c r="O60">
        <v>53040</v>
      </c>
      <c r="Q60" s="88">
        <f>Q59+O60+P60</f>
        <v>1847126</v>
      </c>
    </row>
    <row r="61" spans="1:17" ht="13.5" customHeight="1">
      <c r="A61" t="s">
        <v>40</v>
      </c>
      <c r="B61" s="85" t="s">
        <v>41</v>
      </c>
      <c r="C61" t="s">
        <v>42</v>
      </c>
      <c r="D61" t="s">
        <v>69</v>
      </c>
      <c r="E61" t="s">
        <v>181</v>
      </c>
      <c r="F61">
        <v>1.3252</v>
      </c>
      <c r="G61" t="s">
        <v>69</v>
      </c>
      <c r="H61" s="108" t="s">
        <v>182</v>
      </c>
      <c r="I61">
        <v>1.3364</v>
      </c>
      <c r="J61">
        <v>1.3</v>
      </c>
      <c r="K61" t="s">
        <v>80</v>
      </c>
      <c r="L61" t="s">
        <v>81</v>
      </c>
      <c r="M61">
        <v>102</v>
      </c>
      <c r="N61" s="93"/>
      <c r="O61">
        <v>13260</v>
      </c>
      <c r="Q61" s="88">
        <f>Q60+O61+P61</f>
        <v>1860386</v>
      </c>
    </row>
    <row r="62" spans="1:17" ht="13.5" customHeight="1">
      <c r="A62" t="s">
        <v>40</v>
      </c>
      <c r="B62" s="85" t="s">
        <v>46</v>
      </c>
      <c r="C62" t="s">
        <v>42</v>
      </c>
      <c r="D62" t="s">
        <v>69</v>
      </c>
      <c r="E62" t="s">
        <v>183</v>
      </c>
      <c r="F62">
        <v>1.3168</v>
      </c>
      <c r="G62" t="s">
        <v>69</v>
      </c>
      <c r="H62" t="s">
        <v>184</v>
      </c>
      <c r="I62">
        <v>1.3141</v>
      </c>
      <c r="J62">
        <v>8.1</v>
      </c>
      <c r="K62" t="s">
        <v>47</v>
      </c>
      <c r="L62" t="s">
        <v>74</v>
      </c>
      <c r="N62" s="93">
        <v>-27</v>
      </c>
      <c r="P62" s="93">
        <v>-21870</v>
      </c>
      <c r="Q62" s="88">
        <f>Q61+O62+P62</f>
        <v>1838516</v>
      </c>
    </row>
    <row r="63" spans="1:17" ht="13.5" customHeight="1">
      <c r="A63" t="s">
        <v>40</v>
      </c>
      <c r="B63" s="85" t="s">
        <v>46</v>
      </c>
      <c r="C63" t="s">
        <v>42</v>
      </c>
      <c r="D63" t="s">
        <v>69</v>
      </c>
      <c r="E63" t="s">
        <v>185</v>
      </c>
      <c r="F63">
        <v>1.3376000000000001</v>
      </c>
      <c r="G63" t="s">
        <v>69</v>
      </c>
      <c r="H63" t="s">
        <v>186</v>
      </c>
      <c r="I63">
        <v>1.34229</v>
      </c>
      <c r="J63">
        <v>4.1</v>
      </c>
      <c r="K63" t="s">
        <v>187</v>
      </c>
      <c r="L63" t="s">
        <v>81</v>
      </c>
      <c r="M63">
        <v>46.9</v>
      </c>
      <c r="N63" s="93"/>
      <c r="O63">
        <v>19229</v>
      </c>
      <c r="Q63" s="88">
        <f>Q62+O63+P63</f>
        <v>1857745</v>
      </c>
    </row>
    <row r="64" spans="1:17" ht="13.5" customHeight="1">
      <c r="A64" t="s">
        <v>40</v>
      </c>
      <c r="B64" s="85" t="s">
        <v>46</v>
      </c>
      <c r="C64" t="s">
        <v>42</v>
      </c>
      <c r="D64" t="s">
        <v>69</v>
      </c>
      <c r="E64" t="s">
        <v>188</v>
      </c>
      <c r="F64">
        <v>1.3046</v>
      </c>
      <c r="G64" t="s">
        <v>69</v>
      </c>
      <c r="H64" t="s">
        <v>189</v>
      </c>
      <c r="I64">
        <v>1.3431</v>
      </c>
      <c r="J64">
        <v>2.6</v>
      </c>
      <c r="K64" t="s">
        <v>187</v>
      </c>
      <c r="L64" t="s">
        <v>81</v>
      </c>
      <c r="M64">
        <v>385</v>
      </c>
      <c r="N64" s="93"/>
      <c r="O64">
        <v>100100</v>
      </c>
      <c r="Q64" s="88">
        <f>Q63+O64+P64</f>
        <v>1957845</v>
      </c>
    </row>
    <row r="65" spans="1:17" ht="13.5" customHeight="1">
      <c r="A65" t="s">
        <v>40</v>
      </c>
      <c r="B65" s="85" t="s">
        <v>46</v>
      </c>
      <c r="C65" t="s">
        <v>42</v>
      </c>
      <c r="D65" t="s">
        <v>69</v>
      </c>
      <c r="E65" t="s">
        <v>190</v>
      </c>
      <c r="F65">
        <v>1.3486</v>
      </c>
      <c r="G65" t="s">
        <v>69</v>
      </c>
      <c r="H65" t="s">
        <v>191</v>
      </c>
      <c r="I65">
        <v>1.3486</v>
      </c>
      <c r="J65">
        <v>4.2</v>
      </c>
      <c r="K65" t="s">
        <v>187</v>
      </c>
      <c r="L65" t="s">
        <v>74</v>
      </c>
      <c r="N65" s="93">
        <v>-56</v>
      </c>
      <c r="P65" s="93">
        <v>-23520</v>
      </c>
      <c r="Q65" s="88">
        <f>Q64+O65+P65</f>
        <v>1934325</v>
      </c>
    </row>
    <row r="66" spans="1:17" ht="13.5" customHeight="1">
      <c r="A66" t="s">
        <v>40</v>
      </c>
      <c r="B66" s="85" t="s">
        <v>46</v>
      </c>
      <c r="C66" t="s">
        <v>42</v>
      </c>
      <c r="D66" t="s">
        <v>69</v>
      </c>
      <c r="E66" t="s">
        <v>192</v>
      </c>
      <c r="F66">
        <v>1.3487</v>
      </c>
      <c r="G66" t="s">
        <v>69</v>
      </c>
      <c r="H66" t="s">
        <v>193</v>
      </c>
      <c r="I66">
        <v>1.37266</v>
      </c>
      <c r="J66">
        <v>6.1</v>
      </c>
      <c r="K66" t="s">
        <v>88</v>
      </c>
      <c r="L66" t="s">
        <v>81</v>
      </c>
      <c r="M66">
        <v>239.6</v>
      </c>
      <c r="N66" s="93"/>
      <c r="O66">
        <v>146156</v>
      </c>
      <c r="Q66" s="88">
        <f>Q65+O66+P66</f>
        <v>2080481</v>
      </c>
    </row>
    <row r="67" spans="1:17" ht="13.5" customHeight="1">
      <c r="A67" t="s">
        <v>40</v>
      </c>
      <c r="B67" s="85" t="s">
        <v>46</v>
      </c>
      <c r="C67" t="s">
        <v>42</v>
      </c>
      <c r="D67" t="s">
        <v>69</v>
      </c>
      <c r="E67" t="s">
        <v>194</v>
      </c>
      <c r="F67">
        <v>1.3696000000000002</v>
      </c>
      <c r="G67" t="s">
        <v>69</v>
      </c>
      <c r="H67" t="s">
        <v>195</v>
      </c>
      <c r="I67">
        <v>1.37854</v>
      </c>
      <c r="J67">
        <v>8.3</v>
      </c>
      <c r="K67" t="s">
        <v>187</v>
      </c>
      <c r="L67" t="s">
        <v>81</v>
      </c>
      <c r="M67">
        <v>89.4</v>
      </c>
      <c r="N67" s="93"/>
      <c r="O67">
        <v>74202</v>
      </c>
      <c r="Q67" s="88">
        <f>Q66+O67+P67</f>
        <v>2154683</v>
      </c>
    </row>
    <row r="68" spans="1:17" ht="13.5" customHeight="1">
      <c r="A68" t="s">
        <v>40</v>
      </c>
      <c r="B68" s="85" t="s">
        <v>46</v>
      </c>
      <c r="C68" t="s">
        <v>42</v>
      </c>
      <c r="D68" t="s">
        <v>69</v>
      </c>
      <c r="E68" t="s">
        <v>196</v>
      </c>
      <c r="F68">
        <v>1.3695</v>
      </c>
      <c r="G68" t="s">
        <v>69</v>
      </c>
      <c r="H68" t="s">
        <v>196</v>
      </c>
      <c r="I68">
        <v>1.37409</v>
      </c>
      <c r="J68">
        <v>3</v>
      </c>
      <c r="K68" t="s">
        <v>187</v>
      </c>
      <c r="L68" t="s">
        <v>81</v>
      </c>
      <c r="M68">
        <v>45.9</v>
      </c>
      <c r="N68" s="93"/>
      <c r="O68">
        <v>13770</v>
      </c>
      <c r="Q68" s="88">
        <f>Q67+O68+P68</f>
        <v>2168453</v>
      </c>
    </row>
    <row r="69" spans="1:17" ht="13.5" customHeight="1">
      <c r="A69" t="s">
        <v>40</v>
      </c>
      <c r="B69" s="85" t="s">
        <v>41</v>
      </c>
      <c r="C69" t="s">
        <v>42</v>
      </c>
      <c r="D69" t="s">
        <v>69</v>
      </c>
      <c r="E69" t="s">
        <v>197</v>
      </c>
      <c r="F69">
        <v>1.3577</v>
      </c>
      <c r="G69" t="s">
        <v>69</v>
      </c>
      <c r="H69" t="s">
        <v>198</v>
      </c>
      <c r="I69">
        <v>1.35059</v>
      </c>
      <c r="J69">
        <v>4.4</v>
      </c>
      <c r="K69" t="s">
        <v>88</v>
      </c>
      <c r="L69" t="s">
        <v>81</v>
      </c>
      <c r="M69">
        <v>71.1</v>
      </c>
      <c r="N69" s="93"/>
      <c r="O69">
        <v>31284</v>
      </c>
      <c r="Q69" s="88">
        <f>Q68+O69+P69</f>
        <v>2199737</v>
      </c>
    </row>
    <row r="70" spans="1:17" ht="13.5" customHeight="1">
      <c r="A70" t="s">
        <v>40</v>
      </c>
      <c r="B70" s="85" t="s">
        <v>46</v>
      </c>
      <c r="C70" t="s">
        <v>42</v>
      </c>
      <c r="D70" t="s">
        <v>69</v>
      </c>
      <c r="E70" t="s">
        <v>199</v>
      </c>
      <c r="F70">
        <v>1.3586</v>
      </c>
      <c r="G70" t="s">
        <v>69</v>
      </c>
      <c r="H70" t="s">
        <v>200</v>
      </c>
      <c r="I70">
        <v>1.3547</v>
      </c>
      <c r="J70">
        <v>2.1</v>
      </c>
      <c r="K70" t="s">
        <v>88</v>
      </c>
      <c r="L70" t="s">
        <v>74</v>
      </c>
      <c r="N70" s="93">
        <v>-39</v>
      </c>
      <c r="P70" s="93">
        <v>-8190</v>
      </c>
      <c r="Q70" s="88">
        <f>Q69+O70+P70</f>
        <v>2191547</v>
      </c>
    </row>
    <row r="71" spans="1:17" ht="13.5" customHeight="1">
      <c r="A71" t="s">
        <v>40</v>
      </c>
      <c r="B71" s="85" t="s">
        <v>46</v>
      </c>
      <c r="C71" t="s">
        <v>42</v>
      </c>
      <c r="D71" t="s">
        <v>69</v>
      </c>
      <c r="E71" t="s">
        <v>201</v>
      </c>
      <c r="F71">
        <v>1.3711</v>
      </c>
      <c r="G71" t="s">
        <v>69</v>
      </c>
      <c r="H71" t="s">
        <v>202</v>
      </c>
      <c r="I71">
        <v>1.37409</v>
      </c>
      <c r="J71">
        <v>4.6</v>
      </c>
      <c r="K71" t="s">
        <v>187</v>
      </c>
      <c r="L71" t="s">
        <v>81</v>
      </c>
      <c r="M71">
        <v>29.9</v>
      </c>
      <c r="N71" s="93"/>
      <c r="O71">
        <v>13754</v>
      </c>
      <c r="Q71" s="88">
        <f>Q70+O71+P71</f>
        <v>2205301</v>
      </c>
    </row>
    <row r="72" spans="1:17" ht="13.5" customHeight="1">
      <c r="A72" t="s">
        <v>40</v>
      </c>
      <c r="B72" s="85" t="s">
        <v>46</v>
      </c>
      <c r="C72" t="s">
        <v>42</v>
      </c>
      <c r="D72" t="s">
        <v>69</v>
      </c>
      <c r="E72" t="s">
        <v>203</v>
      </c>
      <c r="F72">
        <v>1.3806</v>
      </c>
      <c r="G72" t="s">
        <v>69</v>
      </c>
      <c r="H72" t="s">
        <v>204</v>
      </c>
      <c r="I72">
        <v>1.38227</v>
      </c>
      <c r="J72">
        <v>2.6</v>
      </c>
      <c r="K72" t="s">
        <v>187</v>
      </c>
      <c r="L72" t="s">
        <v>81</v>
      </c>
      <c r="M72">
        <v>16.7</v>
      </c>
      <c r="N72" s="93"/>
      <c r="O72">
        <v>4342</v>
      </c>
      <c r="Q72" s="88">
        <f>Q71+O72+P72</f>
        <v>2209643</v>
      </c>
    </row>
    <row r="73" spans="1:17" ht="13.5" customHeight="1">
      <c r="A73" t="s">
        <v>40</v>
      </c>
      <c r="B73" s="85" t="s">
        <v>46</v>
      </c>
      <c r="C73" t="s">
        <v>42</v>
      </c>
      <c r="D73" t="s">
        <v>69</v>
      </c>
      <c r="E73" t="s">
        <v>205</v>
      </c>
      <c r="F73">
        <v>138090</v>
      </c>
      <c r="G73" t="s">
        <v>69</v>
      </c>
      <c r="H73" t="s">
        <v>206</v>
      </c>
      <c r="I73">
        <v>1.385</v>
      </c>
      <c r="J73">
        <v>10.8</v>
      </c>
      <c r="K73" t="s">
        <v>187</v>
      </c>
      <c r="L73" t="s">
        <v>81</v>
      </c>
      <c r="M73">
        <v>41</v>
      </c>
      <c r="N73" s="93"/>
      <c r="O73">
        <v>44280</v>
      </c>
      <c r="Q73" s="88">
        <f>Q72+O73+P73</f>
        <v>2253923</v>
      </c>
    </row>
    <row r="74" spans="1:17" ht="13.5" customHeight="1">
      <c r="A74" t="s">
        <v>40</v>
      </c>
      <c r="B74" s="85" t="s">
        <v>46</v>
      </c>
      <c r="C74" t="s">
        <v>42</v>
      </c>
      <c r="D74" t="s">
        <v>69</v>
      </c>
      <c r="E74" t="s">
        <v>207</v>
      </c>
      <c r="F74">
        <v>1.3972</v>
      </c>
      <c r="G74" t="s">
        <v>69</v>
      </c>
      <c r="H74" t="s">
        <v>208</v>
      </c>
      <c r="I74">
        <v>1.3955</v>
      </c>
      <c r="J74">
        <v>2</v>
      </c>
      <c r="K74" t="s">
        <v>88</v>
      </c>
      <c r="L74" t="s">
        <v>74</v>
      </c>
      <c r="N74" s="93">
        <v>-17</v>
      </c>
      <c r="P74" s="93">
        <v>-3400</v>
      </c>
      <c r="Q74" s="88">
        <f>Q73+O74+P74</f>
        <v>2250523</v>
      </c>
    </row>
    <row r="75" spans="1:17" ht="13.5" customHeight="1">
      <c r="A75" t="s">
        <v>40</v>
      </c>
      <c r="B75" s="85" t="s">
        <v>46</v>
      </c>
      <c r="C75" t="s">
        <v>42</v>
      </c>
      <c r="D75" t="s">
        <v>69</v>
      </c>
      <c r="E75" t="s">
        <v>209</v>
      </c>
      <c r="F75">
        <v>1.399</v>
      </c>
      <c r="G75" t="s">
        <v>69</v>
      </c>
      <c r="H75" t="s">
        <v>209</v>
      </c>
      <c r="I75">
        <v>1.3961000000000001</v>
      </c>
      <c r="J75">
        <v>9.4</v>
      </c>
      <c r="K75" t="s">
        <v>47</v>
      </c>
      <c r="L75" t="s">
        <v>74</v>
      </c>
      <c r="N75" s="93">
        <v>-38</v>
      </c>
      <c r="P75" s="93">
        <v>-35720</v>
      </c>
      <c r="Q75" s="88">
        <f>Q74+O75+P75</f>
        <v>2214803</v>
      </c>
    </row>
    <row r="76" spans="1:17" ht="13.5" customHeight="1">
      <c r="A76" t="s">
        <v>40</v>
      </c>
      <c r="B76" s="85" t="s">
        <v>46</v>
      </c>
      <c r="C76" t="s">
        <v>42</v>
      </c>
      <c r="D76" t="s">
        <v>69</v>
      </c>
      <c r="E76" t="s">
        <v>210</v>
      </c>
      <c r="F76">
        <v>1.4201000000000001</v>
      </c>
      <c r="G76" t="s">
        <v>69</v>
      </c>
      <c r="H76" t="s">
        <v>211</v>
      </c>
      <c r="I76">
        <v>1.4214</v>
      </c>
      <c r="J76">
        <v>4.4</v>
      </c>
      <c r="K76" t="s">
        <v>88</v>
      </c>
      <c r="L76" t="s">
        <v>81</v>
      </c>
      <c r="M76">
        <v>13</v>
      </c>
      <c r="N76" s="93"/>
      <c r="O76">
        <v>5720</v>
      </c>
      <c r="Q76" s="88">
        <f>Q75+O76+P76</f>
        <v>2220523</v>
      </c>
    </row>
    <row r="77" spans="1:17" ht="13.5" customHeight="1">
      <c r="A77" t="s">
        <v>40</v>
      </c>
      <c r="B77" s="85" t="s">
        <v>41</v>
      </c>
      <c r="C77" t="s">
        <v>42</v>
      </c>
      <c r="D77" t="s">
        <v>69</v>
      </c>
      <c r="E77" t="s">
        <v>212</v>
      </c>
      <c r="F77">
        <v>1.4083</v>
      </c>
      <c r="G77" t="s">
        <v>69</v>
      </c>
      <c r="H77" t="s">
        <v>213</v>
      </c>
      <c r="I77">
        <v>1.4114</v>
      </c>
      <c r="J77">
        <v>8.7</v>
      </c>
      <c r="K77" t="s">
        <v>47</v>
      </c>
      <c r="L77" t="s">
        <v>74</v>
      </c>
      <c r="N77" s="93">
        <v>-31</v>
      </c>
      <c r="P77" s="93">
        <v>-26970</v>
      </c>
      <c r="Q77" s="88">
        <f>Q76+O77+P77</f>
        <v>2193553</v>
      </c>
    </row>
    <row r="78" spans="1:17" ht="13.5" customHeight="1">
      <c r="A78" t="s">
        <v>40</v>
      </c>
      <c r="B78" s="85" t="s">
        <v>46</v>
      </c>
      <c r="C78" t="s">
        <v>42</v>
      </c>
      <c r="D78" t="s">
        <v>69</v>
      </c>
      <c r="E78" t="s">
        <v>214</v>
      </c>
      <c r="F78">
        <v>1.4145</v>
      </c>
      <c r="G78" t="s">
        <v>69</v>
      </c>
      <c r="H78" t="s">
        <v>215</v>
      </c>
      <c r="I78">
        <v>1.42171</v>
      </c>
      <c r="J78">
        <v>2.8</v>
      </c>
      <c r="K78" t="s">
        <v>187</v>
      </c>
      <c r="L78" t="s">
        <v>81</v>
      </c>
      <c r="M78">
        <v>72.1</v>
      </c>
      <c r="N78" s="93"/>
      <c r="O78">
        <v>20188</v>
      </c>
      <c r="Q78" s="88">
        <f>Q77+O78+P78</f>
        <v>2213741</v>
      </c>
    </row>
    <row r="79" spans="1:17" ht="13.5" customHeight="1">
      <c r="A79" t="s">
        <v>40</v>
      </c>
      <c r="B79" s="85" t="s">
        <v>46</v>
      </c>
      <c r="C79" t="s">
        <v>42</v>
      </c>
      <c r="D79" t="s">
        <v>69</v>
      </c>
      <c r="E79" t="s">
        <v>216</v>
      </c>
      <c r="F79">
        <v>1.4243000000000001</v>
      </c>
      <c r="G79" t="s">
        <v>69</v>
      </c>
      <c r="H79" t="s">
        <v>217</v>
      </c>
      <c r="I79">
        <v>1.44983</v>
      </c>
      <c r="J79">
        <v>7.1</v>
      </c>
      <c r="K79" t="s">
        <v>187</v>
      </c>
      <c r="L79" t="s">
        <v>81</v>
      </c>
      <c r="M79">
        <v>255.3</v>
      </c>
      <c r="N79" s="93"/>
      <c r="O79">
        <v>181263</v>
      </c>
      <c r="Q79" s="88">
        <f>Q78+O79+P79</f>
        <v>2395004</v>
      </c>
    </row>
    <row r="80" spans="1:17" ht="13.5" customHeight="1">
      <c r="A80" t="s">
        <v>40</v>
      </c>
      <c r="B80" s="85" t="s">
        <v>41</v>
      </c>
      <c r="C80" t="s">
        <v>42</v>
      </c>
      <c r="D80" t="s">
        <v>69</v>
      </c>
      <c r="E80" t="s">
        <v>218</v>
      </c>
      <c r="F80">
        <v>1.44196</v>
      </c>
      <c r="G80" t="s">
        <v>69</v>
      </c>
      <c r="H80" t="s">
        <v>219</v>
      </c>
      <c r="I80">
        <v>1.42434</v>
      </c>
      <c r="J80">
        <v>14.3</v>
      </c>
      <c r="K80" t="s">
        <v>187</v>
      </c>
      <c r="L80" t="s">
        <v>81</v>
      </c>
      <c r="M80">
        <v>176.2</v>
      </c>
      <c r="N80" s="93"/>
      <c r="O80">
        <v>251966</v>
      </c>
      <c r="Q80" s="88">
        <f>Q79+O80+P80</f>
        <v>2646970</v>
      </c>
    </row>
    <row r="81" spans="1:17" ht="13.5" customHeight="1">
      <c r="A81" t="s">
        <v>40</v>
      </c>
      <c r="B81" s="85" t="s">
        <v>46</v>
      </c>
      <c r="C81" t="s">
        <v>42</v>
      </c>
      <c r="D81" t="s">
        <v>69</v>
      </c>
      <c r="E81" t="s">
        <v>220</v>
      </c>
      <c r="F81">
        <v>1.44047</v>
      </c>
      <c r="G81" t="s">
        <v>69</v>
      </c>
      <c r="H81" t="s">
        <v>221</v>
      </c>
      <c r="I81">
        <v>1.45131</v>
      </c>
      <c r="J81">
        <v>13.9</v>
      </c>
      <c r="K81" t="s">
        <v>187</v>
      </c>
      <c r="L81" t="s">
        <v>81</v>
      </c>
      <c r="M81">
        <v>108.4</v>
      </c>
      <c r="N81" s="93"/>
      <c r="O81">
        <v>150676</v>
      </c>
      <c r="Q81" s="88">
        <f>Q80+O81+P81</f>
        <v>2797646</v>
      </c>
    </row>
    <row r="82" spans="1:17" ht="13.5" customHeight="1">
      <c r="A82" t="s">
        <v>40</v>
      </c>
      <c r="B82" s="85" t="s">
        <v>46</v>
      </c>
      <c r="C82" t="s">
        <v>42</v>
      </c>
      <c r="D82" t="s">
        <v>69</v>
      </c>
      <c r="E82" t="s">
        <v>222</v>
      </c>
      <c r="F82">
        <v>1.46462</v>
      </c>
      <c r="G82" t="s">
        <v>69</v>
      </c>
      <c r="H82" t="s">
        <v>223</v>
      </c>
      <c r="I82">
        <v>1.47722</v>
      </c>
      <c r="J82">
        <v>7.1</v>
      </c>
      <c r="K82" t="s">
        <v>88</v>
      </c>
      <c r="L82" t="s">
        <v>81</v>
      </c>
      <c r="M82">
        <v>126</v>
      </c>
      <c r="N82" s="93"/>
      <c r="O82">
        <v>89460</v>
      </c>
      <c r="Q82" s="88">
        <f>Q81+O82+P82</f>
        <v>2887106</v>
      </c>
    </row>
    <row r="83" spans="1:17" ht="13.5" customHeight="1">
      <c r="A83" t="s">
        <v>40</v>
      </c>
      <c r="B83" s="85" t="s">
        <v>46</v>
      </c>
      <c r="C83" t="s">
        <v>42</v>
      </c>
      <c r="D83" t="s">
        <v>69</v>
      </c>
      <c r="E83" s="107" t="s">
        <v>224</v>
      </c>
      <c r="F83">
        <v>1.4278</v>
      </c>
      <c r="G83" t="s">
        <v>69</v>
      </c>
      <c r="H83" t="s">
        <v>225</v>
      </c>
      <c r="I83">
        <v>1.4278</v>
      </c>
      <c r="J83">
        <v>5.6</v>
      </c>
      <c r="K83" t="s">
        <v>47</v>
      </c>
      <c r="L83" t="s">
        <v>74</v>
      </c>
      <c r="N83" s="93">
        <v>-62</v>
      </c>
      <c r="P83" s="93">
        <v>-34720</v>
      </c>
      <c r="Q83" s="88">
        <f>Q82+O83+P83</f>
        <v>2852386</v>
      </c>
    </row>
    <row r="84" spans="1:17" ht="13.5" customHeight="1">
      <c r="A84" t="s">
        <v>40</v>
      </c>
      <c r="B84" s="85" t="s">
        <v>41</v>
      </c>
      <c r="C84" t="s">
        <v>42</v>
      </c>
      <c r="D84" t="s">
        <v>69</v>
      </c>
      <c r="E84" s="107" t="s">
        <v>226</v>
      </c>
      <c r="F84">
        <v>1.41385</v>
      </c>
      <c r="G84" t="s">
        <v>69</v>
      </c>
      <c r="H84" t="s">
        <v>227</v>
      </c>
      <c r="I84">
        <v>1.4049</v>
      </c>
      <c r="J84">
        <v>3.7</v>
      </c>
      <c r="K84" t="s">
        <v>187</v>
      </c>
      <c r="L84" t="s">
        <v>81</v>
      </c>
      <c r="M84">
        <v>89.5</v>
      </c>
      <c r="N84" s="93"/>
      <c r="O84">
        <v>33115</v>
      </c>
      <c r="Q84" s="88">
        <f>Q83+O84+P84</f>
        <v>2885501</v>
      </c>
    </row>
    <row r="85" spans="1:17" ht="13.5" customHeight="1">
      <c r="A85" t="s">
        <v>40</v>
      </c>
      <c r="B85" s="85" t="s">
        <v>46</v>
      </c>
      <c r="C85" t="s">
        <v>42</v>
      </c>
      <c r="D85" t="s">
        <v>69</v>
      </c>
      <c r="E85" s="107" t="s">
        <v>228</v>
      </c>
      <c r="F85">
        <v>1.41464</v>
      </c>
      <c r="G85" t="s">
        <v>69</v>
      </c>
      <c r="H85" t="s">
        <v>229</v>
      </c>
      <c r="I85">
        <v>1.43407</v>
      </c>
      <c r="J85">
        <v>12.6</v>
      </c>
      <c r="K85" t="s">
        <v>187</v>
      </c>
      <c r="L85" t="s">
        <v>81</v>
      </c>
      <c r="M85">
        <v>194.3</v>
      </c>
      <c r="N85" s="93"/>
      <c r="O85">
        <v>244818</v>
      </c>
      <c r="Q85" s="88">
        <f>Q84+O85+P85</f>
        <v>3130319</v>
      </c>
    </row>
    <row r="86" spans="1:17" ht="13.5" customHeight="1">
      <c r="A86" t="s">
        <v>40</v>
      </c>
      <c r="B86" s="85" t="s">
        <v>46</v>
      </c>
      <c r="C86" t="s">
        <v>42</v>
      </c>
      <c r="D86" t="s">
        <v>69</v>
      </c>
      <c r="E86" s="107" t="s">
        <v>230</v>
      </c>
      <c r="F86">
        <v>1.45121</v>
      </c>
      <c r="G86" t="s">
        <v>69</v>
      </c>
      <c r="H86" t="s">
        <v>231</v>
      </c>
      <c r="I86">
        <v>1.46393</v>
      </c>
      <c r="J86">
        <v>3.5</v>
      </c>
      <c r="K86" t="s">
        <v>187</v>
      </c>
      <c r="L86" t="s">
        <v>81</v>
      </c>
      <c r="M86">
        <v>127.2</v>
      </c>
      <c r="N86" s="93"/>
      <c r="O86">
        <v>44520</v>
      </c>
      <c r="Q86" s="88">
        <f>Q85+O86+P86</f>
        <v>3174839</v>
      </c>
    </row>
    <row r="87" spans="1:17" ht="13.5" customHeight="1">
      <c r="A87" t="s">
        <v>40</v>
      </c>
      <c r="B87" s="85" t="s">
        <v>41</v>
      </c>
      <c r="C87" t="s">
        <v>42</v>
      </c>
      <c r="D87" t="s">
        <v>69</v>
      </c>
      <c r="E87" s="107" t="s">
        <v>232</v>
      </c>
      <c r="F87">
        <v>1.46119</v>
      </c>
      <c r="G87" t="s">
        <v>69</v>
      </c>
      <c r="H87" t="s">
        <v>232</v>
      </c>
      <c r="I87">
        <v>1.4631</v>
      </c>
      <c r="J87">
        <v>3.6</v>
      </c>
      <c r="K87" t="s">
        <v>47</v>
      </c>
      <c r="L87" t="s">
        <v>74</v>
      </c>
      <c r="N87" s="93">
        <v>-19.1</v>
      </c>
      <c r="P87" s="93">
        <v>-6840</v>
      </c>
      <c r="Q87" s="88">
        <f>Q86+O87+P87</f>
        <v>3167999</v>
      </c>
    </row>
    <row r="88" spans="1:17" ht="13.5" customHeight="1">
      <c r="A88" t="s">
        <v>40</v>
      </c>
      <c r="B88" s="85" t="s">
        <v>41</v>
      </c>
      <c r="C88" t="s">
        <v>42</v>
      </c>
      <c r="D88" t="s">
        <v>69</v>
      </c>
      <c r="E88" s="107" t="s">
        <v>233</v>
      </c>
      <c r="F88">
        <v>1.42992</v>
      </c>
      <c r="G88" t="s">
        <v>69</v>
      </c>
      <c r="H88" t="s">
        <v>234</v>
      </c>
      <c r="I88">
        <v>1.4117</v>
      </c>
      <c r="J88">
        <v>3.2</v>
      </c>
      <c r="K88" t="s">
        <v>187</v>
      </c>
      <c r="L88" t="s">
        <v>81</v>
      </c>
      <c r="M88">
        <v>182.2</v>
      </c>
      <c r="N88" s="93"/>
      <c r="O88">
        <v>58304</v>
      </c>
      <c r="Q88" s="88">
        <f>Q87+O88+P88</f>
        <v>3226303</v>
      </c>
    </row>
    <row r="89" spans="1:17" ht="13.5" customHeight="1">
      <c r="A89" t="s">
        <v>40</v>
      </c>
      <c r="B89" s="85" t="s">
        <v>46</v>
      </c>
      <c r="C89" t="s">
        <v>42</v>
      </c>
      <c r="D89" t="s">
        <v>69</v>
      </c>
      <c r="E89" s="107" t="s">
        <v>235</v>
      </c>
      <c r="F89">
        <v>1.4322</v>
      </c>
      <c r="G89" t="s">
        <v>69</v>
      </c>
      <c r="H89" t="s">
        <v>236</v>
      </c>
      <c r="I89">
        <v>1.43452</v>
      </c>
      <c r="J89">
        <v>3.6</v>
      </c>
      <c r="K89" t="s">
        <v>88</v>
      </c>
      <c r="L89" t="s">
        <v>81</v>
      </c>
      <c r="M89">
        <v>23.2</v>
      </c>
      <c r="N89" s="93"/>
      <c r="O89">
        <v>8388</v>
      </c>
      <c r="Q89" s="88">
        <f>Q88+O89+P89</f>
        <v>3234691</v>
      </c>
    </row>
    <row r="90" spans="1:17" ht="13.5" customHeight="1">
      <c r="A90" t="s">
        <v>40</v>
      </c>
      <c r="B90" s="85" t="s">
        <v>41</v>
      </c>
      <c r="C90" t="s">
        <v>42</v>
      </c>
      <c r="D90" t="s">
        <v>69</v>
      </c>
      <c r="E90" s="107" t="s">
        <v>237</v>
      </c>
      <c r="F90">
        <v>1.4190200000000002</v>
      </c>
      <c r="G90" t="s">
        <v>69</v>
      </c>
      <c r="H90" t="s">
        <v>238</v>
      </c>
      <c r="I90">
        <v>1.41259</v>
      </c>
      <c r="J90">
        <v>4.7</v>
      </c>
      <c r="K90" t="s">
        <v>187</v>
      </c>
      <c r="L90" t="s">
        <v>81</v>
      </c>
      <c r="M90">
        <v>64.3</v>
      </c>
      <c r="N90" s="93"/>
      <c r="O90">
        <v>30221</v>
      </c>
      <c r="Q90" s="88">
        <f>Q89+O90+P90</f>
        <v>3264912</v>
      </c>
    </row>
    <row r="91" spans="1:17" ht="13.5" customHeight="1">
      <c r="A91" t="s">
        <v>40</v>
      </c>
      <c r="B91" s="85" t="s">
        <v>46</v>
      </c>
      <c r="C91" t="s">
        <v>42</v>
      </c>
      <c r="D91" t="s">
        <v>69</v>
      </c>
      <c r="E91" s="107" t="s">
        <v>239</v>
      </c>
      <c r="F91">
        <v>1.43319</v>
      </c>
      <c r="G91" t="s">
        <v>69</v>
      </c>
      <c r="H91" t="s">
        <v>240</v>
      </c>
      <c r="I91">
        <v>1.44962</v>
      </c>
      <c r="J91">
        <v>4.2</v>
      </c>
      <c r="K91" t="s">
        <v>187</v>
      </c>
      <c r="L91" t="s">
        <v>81</v>
      </c>
      <c r="M91">
        <v>164.3</v>
      </c>
      <c r="N91" s="93"/>
      <c r="O91">
        <v>69006</v>
      </c>
      <c r="Q91" s="88">
        <f>Q90+O91+P91</f>
        <v>3333918</v>
      </c>
    </row>
    <row r="92" spans="1:17" ht="13.5" customHeight="1">
      <c r="A92" t="s">
        <v>40</v>
      </c>
      <c r="B92" s="85" t="s">
        <v>46</v>
      </c>
      <c r="C92" t="s">
        <v>42</v>
      </c>
      <c r="D92" t="s">
        <v>69</v>
      </c>
      <c r="E92" s="107" t="s">
        <v>241</v>
      </c>
      <c r="F92">
        <v>1.45236</v>
      </c>
      <c r="G92" t="s">
        <v>69</v>
      </c>
      <c r="H92" t="s">
        <v>242</v>
      </c>
      <c r="I92">
        <v>1.44359</v>
      </c>
      <c r="J92">
        <v>4.7</v>
      </c>
      <c r="K92" t="s">
        <v>47</v>
      </c>
      <c r="L92" t="s">
        <v>74</v>
      </c>
      <c r="N92" s="93">
        <v>-87.7</v>
      </c>
      <c r="P92" s="93">
        <v>-41360</v>
      </c>
      <c r="Q92" s="88">
        <f>Q91+O92+P92</f>
        <v>3292558</v>
      </c>
    </row>
    <row r="93" spans="1:17" ht="13.5" customHeight="1">
      <c r="A93" t="s">
        <v>40</v>
      </c>
      <c r="B93" s="85" t="s">
        <v>41</v>
      </c>
      <c r="C93" t="s">
        <v>42</v>
      </c>
      <c r="D93" t="s">
        <v>69</v>
      </c>
      <c r="E93" s="107">
        <v>40730.5</v>
      </c>
      <c r="F93">
        <v>1.43418</v>
      </c>
      <c r="G93" t="s">
        <v>69</v>
      </c>
      <c r="H93" t="s">
        <v>243</v>
      </c>
      <c r="I93">
        <v>1.42345</v>
      </c>
      <c r="J93">
        <v>3.3</v>
      </c>
      <c r="K93" t="s">
        <v>187</v>
      </c>
      <c r="L93" t="s">
        <v>81</v>
      </c>
      <c r="M93">
        <v>107.3</v>
      </c>
      <c r="N93" s="93"/>
      <c r="O93">
        <v>35409</v>
      </c>
      <c r="Q93" s="88">
        <f>Q92+O93+P93</f>
        <v>3327967</v>
      </c>
    </row>
    <row r="94" spans="1:17" ht="13.5" customHeight="1">
      <c r="A94" t="s">
        <v>40</v>
      </c>
      <c r="B94" s="85" t="s">
        <v>41</v>
      </c>
      <c r="C94" t="s">
        <v>42</v>
      </c>
      <c r="D94" t="s">
        <v>69</v>
      </c>
      <c r="E94" s="107" t="s">
        <v>244</v>
      </c>
      <c r="F94">
        <v>1.42059</v>
      </c>
      <c r="G94" t="s">
        <v>69</v>
      </c>
      <c r="H94" t="s">
        <v>245</v>
      </c>
      <c r="I94">
        <v>1.4112500000000001</v>
      </c>
      <c r="J94">
        <v>2.8</v>
      </c>
      <c r="K94" t="s">
        <v>187</v>
      </c>
      <c r="L94" t="s">
        <v>81</v>
      </c>
      <c r="M94">
        <v>93.4</v>
      </c>
      <c r="N94" s="93"/>
      <c r="O94">
        <v>26152</v>
      </c>
      <c r="Q94" s="88">
        <f>Q93+O94+P94</f>
        <v>3354119</v>
      </c>
    </row>
    <row r="95" spans="1:17" ht="13.5" customHeight="1">
      <c r="A95" t="s">
        <v>40</v>
      </c>
      <c r="B95" s="85" t="s">
        <v>46</v>
      </c>
      <c r="C95" t="s">
        <v>42</v>
      </c>
      <c r="D95" t="s">
        <v>69</v>
      </c>
      <c r="E95" s="107" t="s">
        <v>246</v>
      </c>
      <c r="F95">
        <v>1.4192</v>
      </c>
      <c r="G95" t="s">
        <v>69</v>
      </c>
      <c r="H95" t="s">
        <v>247</v>
      </c>
      <c r="I95">
        <v>1.40461</v>
      </c>
      <c r="J95">
        <v>2.8</v>
      </c>
      <c r="K95" t="s">
        <v>187</v>
      </c>
      <c r="L95" t="s">
        <v>74</v>
      </c>
      <c r="N95" s="93">
        <v>-145.9</v>
      </c>
      <c r="P95" s="93">
        <v>-40880</v>
      </c>
      <c r="Q95" s="88">
        <f>Q94+O95+P95</f>
        <v>3313239</v>
      </c>
    </row>
    <row r="96" spans="1:17" ht="13.5" customHeight="1">
      <c r="A96" t="s">
        <v>40</v>
      </c>
      <c r="B96" s="85" t="s">
        <v>46</v>
      </c>
      <c r="C96" t="s">
        <v>42</v>
      </c>
      <c r="D96" t="s">
        <v>69</v>
      </c>
      <c r="E96" s="107" t="s">
        <v>248</v>
      </c>
      <c r="F96">
        <v>1.4217</v>
      </c>
      <c r="G96" t="s">
        <v>69</v>
      </c>
      <c r="H96" t="s">
        <v>249</v>
      </c>
      <c r="I96">
        <v>1.4366400000000001</v>
      </c>
      <c r="J96">
        <v>5</v>
      </c>
      <c r="K96" t="s">
        <v>187</v>
      </c>
      <c r="L96" t="s">
        <v>81</v>
      </c>
      <c r="M96">
        <v>149.4</v>
      </c>
      <c r="N96" s="93"/>
      <c r="O96">
        <v>74700</v>
      </c>
      <c r="Q96" s="88">
        <f>Q95+O96+P96</f>
        <v>3387939</v>
      </c>
    </row>
    <row r="97" spans="1:17" ht="13.5" customHeight="1">
      <c r="A97" t="s">
        <v>40</v>
      </c>
      <c r="B97" s="85" t="s">
        <v>46</v>
      </c>
      <c r="C97" t="s">
        <v>42</v>
      </c>
      <c r="D97" t="s">
        <v>69</v>
      </c>
      <c r="E97" s="107" t="s">
        <v>250</v>
      </c>
      <c r="F97">
        <v>1.43763</v>
      </c>
      <c r="G97" t="s">
        <v>69</v>
      </c>
      <c r="H97" t="s">
        <v>251</v>
      </c>
      <c r="I97">
        <v>1.45388</v>
      </c>
      <c r="J97">
        <v>8.2</v>
      </c>
      <c r="K97" t="s">
        <v>187</v>
      </c>
      <c r="L97" t="s">
        <v>81</v>
      </c>
      <c r="M97">
        <v>162.5</v>
      </c>
      <c r="N97" s="93"/>
      <c r="O97">
        <v>133250</v>
      </c>
      <c r="Q97" s="88">
        <f>Q96+O97+P97</f>
        <v>3521189</v>
      </c>
    </row>
    <row r="98" spans="1:17" ht="13.5" customHeight="1">
      <c r="A98" t="s">
        <v>40</v>
      </c>
      <c r="B98" s="85" t="s">
        <v>41</v>
      </c>
      <c r="C98" t="s">
        <v>42</v>
      </c>
      <c r="D98" t="s">
        <v>69</v>
      </c>
      <c r="E98" s="107" t="s">
        <v>252</v>
      </c>
      <c r="F98">
        <v>1.43309</v>
      </c>
      <c r="G98" t="s">
        <v>69</v>
      </c>
      <c r="H98" t="s">
        <v>253</v>
      </c>
      <c r="I98">
        <v>1.42252</v>
      </c>
      <c r="J98">
        <v>3.7</v>
      </c>
      <c r="K98" t="s">
        <v>187</v>
      </c>
      <c r="L98" t="s">
        <v>81</v>
      </c>
      <c r="M98">
        <v>105.7</v>
      </c>
      <c r="N98" s="93"/>
      <c r="O98">
        <v>39109</v>
      </c>
      <c r="Q98" s="88">
        <f>Q97+O98+P98</f>
        <v>3560298</v>
      </c>
    </row>
    <row r="99" spans="1:17" ht="13.5" customHeight="1">
      <c r="A99" t="s">
        <v>40</v>
      </c>
      <c r="B99" s="85" t="s">
        <v>46</v>
      </c>
      <c r="C99" t="s">
        <v>42</v>
      </c>
      <c r="D99" t="s">
        <v>69</v>
      </c>
      <c r="E99" s="107" t="s">
        <v>254</v>
      </c>
      <c r="F99">
        <v>1.43407</v>
      </c>
      <c r="G99" t="s">
        <v>69</v>
      </c>
      <c r="H99" t="s">
        <v>255</v>
      </c>
      <c r="I99">
        <v>1.43407</v>
      </c>
      <c r="J99">
        <v>5.5</v>
      </c>
      <c r="K99" t="s">
        <v>47</v>
      </c>
      <c r="L99" t="s">
        <v>74</v>
      </c>
      <c r="N99" s="93">
        <v>-82.5</v>
      </c>
      <c r="P99" s="93">
        <v>-45650</v>
      </c>
      <c r="Q99" s="88">
        <f>Q98+O99+P99</f>
        <v>3514648</v>
      </c>
    </row>
    <row r="100" spans="1:17" ht="13.5" customHeight="1">
      <c r="A100" t="s">
        <v>40</v>
      </c>
      <c r="B100" s="85" t="s">
        <v>41</v>
      </c>
      <c r="C100" t="s">
        <v>42</v>
      </c>
      <c r="D100" t="s">
        <v>69</v>
      </c>
      <c r="E100" s="107" t="s">
        <v>256</v>
      </c>
      <c r="F100">
        <v>1.41628</v>
      </c>
      <c r="G100" t="s">
        <v>69</v>
      </c>
      <c r="H100" t="s">
        <v>257</v>
      </c>
      <c r="I100">
        <v>1.41628</v>
      </c>
      <c r="J100">
        <v>7.1</v>
      </c>
      <c r="K100" t="s">
        <v>47</v>
      </c>
      <c r="L100" t="s">
        <v>74</v>
      </c>
      <c r="N100" s="93">
        <v>-63.6</v>
      </c>
      <c r="P100" s="93">
        <v>-45440</v>
      </c>
      <c r="Q100" s="88">
        <f>Q99+O100+P100</f>
        <v>3469208</v>
      </c>
    </row>
    <row r="101" spans="1:17" ht="13.5" customHeight="1">
      <c r="A101" t="s">
        <v>40</v>
      </c>
      <c r="B101" s="85" t="s">
        <v>41</v>
      </c>
      <c r="C101" t="s">
        <v>42</v>
      </c>
      <c r="D101" t="s">
        <v>69</v>
      </c>
      <c r="E101" s="107" t="s">
        <v>258</v>
      </c>
      <c r="F101">
        <v>1.43761</v>
      </c>
      <c r="G101" t="s">
        <v>69</v>
      </c>
      <c r="H101" t="s">
        <v>258</v>
      </c>
      <c r="I101">
        <v>1.43808</v>
      </c>
      <c r="J101">
        <v>6</v>
      </c>
      <c r="K101" t="s">
        <v>187</v>
      </c>
      <c r="L101" t="s">
        <v>81</v>
      </c>
      <c r="M101">
        <v>70</v>
      </c>
      <c r="N101" s="93"/>
      <c r="O101">
        <v>42000</v>
      </c>
      <c r="Q101" s="88">
        <f>Q100+O101+P101</f>
        <v>3511208</v>
      </c>
    </row>
    <row r="102" spans="1:17" ht="13.5" customHeight="1">
      <c r="A102" t="s">
        <v>40</v>
      </c>
      <c r="B102" s="85" t="s">
        <v>46</v>
      </c>
      <c r="C102" t="s">
        <v>42</v>
      </c>
      <c r="D102" t="s">
        <v>69</v>
      </c>
      <c r="E102" s="107" t="s">
        <v>259</v>
      </c>
      <c r="F102">
        <v>1.44706</v>
      </c>
      <c r="G102" t="s">
        <v>69</v>
      </c>
      <c r="H102" t="s">
        <v>260</v>
      </c>
      <c r="I102">
        <v>1.44706</v>
      </c>
      <c r="J102">
        <v>6</v>
      </c>
      <c r="K102" t="s">
        <v>47</v>
      </c>
      <c r="L102" t="s">
        <v>74</v>
      </c>
      <c r="N102" s="93">
        <v>-90.8</v>
      </c>
      <c r="P102" s="93">
        <v>-54600</v>
      </c>
      <c r="Q102" s="88">
        <f>Q101+O102+P102</f>
        <v>3456608</v>
      </c>
    </row>
    <row r="103" spans="2:17" ht="13.5" customHeight="1">
      <c r="B103" s="85"/>
      <c r="M103" s="88">
        <f>SUM(M3:M102)</f>
        <v>7601.499999999998</v>
      </c>
      <c r="N103" s="93">
        <f>SUM(N3:N102)</f>
        <v>-1361.6</v>
      </c>
      <c r="O103" s="88">
        <f>SUM(O3:O102)</f>
        <v>3514778</v>
      </c>
      <c r="P103" s="93">
        <f>SUM(P3:P102)</f>
        <v>-558170</v>
      </c>
      <c r="Q103" s="111">
        <f>Q2+O103+P103</f>
        <v>3456608</v>
      </c>
    </row>
    <row r="104" ht="13.5" customHeight="1">
      <c r="B104" s="85"/>
    </row>
    <row r="105" spans="2:6" ht="13.5" customHeight="1">
      <c r="B105" s="85" t="s">
        <v>41</v>
      </c>
      <c r="E105" s="94" t="s">
        <v>52</v>
      </c>
      <c r="F105" s="94"/>
    </row>
    <row r="106" spans="5:6" ht="13.5" customHeight="1">
      <c r="E106" s="95" t="s">
        <v>53</v>
      </c>
      <c r="F106" s="96" t="s">
        <v>261</v>
      </c>
    </row>
    <row r="107" spans="5:6" ht="13.5" customHeight="1">
      <c r="E107" s="97" t="s">
        <v>55</v>
      </c>
      <c r="F107" s="98">
        <v>56</v>
      </c>
    </row>
    <row r="108" spans="5:6" ht="13.5" customHeight="1">
      <c r="E108" s="97" t="s">
        <v>56</v>
      </c>
      <c r="F108" s="98">
        <v>44</v>
      </c>
    </row>
    <row r="109" spans="5:6" ht="13.5" customHeight="1">
      <c r="E109" s="97" t="s">
        <v>57</v>
      </c>
      <c r="F109" s="98">
        <v>100</v>
      </c>
    </row>
    <row r="110" spans="5:6" ht="13.5" customHeight="1">
      <c r="E110" s="97" t="s">
        <v>58</v>
      </c>
      <c r="F110" s="98">
        <v>64</v>
      </c>
    </row>
    <row r="111" spans="5:6" ht="13.5" customHeight="1">
      <c r="E111" s="97" t="s">
        <v>59</v>
      </c>
      <c r="F111" s="99">
        <v>21</v>
      </c>
    </row>
    <row r="112" spans="5:6" ht="13.5" customHeight="1">
      <c r="E112" s="97" t="s">
        <v>60</v>
      </c>
      <c r="F112" s="98">
        <v>15</v>
      </c>
    </row>
    <row r="113" spans="5:6" ht="13.5" customHeight="1">
      <c r="E113" s="100" t="s">
        <v>61</v>
      </c>
      <c r="F113" s="101">
        <v>0</v>
      </c>
    </row>
    <row r="114" spans="5:6" ht="13.5" customHeight="1">
      <c r="E114" s="97" t="s">
        <v>62</v>
      </c>
      <c r="F114" s="98">
        <v>3514778</v>
      </c>
    </row>
    <row r="115" spans="5:6" ht="13.5" customHeight="1">
      <c r="E115" s="97" t="s">
        <v>63</v>
      </c>
      <c r="F115" s="99">
        <v>558170</v>
      </c>
    </row>
    <row r="116" spans="5:6" ht="13.5" customHeight="1">
      <c r="E116" s="97" t="s">
        <v>64</v>
      </c>
      <c r="F116" s="98">
        <v>2956608</v>
      </c>
    </row>
    <row r="117" spans="5:6" ht="13.5" customHeight="1">
      <c r="E117" s="97" t="s">
        <v>15</v>
      </c>
      <c r="F117" s="102">
        <v>54918</v>
      </c>
    </row>
    <row r="118" spans="5:6" ht="13.5" customHeight="1">
      <c r="E118" s="97" t="s">
        <v>16</v>
      </c>
      <c r="F118" s="102">
        <v>26579</v>
      </c>
    </row>
    <row r="119" spans="5:6" ht="13.5" customHeight="1">
      <c r="E119" s="97" t="s">
        <v>65</v>
      </c>
      <c r="F119" s="98">
        <v>6</v>
      </c>
    </row>
    <row r="120" spans="5:6" ht="13.5" customHeight="1">
      <c r="E120" s="97" t="s">
        <v>66</v>
      </c>
      <c r="F120" s="98">
        <v>3</v>
      </c>
    </row>
    <row r="121" spans="5:6" ht="13.5" customHeight="1">
      <c r="E121" s="97" t="s">
        <v>67</v>
      </c>
      <c r="F121" s="103">
        <v>529</v>
      </c>
    </row>
    <row r="122" spans="5:6" ht="13.5" customHeight="1">
      <c r="E122" s="104" t="s">
        <v>14</v>
      </c>
      <c r="F122" s="105" t="s">
        <v>262</v>
      </c>
    </row>
  </sheetData>
  <sheetProtection selectLockedCells="1" selectUnlockedCells="1"/>
  <mergeCells count="1">
    <mergeCell ref="E105:F105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2.00390625" defaultRowHeight="13.5"/>
  <cols>
    <col min="1" max="16384" width="11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06" sqref="I106"/>
    </sheetView>
  </sheetViews>
  <sheetFormatPr defaultColWidth="9.00390625" defaultRowHeight="13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B12" sqref="B12"/>
    </sheetView>
  </sheetViews>
  <sheetFormatPr defaultColWidth="9.00390625" defaultRowHeight="13.5"/>
  <cols>
    <col min="1" max="16384" width="8.875" style="0" customWidth="1"/>
  </cols>
  <sheetData>
    <row r="1" spans="1:9" ht="12.75">
      <c r="A1" s="112" t="s">
        <v>263</v>
      </c>
      <c r="B1" s="113"/>
      <c r="C1" s="113"/>
      <c r="D1" s="113"/>
      <c r="E1" s="113"/>
      <c r="F1" s="113"/>
      <c r="G1" s="113"/>
      <c r="H1" s="113"/>
      <c r="I1" s="114"/>
    </row>
    <row r="2" spans="1:9" ht="12.75">
      <c r="A2" s="115" t="s">
        <v>264</v>
      </c>
      <c r="B2" s="116"/>
      <c r="C2" s="116"/>
      <c r="D2" s="116"/>
      <c r="E2" s="116"/>
      <c r="F2" s="116"/>
      <c r="G2" s="116"/>
      <c r="H2" s="116"/>
      <c r="I2" s="114"/>
    </row>
    <row r="3" spans="1:4" ht="12.75">
      <c r="A3" s="117"/>
      <c r="D3" s="117"/>
    </row>
    <row r="7" ht="12.75">
      <c r="A7" t="s">
        <v>265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Haraguchi Mayumi</cp:lastModifiedBy>
  <cp:lastPrinted>1899-12-30T00:00:00Z</cp:lastPrinted>
  <dcterms:created xsi:type="dcterms:W3CDTF">2013-10-09T23:04:08Z</dcterms:created>
  <dcterms:modified xsi:type="dcterms:W3CDTF">2015-11-04T12:24:11Z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