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2000"/>
  </bookViews>
  <sheets>
    <sheet name="ゴロヤン検証（EURUSD４H）" sheetId="28" r:id="rId1"/>
    <sheet name="ゴロヤン検証EURUSDday" sheetId="29" r:id="rId2"/>
  </sheets>
  <calcPr calcId="114210"/>
</workbook>
</file>

<file path=xl/calcChain.xml><?xml version="1.0" encoding="utf-8"?>
<calcChain xmlns="http://schemas.openxmlformats.org/spreadsheetml/2006/main">
  <c r="R10" i="28"/>
  <c r="T10"/>
  <c r="R11"/>
  <c r="T11"/>
  <c r="R12"/>
  <c r="T12"/>
  <c r="R13"/>
  <c r="T13"/>
  <c r="R14"/>
  <c r="T14"/>
  <c r="R15"/>
  <c r="T15"/>
  <c r="R16"/>
  <c r="T16"/>
  <c r="R17"/>
  <c r="T17"/>
  <c r="R18"/>
  <c r="T18"/>
  <c r="R19"/>
  <c r="T19"/>
  <c r="R20"/>
  <c r="T20"/>
  <c r="R21"/>
  <c r="T21"/>
  <c r="R22"/>
  <c r="T22"/>
  <c r="R23"/>
  <c r="T23"/>
  <c r="R24"/>
  <c r="T24"/>
  <c r="R25"/>
  <c r="T25"/>
  <c r="R26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T9"/>
  <c r="R9"/>
  <c r="R43" i="29"/>
  <c r="M33"/>
  <c r="R33"/>
  <c r="L2"/>
  <c r="R107"/>
  <c r="C108"/>
  <c r="R108"/>
  <c r="P2"/>
  <c r="K9"/>
  <c r="M9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4"/>
  <c r="R35"/>
  <c r="R36"/>
  <c r="R37"/>
  <c r="R38"/>
  <c r="R39"/>
  <c r="R40"/>
  <c r="R41"/>
  <c r="R42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D4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H4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L4"/>
  <c r="P4"/>
  <c r="C5"/>
  <c r="E5"/>
  <c r="G5"/>
  <c r="I5"/>
  <c r="K10"/>
  <c r="M10"/>
  <c r="K11"/>
  <c r="M11"/>
  <c r="K12"/>
  <c r="M12"/>
  <c r="K13"/>
  <c r="M13"/>
  <c r="K14"/>
  <c r="M14"/>
  <c r="K15"/>
  <c r="M15"/>
  <c r="K16"/>
  <c r="M16"/>
  <c r="K17"/>
  <c r="M17"/>
  <c r="K18"/>
  <c r="M18"/>
  <c r="K19"/>
  <c r="M19"/>
  <c r="K20"/>
  <c r="M20"/>
  <c r="K21"/>
  <c r="M21"/>
  <c r="K22"/>
  <c r="M22"/>
  <c r="K23"/>
  <c r="M23"/>
  <c r="K24"/>
  <c r="M24"/>
  <c r="K25"/>
  <c r="M25"/>
  <c r="K26"/>
  <c r="M26"/>
  <c r="K27"/>
  <c r="M27"/>
  <c r="K28"/>
  <c r="M28"/>
  <c r="K29"/>
  <c r="M29"/>
  <c r="K30"/>
  <c r="M30"/>
  <c r="K31"/>
  <c r="M31"/>
  <c r="K32"/>
  <c r="M32"/>
  <c r="K33"/>
  <c r="K34"/>
  <c r="M34"/>
  <c r="K35"/>
  <c r="M35"/>
  <c r="K36"/>
  <c r="M36"/>
  <c r="K37"/>
  <c r="M37"/>
  <c r="K38"/>
  <c r="M38"/>
  <c r="K39"/>
  <c r="M39"/>
  <c r="K40"/>
  <c r="M40"/>
  <c r="K41"/>
  <c r="M41"/>
  <c r="K42"/>
  <c r="M42"/>
  <c r="K43"/>
  <c r="M43"/>
  <c r="K44"/>
  <c r="M44"/>
  <c r="K45"/>
  <c r="M45"/>
  <c r="K46"/>
  <c r="M46"/>
  <c r="K47"/>
  <c r="M47"/>
  <c r="K48"/>
  <c r="M48"/>
  <c r="K49"/>
  <c r="M49"/>
  <c r="K50"/>
  <c r="M50"/>
  <c r="K51"/>
  <c r="M51"/>
  <c r="K52"/>
  <c r="M52"/>
  <c r="K53"/>
  <c r="M53"/>
  <c r="K54"/>
  <c r="M54"/>
  <c r="K55"/>
  <c r="M55"/>
  <c r="K56"/>
  <c r="M56"/>
  <c r="K57"/>
  <c r="M57"/>
  <c r="K58"/>
  <c r="M58"/>
  <c r="K59"/>
  <c r="M59"/>
  <c r="K60"/>
  <c r="M60"/>
  <c r="K61"/>
  <c r="M61"/>
  <c r="K62"/>
  <c r="M62"/>
  <c r="K63"/>
  <c r="M63"/>
  <c r="K64"/>
  <c r="M64"/>
  <c r="K65"/>
  <c r="M65"/>
  <c r="K66"/>
  <c r="M66"/>
  <c r="K67"/>
  <c r="M67"/>
  <c r="K68"/>
  <c r="M68"/>
  <c r="K69"/>
  <c r="M69"/>
  <c r="K70"/>
  <c r="M70"/>
  <c r="K71"/>
  <c r="M71"/>
  <c r="K72"/>
  <c r="M72"/>
  <c r="K73"/>
  <c r="M73"/>
  <c r="K74"/>
  <c r="M74"/>
  <c r="K75"/>
  <c r="M75"/>
  <c r="K76"/>
  <c r="M76"/>
  <c r="K77"/>
  <c r="M77"/>
  <c r="K78"/>
  <c r="M78"/>
  <c r="K79"/>
  <c r="M79"/>
  <c r="K80"/>
  <c r="M80"/>
  <c r="K81"/>
  <c r="M81"/>
  <c r="K82"/>
  <c r="M82"/>
  <c r="K83"/>
  <c r="M83"/>
  <c r="K84"/>
  <c r="M84"/>
  <c r="K85"/>
  <c r="M85"/>
  <c r="K86"/>
  <c r="M86"/>
  <c r="K87"/>
  <c r="M87"/>
  <c r="K88"/>
  <c r="M88"/>
  <c r="K89"/>
  <c r="M89"/>
  <c r="K90"/>
  <c r="M90"/>
  <c r="K91"/>
  <c r="M91"/>
  <c r="K92"/>
  <c r="M92"/>
  <c r="K93"/>
  <c r="M93"/>
  <c r="K94"/>
  <c r="M94"/>
  <c r="K95"/>
  <c r="M95"/>
  <c r="K96"/>
  <c r="M96"/>
  <c r="K97"/>
  <c r="M97"/>
  <c r="K98"/>
  <c r="M98"/>
  <c r="K99"/>
  <c r="M99"/>
  <c r="K100"/>
  <c r="M100"/>
  <c r="K101"/>
  <c r="M101"/>
  <c r="K102"/>
  <c r="M102"/>
  <c r="K103"/>
  <c r="M103"/>
  <c r="K104"/>
  <c r="M104"/>
  <c r="K105"/>
  <c r="M105"/>
  <c r="K106"/>
  <c r="M106"/>
  <c r="K107"/>
  <c r="M107"/>
  <c r="K108"/>
  <c r="M108"/>
  <c r="K9" i="28"/>
  <c r="M9"/>
  <c r="T101"/>
  <c r="T102"/>
  <c r="T103"/>
  <c r="T104"/>
  <c r="T105"/>
  <c r="T106"/>
  <c r="T107"/>
  <c r="T108"/>
  <c r="H4"/>
  <c r="C12"/>
  <c r="C16"/>
  <c r="C20"/>
  <c r="C24"/>
  <c r="C28"/>
  <c r="C32"/>
  <c r="C36"/>
  <c r="C40"/>
  <c r="C44"/>
  <c r="C48"/>
  <c r="C52"/>
  <c r="C60"/>
  <c r="C64"/>
  <c r="C68"/>
  <c r="C72"/>
  <c r="C76"/>
  <c r="C80"/>
  <c r="C84"/>
  <c r="C88"/>
  <c r="C92"/>
  <c r="C96"/>
  <c r="C100"/>
  <c r="R101"/>
  <c r="R102"/>
  <c r="R103"/>
  <c r="C104"/>
  <c r="R104"/>
  <c r="R105"/>
  <c r="R106"/>
  <c r="R107"/>
  <c r="R108"/>
  <c r="M108"/>
  <c r="K108"/>
  <c r="C108"/>
  <c r="P2"/>
  <c r="M107"/>
  <c r="K107"/>
  <c r="C107"/>
  <c r="M106"/>
  <c r="K106"/>
  <c r="C106"/>
  <c r="M105"/>
  <c r="K105"/>
  <c r="C105"/>
  <c r="M104"/>
  <c r="K104"/>
  <c r="M103"/>
  <c r="K103"/>
  <c r="C103"/>
  <c r="M102"/>
  <c r="K102"/>
  <c r="C102"/>
  <c r="M101"/>
  <c r="K101"/>
  <c r="C101"/>
  <c r="M100"/>
  <c r="K100"/>
  <c r="M99"/>
  <c r="K99"/>
  <c r="C99"/>
  <c r="M98"/>
  <c r="K98"/>
  <c r="C98"/>
  <c r="M97"/>
  <c r="K97"/>
  <c r="C97"/>
  <c r="M96"/>
  <c r="K96"/>
  <c r="M95"/>
  <c r="K95"/>
  <c r="C95"/>
  <c r="M94"/>
  <c r="K94"/>
  <c r="C94"/>
  <c r="M93"/>
  <c r="K93"/>
  <c r="C93"/>
  <c r="M92"/>
  <c r="K92"/>
  <c r="M91"/>
  <c r="K91"/>
  <c r="C91"/>
  <c r="M90"/>
  <c r="K90"/>
  <c r="C90"/>
  <c r="M89"/>
  <c r="K89"/>
  <c r="C89"/>
  <c r="M88"/>
  <c r="K88"/>
  <c r="M87"/>
  <c r="K87"/>
  <c r="C87"/>
  <c r="M86"/>
  <c r="K86"/>
  <c r="C86"/>
  <c r="M85"/>
  <c r="K85"/>
  <c r="C85"/>
  <c r="M84"/>
  <c r="K84"/>
  <c r="M83"/>
  <c r="K83"/>
  <c r="C83"/>
  <c r="M82"/>
  <c r="K82"/>
  <c r="C82"/>
  <c r="M81"/>
  <c r="K81"/>
  <c r="C81"/>
  <c r="M80"/>
  <c r="K80"/>
  <c r="M79"/>
  <c r="K79"/>
  <c r="C79"/>
  <c r="M78"/>
  <c r="K78"/>
  <c r="C78"/>
  <c r="M77"/>
  <c r="K77"/>
  <c r="C77"/>
  <c r="M76"/>
  <c r="K76"/>
  <c r="M75"/>
  <c r="K75"/>
  <c r="C75"/>
  <c r="M74"/>
  <c r="K74"/>
  <c r="C74"/>
  <c r="M73"/>
  <c r="K73"/>
  <c r="C73"/>
  <c r="M72"/>
  <c r="K72"/>
  <c r="M71"/>
  <c r="K71"/>
  <c r="C71"/>
  <c r="M70"/>
  <c r="K70"/>
  <c r="C70"/>
  <c r="M69"/>
  <c r="K69"/>
  <c r="C69"/>
  <c r="M68"/>
  <c r="K68"/>
  <c r="M67"/>
  <c r="K67"/>
  <c r="C67"/>
  <c r="M66"/>
  <c r="K66"/>
  <c r="C66"/>
  <c r="M65"/>
  <c r="K65"/>
  <c r="C65"/>
  <c r="M64"/>
  <c r="K64"/>
  <c r="M63"/>
  <c r="K63"/>
  <c r="C63"/>
  <c r="M62"/>
  <c r="K62"/>
  <c r="C62"/>
  <c r="M61"/>
  <c r="K61"/>
  <c r="C61"/>
  <c r="M60"/>
  <c r="K60"/>
  <c r="M59"/>
  <c r="K59"/>
  <c r="C59"/>
  <c r="M58"/>
  <c r="K58"/>
  <c r="C58"/>
  <c r="M57"/>
  <c r="K57"/>
  <c r="C57"/>
  <c r="M56"/>
  <c r="K56"/>
  <c r="C56"/>
  <c r="M55"/>
  <c r="K55"/>
  <c r="C55"/>
  <c r="M54"/>
  <c r="K54"/>
  <c r="C54"/>
  <c r="M53"/>
  <c r="K53"/>
  <c r="C53"/>
  <c r="M52"/>
  <c r="K52"/>
  <c r="M51"/>
  <c r="K51"/>
  <c r="C51"/>
  <c r="M50"/>
  <c r="K50"/>
  <c r="C50"/>
  <c r="M49"/>
  <c r="K49"/>
  <c r="C49"/>
  <c r="M48"/>
  <c r="K48"/>
  <c r="M47"/>
  <c r="K47"/>
  <c r="C47"/>
  <c r="M46"/>
  <c r="K46"/>
  <c r="C46"/>
  <c r="M45"/>
  <c r="K45"/>
  <c r="C45"/>
  <c r="M44"/>
  <c r="K44"/>
  <c r="M43"/>
  <c r="K43"/>
  <c r="C43"/>
  <c r="M42"/>
  <c r="K42"/>
  <c r="C42"/>
  <c r="M41"/>
  <c r="K41"/>
  <c r="C41"/>
  <c r="M40"/>
  <c r="K40"/>
  <c r="M39"/>
  <c r="K39"/>
  <c r="C39"/>
  <c r="M38"/>
  <c r="K38"/>
  <c r="C38"/>
  <c r="M37"/>
  <c r="K37"/>
  <c r="C37"/>
  <c r="M36"/>
  <c r="K36"/>
  <c r="M35"/>
  <c r="K35"/>
  <c r="C35"/>
  <c r="M34"/>
  <c r="K34"/>
  <c r="C34"/>
  <c r="M33"/>
  <c r="K33"/>
  <c r="C33"/>
  <c r="M32"/>
  <c r="K32"/>
  <c r="M31"/>
  <c r="K31"/>
  <c r="C31"/>
  <c r="M30"/>
  <c r="K30"/>
  <c r="C30"/>
  <c r="M29"/>
  <c r="K29"/>
  <c r="C29"/>
  <c r="M28"/>
  <c r="K28"/>
  <c r="M27"/>
  <c r="K27"/>
  <c r="C27"/>
  <c r="K26"/>
  <c r="M26"/>
  <c r="C26"/>
  <c r="K25"/>
  <c r="M25"/>
  <c r="C25"/>
  <c r="M24"/>
  <c r="K24"/>
  <c r="M23"/>
  <c r="K23"/>
  <c r="C23"/>
  <c r="M22"/>
  <c r="K22"/>
  <c r="C22"/>
  <c r="M21"/>
  <c r="K21"/>
  <c r="C21"/>
  <c r="M20"/>
  <c r="K20"/>
  <c r="M19"/>
  <c r="K19"/>
  <c r="C19"/>
  <c r="M18"/>
  <c r="K18"/>
  <c r="C18"/>
  <c r="M17"/>
  <c r="K17"/>
  <c r="C17"/>
  <c r="M16"/>
  <c r="K16"/>
  <c r="M15"/>
  <c r="K15"/>
  <c r="C15"/>
  <c r="M14"/>
  <c r="K14"/>
  <c r="C14"/>
  <c r="M13"/>
  <c r="K13"/>
  <c r="M12"/>
  <c r="K12"/>
  <c r="M11"/>
  <c r="K11"/>
  <c r="M10"/>
  <c r="K10"/>
  <c r="C10"/>
  <c r="L2"/>
  <c r="C11"/>
  <c r="C13"/>
  <c r="L4"/>
  <c r="P4"/>
  <c r="D4"/>
  <c r="G5"/>
  <c r="E5"/>
  <c r="C5"/>
  <c r="I5"/>
</calcChain>
</file>

<file path=xl/sharedStrings.xml><?xml version="1.0" encoding="utf-8"?>
<sst xmlns="http://schemas.openxmlformats.org/spreadsheetml/2006/main" count="274" uniqueCount="72">
  <si>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</si>
  <si>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</si>
  <si>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</si>
  <si>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</si>
  <si>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</si>
  <si>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</si>
  <si>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</si>
  <si>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</si>
  <si>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</si>
  <si>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</si>
  <si>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</si>
  <si>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</si>
  <si>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</si>
  <si>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</si>
  <si>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</si>
  <si>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</si>
  <si>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</si>
  <si>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</si>
  <si>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</si>
  <si>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</si>
  <si>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</si>
  <si>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</si>
  <si>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</si>
  <si>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</si>
  <si>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</si>
  <si>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</si>
  <si>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</si>
  <si>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</si>
  <si>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</si>
  <si>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</si>
  <si>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</si>
  <si>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</si>
  <si>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</si>
  <si>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</si>
  <si>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</si>
  <si>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</si>
  <si>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通貨ペア</t>
    <rPh sb="0" eb="2">
      <t>ツウカ</t>
    </rPh>
    <phoneticPr fontId="2"/>
  </si>
  <si>
    <t>日足</t>
    <rPh sb="0" eb="2">
      <t>ヒアシ</t>
    </rPh>
    <phoneticPr fontId="2"/>
  </si>
  <si>
    <t>時間足</t>
    <rPh sb="0" eb="2">
      <t>ジカン</t>
    </rPh>
    <rPh sb="2" eb="3">
      <t>アシ</t>
    </rPh>
    <phoneticPr fontId="2"/>
  </si>
  <si>
    <t>当初資金</t>
    <rPh sb="0" eb="2">
      <t>トウショ</t>
    </rPh>
    <rPh sb="2" eb="4">
      <t>シキン</t>
    </rPh>
    <phoneticPr fontId="2"/>
  </si>
  <si>
    <t>最終資金</t>
    <rPh sb="0" eb="2">
      <t>サイシュウ</t>
    </rPh>
    <rPh sb="2" eb="4">
      <t>シキン</t>
    </rPh>
    <phoneticPr fontId="2"/>
  </si>
  <si>
    <t>エントリー理由</t>
    <rPh sb="5" eb="7">
      <t>リユウ</t>
    </rPh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</si>
  <si>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2"/>
  </si>
  <si>
    <t>決済理由</t>
    <rPh sb="0" eb="2">
      <t>ケッサイ</t>
    </rPh>
    <rPh sb="2" eb="4">
      <t>リユウ</t>
    </rPh>
    <phoneticPr fontId="2"/>
  </si>
  <si>
    <t>・トレーリングストップ（ダウ理論）</t>
    <rPh sb="14" eb="16">
      <t>リロン</t>
    </rPh>
    <phoneticPr fontId="2"/>
  </si>
  <si>
    <t>損益金額</t>
    <rPh sb="0" eb="2">
      <t>ソンエキ</t>
    </rPh>
    <rPh sb="2" eb="4">
      <t>キンガク</t>
    </rPh>
    <phoneticPr fontId="2"/>
  </si>
  <si>
    <t>損益pips</t>
    <rPh sb="0" eb="2">
      <t>ソンエキ</t>
    </rPh>
    <phoneticPr fontId="2"/>
  </si>
  <si>
    <t>最大ドローアップ</t>
    <rPh sb="0" eb="2">
      <t>サイダイ</t>
    </rPh>
    <phoneticPr fontId="2"/>
  </si>
  <si>
    <t>最大ドローダウン</t>
    <rPh sb="0" eb="2">
      <t>サイダイ</t>
    </rPh>
    <phoneticPr fontId="2"/>
  </si>
  <si>
    <t>勝数</t>
    <rPh sb="0" eb="1">
      <t>カ</t>
    </rPh>
    <rPh sb="1" eb="2">
      <t>カズ</t>
    </rPh>
    <phoneticPr fontId="2"/>
  </si>
  <si>
    <t>負数</t>
    <rPh sb="0" eb="1">
      <t>マ</t>
    </rPh>
    <rPh sb="1" eb="2">
      <t>カズ</t>
    </rPh>
    <phoneticPr fontId="2"/>
  </si>
  <si>
    <t>引分</t>
    <rPh sb="0" eb="1">
      <t>ヒ</t>
    </rPh>
    <rPh sb="1" eb="2">
      <t>ワ</t>
    </rPh>
    <phoneticPr fontId="2"/>
  </si>
  <si>
    <t>勝率</t>
    <rPh sb="0" eb="2">
      <t>ショウリツ</t>
    </rPh>
    <phoneticPr fontId="2"/>
  </si>
  <si>
    <t>最大連勝</t>
    <rPh sb="0" eb="2">
      <t>サイダイ</t>
    </rPh>
    <rPh sb="2" eb="4">
      <t>レンショウ</t>
    </rPh>
    <phoneticPr fontId="2"/>
  </si>
  <si>
    <t>最大連敗</t>
    <rPh sb="0" eb="2">
      <t>サイダイ</t>
    </rPh>
    <rPh sb="2" eb="4">
      <t>レンパイ</t>
    </rPh>
    <phoneticPr fontId="2"/>
  </si>
  <si>
    <t>No.</t>
    <phoneticPr fontId="2"/>
  </si>
  <si>
    <t>資金</t>
    <rPh sb="0" eb="2">
      <t>シキン</t>
    </rPh>
    <phoneticPr fontId="2"/>
  </si>
  <si>
    <t>エントリー</t>
    <phoneticPr fontId="2"/>
  </si>
  <si>
    <t>リスク（3%）</t>
    <phoneticPr fontId="2"/>
  </si>
  <si>
    <t>ロット</t>
    <phoneticPr fontId="2"/>
  </si>
  <si>
    <t>決済</t>
    <rPh sb="0" eb="2">
      <t>ケッサイ</t>
    </rPh>
    <phoneticPr fontId="2"/>
  </si>
  <si>
    <t>損益</t>
    <rPh sb="0" eb="2">
      <t>ソンエキ</t>
    </rPh>
    <phoneticPr fontId="2"/>
  </si>
  <si>
    <t>西暦</t>
    <rPh sb="0" eb="2">
      <t>セイレキ</t>
    </rPh>
    <phoneticPr fontId="2"/>
  </si>
  <si>
    <t>日付</t>
    <rPh sb="0" eb="2">
      <t>ヒヅケ</t>
    </rPh>
    <phoneticPr fontId="2"/>
  </si>
  <si>
    <t>売買</t>
    <rPh sb="0" eb="2">
      <t>バイバイ</t>
    </rPh>
    <phoneticPr fontId="2"/>
  </si>
  <si>
    <t>レート</t>
    <phoneticPr fontId="2"/>
  </si>
  <si>
    <t>pips</t>
    <phoneticPr fontId="2"/>
  </si>
  <si>
    <t>損失上限</t>
    <rPh sb="0" eb="2">
      <t>ソンシツ</t>
    </rPh>
    <rPh sb="2" eb="4">
      <t>ジョウゲン</t>
    </rPh>
    <phoneticPr fontId="2"/>
  </si>
  <si>
    <t>レート</t>
    <phoneticPr fontId="2"/>
  </si>
  <si>
    <t>金額</t>
    <rPh sb="0" eb="2">
      <t>キンガク</t>
    </rPh>
    <phoneticPr fontId="2"/>
  </si>
  <si>
    <t>売</t>
    <phoneticPr fontId="2"/>
  </si>
  <si>
    <t>買</t>
    <phoneticPr fontId="2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</si>
</sst>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7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79" fontId="1" fillId="0" borderId="1" xfId="1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9" fontId="1" fillId="0" borderId="3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81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shrinkToFit="1"/>
    </xf>
    <xf numFmtId="0" fontId="5" fillId="5" borderId="8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5" fillId="7" borderId="6" xfId="0" applyFont="1" applyFill="1" applyBorder="1" applyAlignment="1">
      <alignment horizontal="center" vertical="center" shrinkToFit="1"/>
    </xf>
    <xf numFmtId="0" fontId="5" fillId="7" borderId="10" xfId="0" applyFont="1" applyFill="1" applyBorder="1" applyAlignment="1">
      <alignment horizontal="center" vertical="center" shrinkToFit="1"/>
    </xf>
    <xf numFmtId="0" fontId="5" fillId="7" borderId="7" xfId="0" applyFont="1" applyFill="1" applyBorder="1" applyAlignment="1">
      <alignment horizontal="center" vertical="center" shrinkToFit="1"/>
    </xf>
    <xf numFmtId="0" fontId="5" fillId="7" borderId="11" xfId="0" applyFont="1" applyFill="1" applyBorder="1" applyAlignment="1">
      <alignment horizontal="center" vertical="center" shrinkToFit="1"/>
    </xf>
    <xf numFmtId="0" fontId="5" fillId="5" borderId="7" xfId="0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18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8" borderId="1" xfId="0" applyFont="1" applyFill="1" applyBorder="1" applyAlignment="1">
      <alignment horizontal="center" vertical="center" shrinkToFit="1"/>
    </xf>
    <xf numFmtId="0" fontId="4" fillId="5" borderId="8" xfId="0" applyFont="1" applyFill="1" applyBorder="1" applyAlignment="1">
      <alignment horizontal="center" vertical="center" shrinkToFit="1"/>
    </xf>
    <xf numFmtId="0" fontId="4" fillId="5" borderId="2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7" borderId="6" xfId="0" applyFont="1" applyFill="1" applyBorder="1" applyAlignment="1">
      <alignment horizontal="center" vertical="center" shrinkToFit="1"/>
    </xf>
    <xf numFmtId="0" fontId="4" fillId="7" borderId="10" xfId="0" applyFont="1" applyFill="1" applyBorder="1" applyAlignment="1">
      <alignment horizontal="center" vertical="center" shrinkToFit="1"/>
    </xf>
    <xf numFmtId="0" fontId="4" fillId="7" borderId="7" xfId="0" applyFont="1" applyFill="1" applyBorder="1" applyAlignment="1">
      <alignment horizontal="center" vertical="center" shrinkToFit="1"/>
    </xf>
    <xf numFmtId="0" fontId="4" fillId="7" borderId="11" xfId="0" applyFont="1" applyFill="1" applyBorder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shrinkToFit="1"/>
    </xf>
    <xf numFmtId="0" fontId="4" fillId="5" borderId="3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09"/>
  <sheetViews>
    <sheetView tabSelected="1" zoomScale="115" zoomScaleNormal="115" workbookViewId="0">
      <pane ySplit="8" topLeftCell="A9" activePane="bottomLeft" state="frozen"/>
      <selection pane="bottomLeft" activeCell="P29" sqref="P29:Q29"/>
    </sheetView>
  </sheetViews>
  <sheetFormatPr defaultRowHeight="13.5"/>
  <cols>
    <col min="1" max="1" width="2.875" customWidth="1"/>
    <col min="2" max="18" width="6.625" customWidth="1"/>
    <col min="22" max="22" width="10.875" style="23" bestFit="1" customWidth="1"/>
  </cols>
  <sheetData>
    <row r="2" spans="2:21">
      <c r="B2" s="38" t="s">
        <v>2</v>
      </c>
      <c r="C2" s="38"/>
      <c r="D2" s="39"/>
      <c r="E2" s="39"/>
      <c r="F2" s="38" t="s">
        <v>3</v>
      </c>
      <c r="G2" s="38"/>
      <c r="H2" s="39" t="s">
        <v>33</v>
      </c>
      <c r="I2" s="39"/>
      <c r="J2" s="38" t="s">
        <v>4</v>
      </c>
      <c r="K2" s="38"/>
      <c r="L2" s="42">
        <f>C9</f>
        <v>1000000</v>
      </c>
      <c r="M2" s="39"/>
      <c r="N2" s="38" t="s">
        <v>5</v>
      </c>
      <c r="O2" s="38"/>
      <c r="P2" s="42" t="e">
        <f>C108+R108</f>
        <v>#VALUE!</v>
      </c>
      <c r="Q2" s="39"/>
      <c r="R2" s="1"/>
      <c r="S2" s="1"/>
      <c r="T2" s="1"/>
    </row>
    <row r="3" spans="2:21" ht="57" customHeight="1">
      <c r="B3" s="38" t="s">
        <v>6</v>
      </c>
      <c r="C3" s="38"/>
      <c r="D3" s="40" t="s">
        <v>35</v>
      </c>
      <c r="E3" s="40"/>
      <c r="F3" s="40"/>
      <c r="G3" s="40"/>
      <c r="H3" s="40"/>
      <c r="I3" s="40"/>
      <c r="J3" s="38" t="s">
        <v>7</v>
      </c>
      <c r="K3" s="38"/>
      <c r="L3" s="40" t="s">
        <v>32</v>
      </c>
      <c r="M3" s="45"/>
      <c r="N3" s="45"/>
      <c r="O3" s="45"/>
      <c r="P3" s="45"/>
      <c r="Q3" s="45"/>
      <c r="R3" s="1"/>
      <c r="S3" s="1"/>
    </row>
    <row r="4" spans="2:21">
      <c r="B4" s="38" t="s">
        <v>8</v>
      </c>
      <c r="C4" s="38"/>
      <c r="D4" s="37">
        <f>SUM($R$9:$S$993)</f>
        <v>1584586</v>
      </c>
      <c r="E4" s="37"/>
      <c r="F4" s="38" t="s">
        <v>9</v>
      </c>
      <c r="G4" s="38"/>
      <c r="H4" s="41">
        <f>SUM($T$9:$U$108)</f>
        <v>1599.8000000000079</v>
      </c>
      <c r="I4" s="39"/>
      <c r="J4" s="36" t="s">
        <v>10</v>
      </c>
      <c r="K4" s="36"/>
      <c r="L4" s="42">
        <f>MAX($C$9:$D$990)-C9</f>
        <v>1584586</v>
      </c>
      <c r="M4" s="42"/>
      <c r="N4" s="36" t="s">
        <v>11</v>
      </c>
      <c r="O4" s="36"/>
      <c r="P4" s="37">
        <f>MIN($C$9:$D$990)-C9</f>
        <v>0</v>
      </c>
      <c r="Q4" s="37"/>
      <c r="R4" s="1"/>
      <c r="S4" s="1"/>
      <c r="T4" s="1"/>
    </row>
    <row r="5" spans="2:21">
      <c r="B5" s="22" t="s">
        <v>12</v>
      </c>
      <c r="C5" s="2">
        <f>COUNTIF($R$9:$R$990,"&gt;0")</f>
        <v>12</v>
      </c>
      <c r="D5" s="21" t="s">
        <v>13</v>
      </c>
      <c r="E5" s="16">
        <f>COUNTIF($R$9:$R$990,"&lt;0")</f>
        <v>6</v>
      </c>
      <c r="F5" s="21" t="s">
        <v>14</v>
      </c>
      <c r="G5" s="2">
        <f>COUNTIF($R$9:$R$990,"=0")</f>
        <v>0</v>
      </c>
      <c r="H5" s="21" t="s">
        <v>15</v>
      </c>
      <c r="I5" s="3">
        <f>C5/SUM(C5,E5,G5)</f>
        <v>0.66666666666666663</v>
      </c>
      <c r="J5" s="46" t="s">
        <v>16</v>
      </c>
      <c r="K5" s="38"/>
      <c r="L5" s="43"/>
      <c r="M5" s="44"/>
      <c r="N5" s="18" t="s">
        <v>17</v>
      </c>
      <c r="O5" s="9"/>
      <c r="P5" s="43"/>
      <c r="Q5" s="44"/>
      <c r="R5" s="1"/>
      <c r="S5" s="1"/>
      <c r="T5" s="1"/>
    </row>
    <row r="6" spans="2:21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>
      <c r="B7" s="57" t="s">
        <v>18</v>
      </c>
      <c r="C7" s="58" t="s">
        <v>19</v>
      </c>
      <c r="D7" s="59"/>
      <c r="E7" s="62" t="s">
        <v>20</v>
      </c>
      <c r="F7" s="63"/>
      <c r="G7" s="63"/>
      <c r="H7" s="63"/>
      <c r="I7" s="49"/>
      <c r="J7" s="64" t="s">
        <v>21</v>
      </c>
      <c r="K7" s="65"/>
      <c r="L7" s="51"/>
      <c r="M7" s="54" t="s">
        <v>22</v>
      </c>
      <c r="N7" s="55" t="s">
        <v>23</v>
      </c>
      <c r="O7" s="56"/>
      <c r="P7" s="56"/>
      <c r="Q7" s="53"/>
      <c r="R7" s="47" t="s">
        <v>24</v>
      </c>
      <c r="S7" s="47"/>
      <c r="T7" s="47"/>
      <c r="U7" s="47"/>
    </row>
    <row r="8" spans="2:21">
      <c r="B8" s="36"/>
      <c r="C8" s="60"/>
      <c r="D8" s="61"/>
      <c r="E8" s="19" t="s">
        <v>25</v>
      </c>
      <c r="F8" s="19" t="s">
        <v>26</v>
      </c>
      <c r="G8" s="19" t="s">
        <v>27</v>
      </c>
      <c r="H8" s="48" t="s">
        <v>28</v>
      </c>
      <c r="I8" s="49"/>
      <c r="J8" s="4" t="s">
        <v>29</v>
      </c>
      <c r="K8" s="50" t="s">
        <v>30</v>
      </c>
      <c r="L8" s="51"/>
      <c r="M8" s="54"/>
      <c r="N8" s="5" t="s">
        <v>25</v>
      </c>
      <c r="O8" s="5" t="s">
        <v>26</v>
      </c>
      <c r="P8" s="52" t="s">
        <v>28</v>
      </c>
      <c r="Q8" s="53"/>
      <c r="R8" s="47" t="s">
        <v>31</v>
      </c>
      <c r="S8" s="47"/>
      <c r="T8" s="47" t="s">
        <v>29</v>
      </c>
      <c r="U8" s="47"/>
    </row>
    <row r="9" spans="2:21">
      <c r="B9" s="20">
        <v>1</v>
      </c>
      <c r="C9" s="66">
        <v>1000000</v>
      </c>
      <c r="D9" s="66"/>
      <c r="E9" s="20">
        <v>2010</v>
      </c>
      <c r="F9" s="8">
        <v>42023</v>
      </c>
      <c r="G9" s="20" t="s">
        <v>0</v>
      </c>
      <c r="H9" s="67">
        <v>1.43869</v>
      </c>
      <c r="I9" s="67"/>
      <c r="J9" s="20">
        <v>26.1</v>
      </c>
      <c r="K9" s="66">
        <f t="shared" ref="K9:K72" si="0">IF(F9="","",C9*0.03)</f>
        <v>30000</v>
      </c>
      <c r="L9" s="66"/>
      <c r="M9" s="6">
        <f>IF(J9="","",ROUNDDOWN(K9/(J9/81)/100000,2))</f>
        <v>0.93</v>
      </c>
      <c r="N9" s="20">
        <v>2010</v>
      </c>
      <c r="O9" s="8">
        <v>42026</v>
      </c>
      <c r="P9" s="67">
        <v>1.4164000000000001</v>
      </c>
      <c r="Q9" s="67"/>
      <c r="R9" s="69">
        <f>IF(O9="","",ROUNDDOWN((IF(G9="売",H9-P9,P9-H9))*M9*1000000000/81,0))</f>
        <v>255922</v>
      </c>
      <c r="S9" s="69"/>
      <c r="T9" s="68">
        <f>IF(O9="","",IF(R9&lt;0,J9*(-1),IF(G9="買",(P9-H9)*10000,(H9-P9)*10000)))</f>
        <v>222.89999999999921</v>
      </c>
      <c r="U9" s="68"/>
    </row>
    <row r="10" spans="2:21">
      <c r="B10" s="20">
        <v>2</v>
      </c>
      <c r="C10" s="66">
        <f t="shared" ref="C10:C73" si="1">IF(R9="","",C9+R9)</f>
        <v>1255922</v>
      </c>
      <c r="D10" s="66"/>
      <c r="E10" s="20">
        <v>2010</v>
      </c>
      <c r="F10" s="8">
        <v>42031</v>
      </c>
      <c r="G10" s="20" t="s">
        <v>0</v>
      </c>
      <c r="H10" s="67">
        <v>1.4031899999999999</v>
      </c>
      <c r="I10" s="67"/>
      <c r="J10" s="20">
        <v>26</v>
      </c>
      <c r="K10" s="66">
        <f t="shared" si="0"/>
        <v>37677.659999999996</v>
      </c>
      <c r="L10" s="66"/>
      <c r="M10" s="6">
        <f t="shared" ref="M10:M73" si="2">IF(J10="","",ROUNDDOWN(K10/(J10/81)/100000,2))</f>
        <v>1.17</v>
      </c>
      <c r="N10" s="20">
        <v>2010</v>
      </c>
      <c r="O10" s="8">
        <v>42036</v>
      </c>
      <c r="P10" s="67">
        <v>1.3936999999999999</v>
      </c>
      <c r="Q10" s="67"/>
      <c r="R10" s="69">
        <f t="shared" ref="R10:R73" si="3">IF(O10="","",ROUNDDOWN((IF(G10="売",H10-P10,P10-H10))*M10*1000000000/81,0))</f>
        <v>137077</v>
      </c>
      <c r="S10" s="69"/>
      <c r="T10" s="68">
        <f t="shared" ref="T10:T73" si="4">IF(O10="","",IF(R10&lt;0,J10*(-1),IF(G10="買",(P10-H10)*10000,(H10-P10)*10000)))</f>
        <v>94.899999999999977</v>
      </c>
      <c r="U10" s="68"/>
    </row>
    <row r="11" spans="2:21">
      <c r="B11" s="20">
        <v>3</v>
      </c>
      <c r="C11" s="66">
        <f t="shared" si="1"/>
        <v>1392999</v>
      </c>
      <c r="D11" s="66"/>
      <c r="E11" s="20">
        <v>2010</v>
      </c>
      <c r="F11" s="8">
        <v>42040</v>
      </c>
      <c r="G11" s="20" t="s">
        <v>0</v>
      </c>
      <c r="H11" s="67">
        <v>1.36659</v>
      </c>
      <c r="I11" s="67"/>
      <c r="J11" s="20">
        <v>76</v>
      </c>
      <c r="K11" s="66">
        <f t="shared" si="0"/>
        <v>41789.97</v>
      </c>
      <c r="L11" s="66"/>
      <c r="M11" s="6">
        <f>IF(J11="","",ROUNDDOWN(K11/(J11/81)/100000,2))</f>
        <v>0.44</v>
      </c>
      <c r="N11" s="20">
        <v>2010</v>
      </c>
      <c r="O11" s="8">
        <v>42044</v>
      </c>
      <c r="P11" s="67">
        <v>1.3683000000000001</v>
      </c>
      <c r="Q11" s="67"/>
      <c r="R11" s="69">
        <f t="shared" si="3"/>
        <v>-9288</v>
      </c>
      <c r="S11" s="69"/>
      <c r="T11" s="68">
        <f t="shared" si="4"/>
        <v>-76</v>
      </c>
      <c r="U11" s="68"/>
    </row>
    <row r="12" spans="2:21">
      <c r="B12" s="20">
        <v>4</v>
      </c>
      <c r="C12" s="66">
        <f t="shared" si="1"/>
        <v>1383711</v>
      </c>
      <c r="D12" s="66"/>
      <c r="E12" s="20">
        <v>2010</v>
      </c>
      <c r="F12" s="8">
        <v>42045</v>
      </c>
      <c r="G12" s="20" t="s">
        <v>1</v>
      </c>
      <c r="H12" s="67">
        <v>1.3771</v>
      </c>
      <c r="I12" s="67"/>
      <c r="J12" s="20">
        <v>38</v>
      </c>
      <c r="K12" s="66">
        <f t="shared" si="0"/>
        <v>41511.33</v>
      </c>
      <c r="L12" s="66"/>
      <c r="M12" s="6">
        <f t="shared" si="2"/>
        <v>0.88</v>
      </c>
      <c r="N12" s="20">
        <v>2010</v>
      </c>
      <c r="O12" s="8">
        <v>42045</v>
      </c>
      <c r="P12" s="67">
        <v>1.3723000000000001</v>
      </c>
      <c r="Q12" s="67"/>
      <c r="R12" s="69">
        <f t="shared" si="3"/>
        <v>-52148</v>
      </c>
      <c r="S12" s="69"/>
      <c r="T12" s="68">
        <f t="shared" si="4"/>
        <v>-38</v>
      </c>
      <c r="U12" s="68"/>
    </row>
    <row r="13" spans="2:21">
      <c r="B13" s="20">
        <v>5</v>
      </c>
      <c r="C13" s="66">
        <f t="shared" si="1"/>
        <v>1331563</v>
      </c>
      <c r="D13" s="66"/>
      <c r="E13" s="20">
        <v>2010</v>
      </c>
      <c r="F13" s="8">
        <v>42082</v>
      </c>
      <c r="G13" s="20" t="s">
        <v>0</v>
      </c>
      <c r="H13" s="67">
        <v>1.3580000000000001</v>
      </c>
      <c r="I13" s="67"/>
      <c r="J13" s="20">
        <v>52</v>
      </c>
      <c r="K13" s="66">
        <f t="shared" si="0"/>
        <v>39946.89</v>
      </c>
      <c r="L13" s="66"/>
      <c r="M13" s="6">
        <f t="shared" si="2"/>
        <v>0.62</v>
      </c>
      <c r="N13" s="20">
        <v>2010</v>
      </c>
      <c r="O13" s="8">
        <v>42089</v>
      </c>
      <c r="P13" s="67">
        <v>1.3351999999999999</v>
      </c>
      <c r="Q13" s="67"/>
      <c r="R13" s="69">
        <f t="shared" si="3"/>
        <v>174518</v>
      </c>
      <c r="S13" s="69"/>
      <c r="T13" s="68">
        <f t="shared" si="4"/>
        <v>228.00000000000153</v>
      </c>
      <c r="U13" s="68"/>
    </row>
    <row r="14" spans="2:21">
      <c r="B14" s="20">
        <v>6</v>
      </c>
      <c r="C14" s="66">
        <f t="shared" si="1"/>
        <v>1506081</v>
      </c>
      <c r="D14" s="66"/>
      <c r="E14" s="20">
        <v>2010</v>
      </c>
      <c r="F14" s="8">
        <v>42095</v>
      </c>
      <c r="G14" s="20" t="s">
        <v>1</v>
      </c>
      <c r="H14" s="67">
        <v>1.3520000000000001</v>
      </c>
      <c r="I14" s="67"/>
      <c r="J14" s="20">
        <v>60</v>
      </c>
      <c r="K14" s="66">
        <f t="shared" si="0"/>
        <v>45182.43</v>
      </c>
      <c r="L14" s="66"/>
      <c r="M14" s="6">
        <f t="shared" si="2"/>
        <v>0.6</v>
      </c>
      <c r="N14" s="20">
        <v>2010</v>
      </c>
      <c r="O14" s="8">
        <v>42096</v>
      </c>
      <c r="P14" s="67">
        <v>1.3484</v>
      </c>
      <c r="Q14" s="67"/>
      <c r="R14" s="69">
        <f t="shared" si="3"/>
        <v>-26666</v>
      </c>
      <c r="S14" s="69"/>
      <c r="T14" s="68">
        <f t="shared" si="4"/>
        <v>-60</v>
      </c>
      <c r="U14" s="68"/>
    </row>
    <row r="15" spans="2:21">
      <c r="B15" s="20">
        <v>7</v>
      </c>
      <c r="C15" s="66">
        <f t="shared" si="1"/>
        <v>1479415</v>
      </c>
      <c r="D15" s="66"/>
      <c r="E15" s="20">
        <v>2010</v>
      </c>
      <c r="F15" s="8">
        <v>42107</v>
      </c>
      <c r="G15" s="20" t="s">
        <v>1</v>
      </c>
      <c r="H15" s="67">
        <v>1.359</v>
      </c>
      <c r="I15" s="67"/>
      <c r="J15" s="20">
        <v>44</v>
      </c>
      <c r="K15" s="66">
        <f t="shared" si="0"/>
        <v>44382.45</v>
      </c>
      <c r="L15" s="66"/>
      <c r="M15" s="6">
        <f t="shared" si="2"/>
        <v>0.81</v>
      </c>
      <c r="N15" s="20">
        <v>2010</v>
      </c>
      <c r="O15" s="8">
        <v>42109</v>
      </c>
      <c r="P15" s="67">
        <v>1.3631</v>
      </c>
      <c r="Q15" s="67"/>
      <c r="R15" s="69">
        <f t="shared" si="3"/>
        <v>40999</v>
      </c>
      <c r="S15" s="69"/>
      <c r="T15" s="68">
        <f t="shared" si="4"/>
        <v>40.999999999999929</v>
      </c>
      <c r="U15" s="68"/>
    </row>
    <row r="16" spans="2:21">
      <c r="B16" s="20">
        <v>8</v>
      </c>
      <c r="C16" s="66">
        <f t="shared" si="1"/>
        <v>1520414</v>
      </c>
      <c r="D16" s="66"/>
      <c r="E16" s="20">
        <v>2010</v>
      </c>
      <c r="F16" s="8">
        <v>42122</v>
      </c>
      <c r="G16" s="20" t="s">
        <v>0</v>
      </c>
      <c r="H16" s="67">
        <v>1.3182</v>
      </c>
      <c r="I16" s="67"/>
      <c r="J16" s="20">
        <v>83</v>
      </c>
      <c r="K16" s="66">
        <f t="shared" si="0"/>
        <v>45612.42</v>
      </c>
      <c r="L16" s="66"/>
      <c r="M16" s="6">
        <f t="shared" si="2"/>
        <v>0.44</v>
      </c>
      <c r="N16" s="20">
        <v>2010</v>
      </c>
      <c r="O16" s="8">
        <v>42123</v>
      </c>
      <c r="P16" s="67">
        <v>1.3275999999999999</v>
      </c>
      <c r="Q16" s="67"/>
      <c r="R16" s="69">
        <f t="shared" si="3"/>
        <v>-51061</v>
      </c>
      <c r="S16" s="69"/>
      <c r="T16" s="68">
        <f t="shared" si="4"/>
        <v>-83</v>
      </c>
      <c r="U16" s="68"/>
    </row>
    <row r="17" spans="2:21">
      <c r="B17" s="20">
        <v>9</v>
      </c>
      <c r="C17" s="66">
        <f t="shared" si="1"/>
        <v>1469353</v>
      </c>
      <c r="D17" s="66"/>
      <c r="E17" s="20">
        <v>2010</v>
      </c>
      <c r="F17" s="8">
        <v>42129</v>
      </c>
      <c r="G17" s="20" t="s">
        <v>0</v>
      </c>
      <c r="H17" s="67">
        <v>1.2841</v>
      </c>
      <c r="I17" s="67"/>
      <c r="J17" s="20">
        <v>62</v>
      </c>
      <c r="K17" s="66">
        <f t="shared" si="0"/>
        <v>44080.59</v>
      </c>
      <c r="L17" s="66"/>
      <c r="M17" s="6">
        <f t="shared" si="2"/>
        <v>0.56999999999999995</v>
      </c>
      <c r="N17" s="20">
        <v>2010</v>
      </c>
      <c r="O17" s="8">
        <v>42131</v>
      </c>
      <c r="P17" s="67">
        <v>1.2771999999999999</v>
      </c>
      <c r="Q17" s="67"/>
      <c r="R17" s="69">
        <f t="shared" si="3"/>
        <v>48555</v>
      </c>
      <c r="S17" s="69"/>
      <c r="T17" s="68">
        <f t="shared" si="4"/>
        <v>69.000000000001279</v>
      </c>
      <c r="U17" s="68"/>
    </row>
    <row r="18" spans="2:21">
      <c r="B18" s="20">
        <v>10</v>
      </c>
      <c r="C18" s="66">
        <f t="shared" si="1"/>
        <v>1517908</v>
      </c>
      <c r="D18" s="66"/>
      <c r="E18" s="20">
        <v>2010</v>
      </c>
      <c r="F18" s="8">
        <v>42138</v>
      </c>
      <c r="G18" s="20" t="s">
        <v>0</v>
      </c>
      <c r="H18" s="67">
        <v>1.2437</v>
      </c>
      <c r="I18" s="67"/>
      <c r="J18" s="20">
        <v>95</v>
      </c>
      <c r="K18" s="66">
        <f t="shared" si="0"/>
        <v>45537.24</v>
      </c>
      <c r="L18" s="66"/>
      <c r="M18" s="6">
        <f t="shared" si="2"/>
        <v>0.38</v>
      </c>
      <c r="N18" s="20">
        <v>2010</v>
      </c>
      <c r="O18" s="8">
        <v>42141</v>
      </c>
      <c r="P18" s="67">
        <v>1.2399</v>
      </c>
      <c r="Q18" s="67"/>
      <c r="R18" s="69">
        <f t="shared" si="3"/>
        <v>17827</v>
      </c>
      <c r="S18" s="69"/>
      <c r="T18" s="68">
        <f t="shared" si="4"/>
        <v>38.000000000000256</v>
      </c>
      <c r="U18" s="68"/>
    </row>
    <row r="19" spans="2:21">
      <c r="B19" s="20">
        <v>11</v>
      </c>
      <c r="C19" s="66">
        <f t="shared" si="1"/>
        <v>1535735</v>
      </c>
      <c r="D19" s="66"/>
      <c r="E19" s="20">
        <v>2010</v>
      </c>
      <c r="F19" s="8">
        <v>42142</v>
      </c>
      <c r="G19" s="20" t="s">
        <v>0</v>
      </c>
      <c r="H19" s="67">
        <v>1.2397</v>
      </c>
      <c r="I19" s="67"/>
      <c r="J19" s="20">
        <v>46</v>
      </c>
      <c r="K19" s="66">
        <f t="shared" si="0"/>
        <v>46072.049999999996</v>
      </c>
      <c r="L19" s="66"/>
      <c r="M19" s="6">
        <f t="shared" si="2"/>
        <v>0.81</v>
      </c>
      <c r="N19" s="20">
        <v>2010</v>
      </c>
      <c r="O19" s="8">
        <v>42143</v>
      </c>
      <c r="P19" s="67">
        <v>1.2325999999999999</v>
      </c>
      <c r="Q19" s="67"/>
      <c r="R19" s="69">
        <f t="shared" si="3"/>
        <v>71000</v>
      </c>
      <c r="S19" s="69"/>
      <c r="T19" s="68">
        <f t="shared" si="4"/>
        <v>71.000000000001066</v>
      </c>
      <c r="U19" s="68"/>
    </row>
    <row r="20" spans="2:21">
      <c r="B20" s="20">
        <v>12</v>
      </c>
      <c r="C20" s="66">
        <f t="shared" si="1"/>
        <v>1606735</v>
      </c>
      <c r="D20" s="66"/>
      <c r="E20" s="20">
        <v>2010</v>
      </c>
      <c r="F20" s="8">
        <v>42159</v>
      </c>
      <c r="G20" s="20" t="s">
        <v>0</v>
      </c>
      <c r="H20" s="67">
        <v>1.2171000000000001</v>
      </c>
      <c r="I20" s="67"/>
      <c r="J20" s="20">
        <v>43</v>
      </c>
      <c r="K20" s="66">
        <f t="shared" si="0"/>
        <v>48202.049999999996</v>
      </c>
      <c r="L20" s="66"/>
      <c r="M20" s="6">
        <f t="shared" si="2"/>
        <v>0.9</v>
      </c>
      <c r="N20" s="20">
        <v>2010</v>
      </c>
      <c r="O20" s="8">
        <v>42163</v>
      </c>
      <c r="P20" s="67">
        <v>1.1980999999999999</v>
      </c>
      <c r="Q20" s="67"/>
      <c r="R20" s="69">
        <f t="shared" si="3"/>
        <v>211111</v>
      </c>
      <c r="S20" s="69"/>
      <c r="T20" s="68">
        <f t="shared" si="4"/>
        <v>190.00000000000128</v>
      </c>
      <c r="U20" s="68"/>
    </row>
    <row r="21" spans="2:21">
      <c r="B21" s="20">
        <v>13</v>
      </c>
      <c r="C21" s="66">
        <f t="shared" si="1"/>
        <v>1817846</v>
      </c>
      <c r="D21" s="66"/>
      <c r="E21" s="20">
        <v>2010</v>
      </c>
      <c r="F21" s="8">
        <v>42165</v>
      </c>
      <c r="G21" s="20" t="s">
        <v>1</v>
      </c>
      <c r="H21" s="67">
        <v>1.2085999999999999</v>
      </c>
      <c r="I21" s="67"/>
      <c r="J21" s="20">
        <v>78</v>
      </c>
      <c r="K21" s="66">
        <f t="shared" si="0"/>
        <v>54535.38</v>
      </c>
      <c r="L21" s="66"/>
      <c r="M21" s="6">
        <f t="shared" si="2"/>
        <v>0.56000000000000005</v>
      </c>
      <c r="N21" s="20">
        <v>2010</v>
      </c>
      <c r="O21" s="8">
        <v>42171</v>
      </c>
      <c r="P21" s="67">
        <v>1.2296</v>
      </c>
      <c r="Q21" s="67"/>
      <c r="R21" s="69">
        <f t="shared" si="3"/>
        <v>145185</v>
      </c>
      <c r="S21" s="69"/>
      <c r="T21" s="68">
        <f t="shared" si="4"/>
        <v>210.00000000000131</v>
      </c>
      <c r="U21" s="68"/>
    </row>
    <row r="22" spans="2:21">
      <c r="B22" s="20">
        <v>14</v>
      </c>
      <c r="C22" s="66">
        <f t="shared" si="1"/>
        <v>1963031</v>
      </c>
      <c r="D22" s="66"/>
      <c r="E22" s="20">
        <v>2010</v>
      </c>
      <c r="F22" s="8">
        <v>42171</v>
      </c>
      <c r="G22" s="20" t="s">
        <v>1</v>
      </c>
      <c r="H22" s="67">
        <v>1.2318</v>
      </c>
      <c r="I22" s="67"/>
      <c r="J22" s="20">
        <v>63</v>
      </c>
      <c r="K22" s="66">
        <f t="shared" si="0"/>
        <v>58890.93</v>
      </c>
      <c r="L22" s="66"/>
      <c r="M22" s="6">
        <f t="shared" si="2"/>
        <v>0.75</v>
      </c>
      <c r="N22" s="20">
        <v>2010</v>
      </c>
      <c r="O22" s="8">
        <v>42172</v>
      </c>
      <c r="P22" s="67">
        <v>1.2242</v>
      </c>
      <c r="Q22" s="67"/>
      <c r="R22" s="69">
        <f t="shared" si="3"/>
        <v>-70370</v>
      </c>
      <c r="S22" s="69"/>
      <c r="T22" s="68">
        <f t="shared" si="4"/>
        <v>-63</v>
      </c>
      <c r="U22" s="68"/>
    </row>
    <row r="23" spans="2:21">
      <c r="B23" s="20">
        <v>15</v>
      </c>
      <c r="C23" s="66">
        <f t="shared" si="1"/>
        <v>1892661</v>
      </c>
      <c r="D23" s="66"/>
      <c r="E23" s="20">
        <v>2010</v>
      </c>
      <c r="F23" s="8">
        <v>42172</v>
      </c>
      <c r="G23" s="20" t="s">
        <v>1</v>
      </c>
      <c r="H23" s="67">
        <v>1.2412000000000001</v>
      </c>
      <c r="I23" s="67"/>
      <c r="J23" s="20">
        <v>73</v>
      </c>
      <c r="K23" s="66">
        <f t="shared" si="0"/>
        <v>56779.829999999994</v>
      </c>
      <c r="L23" s="66"/>
      <c r="M23" s="6">
        <f t="shared" si="2"/>
        <v>0.63</v>
      </c>
      <c r="N23" s="20">
        <v>2010</v>
      </c>
      <c r="O23" s="8">
        <v>42176</v>
      </c>
      <c r="P23" s="67">
        <v>1.2349000000000001</v>
      </c>
      <c r="Q23" s="67"/>
      <c r="R23" s="69">
        <f t="shared" si="3"/>
        <v>-48999</v>
      </c>
      <c r="S23" s="69"/>
      <c r="T23" s="68">
        <f t="shared" si="4"/>
        <v>-73</v>
      </c>
      <c r="U23" s="68"/>
    </row>
    <row r="24" spans="2:21">
      <c r="B24" s="20">
        <v>16</v>
      </c>
      <c r="C24" s="66">
        <f t="shared" si="1"/>
        <v>1843662</v>
      </c>
      <c r="D24" s="66"/>
      <c r="E24" s="20">
        <v>2010</v>
      </c>
      <c r="F24" s="8">
        <v>42198</v>
      </c>
      <c r="G24" s="20" t="s">
        <v>1</v>
      </c>
      <c r="H24" s="67">
        <v>1.2589999999999999</v>
      </c>
      <c r="I24" s="67"/>
      <c r="J24" s="20">
        <v>68</v>
      </c>
      <c r="K24" s="66">
        <f t="shared" si="0"/>
        <v>55309.86</v>
      </c>
      <c r="L24" s="66"/>
      <c r="M24" s="6">
        <f t="shared" si="2"/>
        <v>0.65</v>
      </c>
      <c r="N24" s="20">
        <v>2010</v>
      </c>
      <c r="O24" s="8">
        <v>42204</v>
      </c>
      <c r="P24" s="67">
        <v>1.2883</v>
      </c>
      <c r="Q24" s="67"/>
      <c r="R24" s="69">
        <f t="shared" si="3"/>
        <v>235123</v>
      </c>
      <c r="S24" s="69"/>
      <c r="T24" s="68">
        <f t="shared" si="4"/>
        <v>293.00000000000102</v>
      </c>
      <c r="U24" s="68"/>
    </row>
    <row r="25" spans="2:21">
      <c r="B25" s="20">
        <v>17</v>
      </c>
      <c r="C25" s="66">
        <f t="shared" si="1"/>
        <v>2078785</v>
      </c>
      <c r="D25" s="66"/>
      <c r="E25" s="20">
        <v>2010</v>
      </c>
      <c r="F25" s="8">
        <v>42268</v>
      </c>
      <c r="G25" s="20" t="s">
        <v>1</v>
      </c>
      <c r="H25" s="67">
        <v>1.3146</v>
      </c>
      <c r="I25" s="67"/>
      <c r="J25" s="20">
        <v>37</v>
      </c>
      <c r="K25" s="66">
        <f t="shared" si="0"/>
        <v>62363.549999999996</v>
      </c>
      <c r="L25" s="66"/>
      <c r="M25" s="6">
        <f t="shared" si="2"/>
        <v>1.36</v>
      </c>
      <c r="N25" s="20">
        <v>2010</v>
      </c>
      <c r="O25" s="8">
        <v>42270</v>
      </c>
      <c r="P25" s="67">
        <v>1.3307</v>
      </c>
      <c r="Q25" s="67"/>
      <c r="R25" s="69">
        <f t="shared" si="3"/>
        <v>270320</v>
      </c>
      <c r="S25" s="69"/>
      <c r="T25" s="68">
        <f t="shared" si="4"/>
        <v>161.00000000000003</v>
      </c>
      <c r="U25" s="68"/>
    </row>
    <row r="26" spans="2:21">
      <c r="B26" s="20">
        <v>18</v>
      </c>
      <c r="C26" s="66">
        <f t="shared" si="1"/>
        <v>2349105</v>
      </c>
      <c r="D26" s="66"/>
      <c r="E26" s="20">
        <v>2010</v>
      </c>
      <c r="F26" s="8">
        <v>42275</v>
      </c>
      <c r="G26" s="20" t="s">
        <v>1</v>
      </c>
      <c r="H26" s="67">
        <v>1.3492</v>
      </c>
      <c r="I26" s="67"/>
      <c r="J26" s="20">
        <v>111</v>
      </c>
      <c r="K26" s="66">
        <f t="shared" si="0"/>
        <v>70473.149999999994</v>
      </c>
      <c r="L26" s="66"/>
      <c r="M26" s="6">
        <f t="shared" si="2"/>
        <v>0.51</v>
      </c>
      <c r="N26" s="20">
        <v>2010</v>
      </c>
      <c r="O26" s="8">
        <v>42288</v>
      </c>
      <c r="P26" s="67">
        <v>1.3866000000000001</v>
      </c>
      <c r="Q26" s="67"/>
      <c r="R26" s="69">
        <f t="shared" si="3"/>
        <v>235481</v>
      </c>
      <c r="S26" s="69"/>
      <c r="T26" s="68">
        <f t="shared" si="4"/>
        <v>374.00000000000102</v>
      </c>
      <c r="U26" s="68"/>
    </row>
    <row r="27" spans="2:21">
      <c r="B27" s="20">
        <v>19</v>
      </c>
      <c r="C27" s="66">
        <f t="shared" si="1"/>
        <v>2584586</v>
      </c>
      <c r="D27" s="66"/>
      <c r="E27" s="20"/>
      <c r="F27" s="8"/>
      <c r="G27" s="20" t="s">
        <v>0</v>
      </c>
      <c r="H27" s="67"/>
      <c r="I27" s="67"/>
      <c r="J27" s="20"/>
      <c r="K27" s="66" t="str">
        <f t="shared" si="0"/>
        <v/>
      </c>
      <c r="L27" s="66"/>
      <c r="M27" s="6" t="str">
        <f t="shared" si="2"/>
        <v/>
      </c>
      <c r="N27" s="20"/>
      <c r="O27" s="8"/>
      <c r="P27" s="67"/>
      <c r="Q27" s="67"/>
      <c r="R27" s="69" t="str">
        <f t="shared" si="3"/>
        <v/>
      </c>
      <c r="S27" s="69"/>
      <c r="T27" s="68" t="str">
        <f t="shared" si="4"/>
        <v/>
      </c>
      <c r="U27" s="68"/>
    </row>
    <row r="28" spans="2:21">
      <c r="B28" s="20">
        <v>20</v>
      </c>
      <c r="C28" s="66" t="str">
        <f t="shared" si="1"/>
        <v/>
      </c>
      <c r="D28" s="66"/>
      <c r="E28" s="20"/>
      <c r="F28" s="8"/>
      <c r="G28" s="20" t="s">
        <v>1</v>
      </c>
      <c r="H28" s="67"/>
      <c r="I28" s="67"/>
      <c r="J28" s="20"/>
      <c r="K28" s="66" t="str">
        <f t="shared" si="0"/>
        <v/>
      </c>
      <c r="L28" s="66"/>
      <c r="M28" s="6" t="str">
        <f t="shared" si="2"/>
        <v/>
      </c>
      <c r="N28" s="20"/>
      <c r="O28" s="8"/>
      <c r="P28" s="67"/>
      <c r="Q28" s="67"/>
      <c r="R28" s="69" t="str">
        <f t="shared" si="3"/>
        <v/>
      </c>
      <c r="S28" s="69"/>
      <c r="T28" s="68" t="str">
        <f t="shared" si="4"/>
        <v/>
      </c>
      <c r="U28" s="68"/>
    </row>
    <row r="29" spans="2:21">
      <c r="B29" s="20">
        <v>21</v>
      </c>
      <c r="C29" s="66" t="str">
        <f t="shared" si="1"/>
        <v/>
      </c>
      <c r="D29" s="66"/>
      <c r="E29" s="20"/>
      <c r="F29" s="8"/>
      <c r="G29" s="20" t="s">
        <v>0</v>
      </c>
      <c r="H29" s="67"/>
      <c r="I29" s="67"/>
      <c r="J29" s="20"/>
      <c r="K29" s="66" t="str">
        <f t="shared" si="0"/>
        <v/>
      </c>
      <c r="L29" s="66"/>
      <c r="M29" s="6" t="str">
        <f t="shared" si="2"/>
        <v/>
      </c>
      <c r="N29" s="20"/>
      <c r="O29" s="8"/>
      <c r="P29" s="67"/>
      <c r="Q29" s="67"/>
      <c r="R29" s="69" t="str">
        <f t="shared" si="3"/>
        <v/>
      </c>
      <c r="S29" s="69"/>
      <c r="T29" s="68" t="str">
        <f t="shared" si="4"/>
        <v/>
      </c>
      <c r="U29" s="68"/>
    </row>
    <row r="30" spans="2:21">
      <c r="B30" s="20">
        <v>22</v>
      </c>
      <c r="C30" s="66" t="str">
        <f t="shared" si="1"/>
        <v/>
      </c>
      <c r="D30" s="66"/>
      <c r="E30" s="20"/>
      <c r="F30" s="8"/>
      <c r="G30" s="20" t="s">
        <v>0</v>
      </c>
      <c r="H30" s="67"/>
      <c r="I30" s="67"/>
      <c r="J30" s="20"/>
      <c r="K30" s="66" t="str">
        <f t="shared" si="0"/>
        <v/>
      </c>
      <c r="L30" s="66"/>
      <c r="M30" s="6" t="str">
        <f t="shared" si="2"/>
        <v/>
      </c>
      <c r="N30" s="20"/>
      <c r="O30" s="8"/>
      <c r="P30" s="67"/>
      <c r="Q30" s="67"/>
      <c r="R30" s="69" t="str">
        <f t="shared" si="3"/>
        <v/>
      </c>
      <c r="S30" s="69"/>
      <c r="T30" s="68" t="str">
        <f t="shared" si="4"/>
        <v/>
      </c>
      <c r="U30" s="68"/>
    </row>
    <row r="31" spans="2:21">
      <c r="B31" s="20">
        <v>23</v>
      </c>
      <c r="C31" s="66" t="str">
        <f t="shared" si="1"/>
        <v/>
      </c>
      <c r="D31" s="66"/>
      <c r="E31" s="20"/>
      <c r="F31" s="8"/>
      <c r="G31" s="20" t="s">
        <v>0</v>
      </c>
      <c r="H31" s="67"/>
      <c r="I31" s="67"/>
      <c r="J31" s="20"/>
      <c r="K31" s="66" t="str">
        <f t="shared" si="0"/>
        <v/>
      </c>
      <c r="L31" s="66"/>
      <c r="M31" s="6" t="str">
        <f t="shared" si="2"/>
        <v/>
      </c>
      <c r="N31" s="20"/>
      <c r="O31" s="8"/>
      <c r="P31" s="67"/>
      <c r="Q31" s="67"/>
      <c r="R31" s="69" t="str">
        <f t="shared" si="3"/>
        <v/>
      </c>
      <c r="S31" s="69"/>
      <c r="T31" s="68" t="str">
        <f t="shared" si="4"/>
        <v/>
      </c>
      <c r="U31" s="68"/>
    </row>
    <row r="32" spans="2:21">
      <c r="B32" s="20">
        <v>24</v>
      </c>
      <c r="C32" s="66" t="str">
        <f t="shared" si="1"/>
        <v/>
      </c>
      <c r="D32" s="66"/>
      <c r="E32" s="20"/>
      <c r="F32" s="8"/>
      <c r="G32" s="20" t="s">
        <v>0</v>
      </c>
      <c r="H32" s="67"/>
      <c r="I32" s="67"/>
      <c r="J32" s="20"/>
      <c r="K32" s="66" t="str">
        <f t="shared" si="0"/>
        <v/>
      </c>
      <c r="L32" s="66"/>
      <c r="M32" s="6" t="str">
        <f t="shared" si="2"/>
        <v/>
      </c>
      <c r="N32" s="20"/>
      <c r="O32" s="8"/>
      <c r="P32" s="67"/>
      <c r="Q32" s="67"/>
      <c r="R32" s="69" t="str">
        <f t="shared" si="3"/>
        <v/>
      </c>
      <c r="S32" s="69"/>
      <c r="T32" s="68" t="str">
        <f t="shared" si="4"/>
        <v/>
      </c>
      <c r="U32" s="68"/>
    </row>
    <row r="33" spans="2:21">
      <c r="B33" s="20">
        <v>25</v>
      </c>
      <c r="C33" s="66" t="str">
        <f t="shared" si="1"/>
        <v/>
      </c>
      <c r="D33" s="66"/>
      <c r="E33" s="20"/>
      <c r="F33" s="8"/>
      <c r="G33" s="20" t="s">
        <v>1</v>
      </c>
      <c r="H33" s="67"/>
      <c r="I33" s="67"/>
      <c r="J33" s="20"/>
      <c r="K33" s="66" t="str">
        <f t="shared" si="0"/>
        <v/>
      </c>
      <c r="L33" s="66"/>
      <c r="M33" s="6" t="str">
        <f t="shared" si="2"/>
        <v/>
      </c>
      <c r="N33" s="20"/>
      <c r="O33" s="8"/>
      <c r="P33" s="67"/>
      <c r="Q33" s="67"/>
      <c r="R33" s="69" t="str">
        <f t="shared" si="3"/>
        <v/>
      </c>
      <c r="S33" s="69"/>
      <c r="T33" s="68" t="str">
        <f t="shared" si="4"/>
        <v/>
      </c>
      <c r="U33" s="68"/>
    </row>
    <row r="34" spans="2:21">
      <c r="B34" s="20">
        <v>26</v>
      </c>
      <c r="C34" s="66" t="str">
        <f t="shared" si="1"/>
        <v/>
      </c>
      <c r="D34" s="66"/>
      <c r="E34" s="20"/>
      <c r="F34" s="8"/>
      <c r="G34" s="20" t="s">
        <v>0</v>
      </c>
      <c r="H34" s="67"/>
      <c r="I34" s="67"/>
      <c r="J34" s="20"/>
      <c r="K34" s="66" t="str">
        <f t="shared" si="0"/>
        <v/>
      </c>
      <c r="L34" s="66"/>
      <c r="M34" s="6" t="str">
        <f t="shared" si="2"/>
        <v/>
      </c>
      <c r="N34" s="20"/>
      <c r="O34" s="8"/>
      <c r="P34" s="67"/>
      <c r="Q34" s="67"/>
      <c r="R34" s="69" t="str">
        <f t="shared" si="3"/>
        <v/>
      </c>
      <c r="S34" s="69"/>
      <c r="T34" s="68" t="str">
        <f t="shared" si="4"/>
        <v/>
      </c>
      <c r="U34" s="68"/>
    </row>
    <row r="35" spans="2:21">
      <c r="B35" s="20">
        <v>27</v>
      </c>
      <c r="C35" s="66" t="str">
        <f t="shared" si="1"/>
        <v/>
      </c>
      <c r="D35" s="66"/>
      <c r="E35" s="20"/>
      <c r="F35" s="8"/>
      <c r="G35" s="20" t="s">
        <v>0</v>
      </c>
      <c r="H35" s="67"/>
      <c r="I35" s="67"/>
      <c r="J35" s="20"/>
      <c r="K35" s="66" t="str">
        <f t="shared" si="0"/>
        <v/>
      </c>
      <c r="L35" s="66"/>
      <c r="M35" s="6" t="str">
        <f t="shared" si="2"/>
        <v/>
      </c>
      <c r="N35" s="20"/>
      <c r="O35" s="8"/>
      <c r="P35" s="67"/>
      <c r="Q35" s="67"/>
      <c r="R35" s="69" t="str">
        <f t="shared" si="3"/>
        <v/>
      </c>
      <c r="S35" s="69"/>
      <c r="T35" s="68" t="str">
        <f t="shared" si="4"/>
        <v/>
      </c>
      <c r="U35" s="68"/>
    </row>
    <row r="36" spans="2:21">
      <c r="B36" s="20">
        <v>28</v>
      </c>
      <c r="C36" s="66" t="str">
        <f t="shared" si="1"/>
        <v/>
      </c>
      <c r="D36" s="66"/>
      <c r="E36" s="20"/>
      <c r="F36" s="8"/>
      <c r="G36" s="20" t="s">
        <v>0</v>
      </c>
      <c r="H36" s="67"/>
      <c r="I36" s="67"/>
      <c r="J36" s="20"/>
      <c r="K36" s="66" t="str">
        <f t="shared" si="0"/>
        <v/>
      </c>
      <c r="L36" s="66"/>
      <c r="M36" s="6" t="str">
        <f t="shared" si="2"/>
        <v/>
      </c>
      <c r="N36" s="20"/>
      <c r="O36" s="8"/>
      <c r="P36" s="67"/>
      <c r="Q36" s="67"/>
      <c r="R36" s="69" t="str">
        <f t="shared" si="3"/>
        <v/>
      </c>
      <c r="S36" s="69"/>
      <c r="T36" s="68" t="str">
        <f t="shared" si="4"/>
        <v/>
      </c>
      <c r="U36" s="68"/>
    </row>
    <row r="37" spans="2:21">
      <c r="B37" s="20">
        <v>29</v>
      </c>
      <c r="C37" s="66" t="str">
        <f t="shared" si="1"/>
        <v/>
      </c>
      <c r="D37" s="66"/>
      <c r="E37" s="20"/>
      <c r="F37" s="8"/>
      <c r="G37" s="20" t="s">
        <v>0</v>
      </c>
      <c r="H37" s="67"/>
      <c r="I37" s="67"/>
      <c r="J37" s="20"/>
      <c r="K37" s="66" t="str">
        <f t="shared" si="0"/>
        <v/>
      </c>
      <c r="L37" s="66"/>
      <c r="M37" s="6" t="str">
        <f t="shared" si="2"/>
        <v/>
      </c>
      <c r="N37" s="20"/>
      <c r="O37" s="8"/>
      <c r="P37" s="67"/>
      <c r="Q37" s="67"/>
      <c r="R37" s="69" t="str">
        <f t="shared" si="3"/>
        <v/>
      </c>
      <c r="S37" s="69"/>
      <c r="T37" s="68" t="str">
        <f t="shared" si="4"/>
        <v/>
      </c>
      <c r="U37" s="68"/>
    </row>
    <row r="38" spans="2:21">
      <c r="B38" s="20">
        <v>30</v>
      </c>
      <c r="C38" s="66" t="str">
        <f t="shared" si="1"/>
        <v/>
      </c>
      <c r="D38" s="66"/>
      <c r="E38" s="20"/>
      <c r="F38" s="8"/>
      <c r="G38" s="20" t="s">
        <v>1</v>
      </c>
      <c r="H38" s="67"/>
      <c r="I38" s="67"/>
      <c r="J38" s="20"/>
      <c r="K38" s="66" t="str">
        <f t="shared" si="0"/>
        <v/>
      </c>
      <c r="L38" s="66"/>
      <c r="M38" s="6" t="str">
        <f t="shared" si="2"/>
        <v/>
      </c>
      <c r="N38" s="20"/>
      <c r="O38" s="8"/>
      <c r="P38" s="67"/>
      <c r="Q38" s="67"/>
      <c r="R38" s="69" t="str">
        <f t="shared" si="3"/>
        <v/>
      </c>
      <c r="S38" s="69"/>
      <c r="T38" s="68" t="str">
        <f t="shared" si="4"/>
        <v/>
      </c>
      <c r="U38" s="68"/>
    </row>
    <row r="39" spans="2:21">
      <c r="B39" s="20">
        <v>31</v>
      </c>
      <c r="C39" s="66" t="str">
        <f t="shared" si="1"/>
        <v/>
      </c>
      <c r="D39" s="66"/>
      <c r="E39" s="20"/>
      <c r="F39" s="8"/>
      <c r="G39" s="20" t="s">
        <v>1</v>
      </c>
      <c r="H39" s="67"/>
      <c r="I39" s="67"/>
      <c r="J39" s="20"/>
      <c r="K39" s="66" t="str">
        <f t="shared" si="0"/>
        <v/>
      </c>
      <c r="L39" s="66"/>
      <c r="M39" s="6" t="str">
        <f t="shared" si="2"/>
        <v/>
      </c>
      <c r="N39" s="20"/>
      <c r="O39" s="8"/>
      <c r="P39" s="67"/>
      <c r="Q39" s="67"/>
      <c r="R39" s="69" t="str">
        <f t="shared" si="3"/>
        <v/>
      </c>
      <c r="S39" s="69"/>
      <c r="T39" s="68" t="str">
        <f t="shared" si="4"/>
        <v/>
      </c>
      <c r="U39" s="68"/>
    </row>
    <row r="40" spans="2:21">
      <c r="B40" s="20">
        <v>32</v>
      </c>
      <c r="C40" s="66" t="str">
        <f t="shared" si="1"/>
        <v/>
      </c>
      <c r="D40" s="66"/>
      <c r="E40" s="20"/>
      <c r="F40" s="8"/>
      <c r="G40" s="20" t="s">
        <v>1</v>
      </c>
      <c r="H40" s="67"/>
      <c r="I40" s="67"/>
      <c r="J40" s="20"/>
      <c r="K40" s="66" t="str">
        <f t="shared" si="0"/>
        <v/>
      </c>
      <c r="L40" s="66"/>
      <c r="M40" s="6" t="str">
        <f t="shared" si="2"/>
        <v/>
      </c>
      <c r="N40" s="20"/>
      <c r="O40" s="8"/>
      <c r="P40" s="67"/>
      <c r="Q40" s="67"/>
      <c r="R40" s="69" t="str">
        <f t="shared" si="3"/>
        <v/>
      </c>
      <c r="S40" s="69"/>
      <c r="T40" s="68" t="str">
        <f t="shared" si="4"/>
        <v/>
      </c>
      <c r="U40" s="68"/>
    </row>
    <row r="41" spans="2:21">
      <c r="B41" s="20">
        <v>33</v>
      </c>
      <c r="C41" s="66" t="str">
        <f t="shared" si="1"/>
        <v/>
      </c>
      <c r="D41" s="66"/>
      <c r="E41" s="20"/>
      <c r="F41" s="8"/>
      <c r="G41" s="20" t="s">
        <v>0</v>
      </c>
      <c r="H41" s="67"/>
      <c r="I41" s="67"/>
      <c r="J41" s="20"/>
      <c r="K41" s="66" t="str">
        <f t="shared" si="0"/>
        <v/>
      </c>
      <c r="L41" s="66"/>
      <c r="M41" s="6" t="str">
        <f t="shared" si="2"/>
        <v/>
      </c>
      <c r="N41" s="20"/>
      <c r="O41" s="8"/>
      <c r="P41" s="67"/>
      <c r="Q41" s="67"/>
      <c r="R41" s="69" t="str">
        <f t="shared" si="3"/>
        <v/>
      </c>
      <c r="S41" s="69"/>
      <c r="T41" s="68" t="str">
        <f t="shared" si="4"/>
        <v/>
      </c>
      <c r="U41" s="68"/>
    </row>
    <row r="42" spans="2:21">
      <c r="B42" s="20">
        <v>34</v>
      </c>
      <c r="C42" s="66" t="str">
        <f t="shared" si="1"/>
        <v/>
      </c>
      <c r="D42" s="66"/>
      <c r="E42" s="20"/>
      <c r="F42" s="8"/>
      <c r="G42" s="20" t="s">
        <v>1</v>
      </c>
      <c r="H42" s="67"/>
      <c r="I42" s="67"/>
      <c r="J42" s="20"/>
      <c r="K42" s="66" t="str">
        <f t="shared" si="0"/>
        <v/>
      </c>
      <c r="L42" s="66"/>
      <c r="M42" s="6" t="str">
        <f t="shared" si="2"/>
        <v/>
      </c>
      <c r="N42" s="20"/>
      <c r="O42" s="8"/>
      <c r="P42" s="67"/>
      <c r="Q42" s="67"/>
      <c r="R42" s="69" t="str">
        <f t="shared" si="3"/>
        <v/>
      </c>
      <c r="S42" s="69"/>
      <c r="T42" s="68" t="str">
        <f t="shared" si="4"/>
        <v/>
      </c>
      <c r="U42" s="68"/>
    </row>
    <row r="43" spans="2:21">
      <c r="B43" s="20">
        <v>35</v>
      </c>
      <c r="C43" s="66" t="str">
        <f t="shared" si="1"/>
        <v/>
      </c>
      <c r="D43" s="66"/>
      <c r="E43" s="20"/>
      <c r="F43" s="8"/>
      <c r="G43" s="20" t="s">
        <v>0</v>
      </c>
      <c r="H43" s="67"/>
      <c r="I43" s="67"/>
      <c r="J43" s="20"/>
      <c r="K43" s="66" t="str">
        <f t="shared" si="0"/>
        <v/>
      </c>
      <c r="L43" s="66"/>
      <c r="M43" s="6" t="str">
        <f t="shared" si="2"/>
        <v/>
      </c>
      <c r="N43" s="20"/>
      <c r="O43" s="8"/>
      <c r="P43" s="67"/>
      <c r="Q43" s="67"/>
      <c r="R43" s="69" t="str">
        <f t="shared" si="3"/>
        <v/>
      </c>
      <c r="S43" s="69"/>
      <c r="T43" s="68" t="str">
        <f t="shared" si="4"/>
        <v/>
      </c>
      <c r="U43" s="68"/>
    </row>
    <row r="44" spans="2:21">
      <c r="B44" s="20">
        <v>36</v>
      </c>
      <c r="C44" s="66" t="str">
        <f t="shared" si="1"/>
        <v/>
      </c>
      <c r="D44" s="66"/>
      <c r="E44" s="20"/>
      <c r="F44" s="8"/>
      <c r="G44" s="20" t="s">
        <v>1</v>
      </c>
      <c r="H44" s="67"/>
      <c r="I44" s="67"/>
      <c r="J44" s="20"/>
      <c r="K44" s="66" t="str">
        <f t="shared" si="0"/>
        <v/>
      </c>
      <c r="L44" s="66"/>
      <c r="M44" s="6" t="str">
        <f t="shared" si="2"/>
        <v/>
      </c>
      <c r="N44" s="20"/>
      <c r="O44" s="8"/>
      <c r="P44" s="67"/>
      <c r="Q44" s="67"/>
      <c r="R44" s="69" t="str">
        <f t="shared" si="3"/>
        <v/>
      </c>
      <c r="S44" s="69"/>
      <c r="T44" s="68" t="str">
        <f t="shared" si="4"/>
        <v/>
      </c>
      <c r="U44" s="68"/>
    </row>
    <row r="45" spans="2:21">
      <c r="B45" s="20">
        <v>37</v>
      </c>
      <c r="C45" s="66" t="str">
        <f t="shared" si="1"/>
        <v/>
      </c>
      <c r="D45" s="66"/>
      <c r="E45" s="20"/>
      <c r="F45" s="8"/>
      <c r="G45" s="20" t="s">
        <v>0</v>
      </c>
      <c r="H45" s="67"/>
      <c r="I45" s="67"/>
      <c r="J45" s="20"/>
      <c r="K45" s="66" t="str">
        <f t="shared" si="0"/>
        <v/>
      </c>
      <c r="L45" s="66"/>
      <c r="M45" s="6" t="str">
        <f t="shared" si="2"/>
        <v/>
      </c>
      <c r="N45" s="20"/>
      <c r="O45" s="8"/>
      <c r="P45" s="67"/>
      <c r="Q45" s="67"/>
      <c r="R45" s="69" t="str">
        <f t="shared" si="3"/>
        <v/>
      </c>
      <c r="S45" s="69"/>
      <c r="T45" s="68" t="str">
        <f t="shared" si="4"/>
        <v/>
      </c>
      <c r="U45" s="68"/>
    </row>
    <row r="46" spans="2:21">
      <c r="B46" s="20">
        <v>38</v>
      </c>
      <c r="C46" s="66" t="str">
        <f t="shared" si="1"/>
        <v/>
      </c>
      <c r="D46" s="66"/>
      <c r="E46" s="20"/>
      <c r="F46" s="8"/>
      <c r="G46" s="20" t="s">
        <v>1</v>
      </c>
      <c r="H46" s="67"/>
      <c r="I46" s="67"/>
      <c r="J46" s="20"/>
      <c r="K46" s="66" t="str">
        <f t="shared" si="0"/>
        <v/>
      </c>
      <c r="L46" s="66"/>
      <c r="M46" s="6" t="str">
        <f t="shared" si="2"/>
        <v/>
      </c>
      <c r="N46" s="20"/>
      <c r="O46" s="8"/>
      <c r="P46" s="67"/>
      <c r="Q46" s="67"/>
      <c r="R46" s="69" t="str">
        <f t="shared" si="3"/>
        <v/>
      </c>
      <c r="S46" s="69"/>
      <c r="T46" s="68" t="str">
        <f t="shared" si="4"/>
        <v/>
      </c>
      <c r="U46" s="68"/>
    </row>
    <row r="47" spans="2:21">
      <c r="B47" s="20">
        <v>39</v>
      </c>
      <c r="C47" s="66" t="str">
        <f t="shared" si="1"/>
        <v/>
      </c>
      <c r="D47" s="66"/>
      <c r="E47" s="20"/>
      <c r="F47" s="8"/>
      <c r="G47" s="20" t="s">
        <v>1</v>
      </c>
      <c r="H47" s="67"/>
      <c r="I47" s="67"/>
      <c r="J47" s="20"/>
      <c r="K47" s="66" t="str">
        <f t="shared" si="0"/>
        <v/>
      </c>
      <c r="L47" s="66"/>
      <c r="M47" s="6" t="str">
        <f t="shared" si="2"/>
        <v/>
      </c>
      <c r="N47" s="20"/>
      <c r="O47" s="8"/>
      <c r="P47" s="67"/>
      <c r="Q47" s="67"/>
      <c r="R47" s="69" t="str">
        <f t="shared" si="3"/>
        <v/>
      </c>
      <c r="S47" s="69"/>
      <c r="T47" s="68" t="str">
        <f t="shared" si="4"/>
        <v/>
      </c>
      <c r="U47" s="68"/>
    </row>
    <row r="48" spans="2:21">
      <c r="B48" s="20">
        <v>40</v>
      </c>
      <c r="C48" s="66" t="str">
        <f t="shared" si="1"/>
        <v/>
      </c>
      <c r="D48" s="66"/>
      <c r="E48" s="20"/>
      <c r="F48" s="8"/>
      <c r="G48" s="20" t="s">
        <v>34</v>
      </c>
      <c r="H48" s="67"/>
      <c r="I48" s="67"/>
      <c r="J48" s="20"/>
      <c r="K48" s="66" t="str">
        <f t="shared" si="0"/>
        <v/>
      </c>
      <c r="L48" s="66"/>
      <c r="M48" s="6" t="str">
        <f t="shared" si="2"/>
        <v/>
      </c>
      <c r="N48" s="20"/>
      <c r="O48" s="8"/>
      <c r="P48" s="67"/>
      <c r="Q48" s="67"/>
      <c r="R48" s="69" t="str">
        <f t="shared" si="3"/>
        <v/>
      </c>
      <c r="S48" s="69"/>
      <c r="T48" s="68" t="str">
        <f t="shared" si="4"/>
        <v/>
      </c>
      <c r="U48" s="68"/>
    </row>
    <row r="49" spans="2:21">
      <c r="B49" s="20">
        <v>41</v>
      </c>
      <c r="C49" s="66" t="str">
        <f t="shared" si="1"/>
        <v/>
      </c>
      <c r="D49" s="66"/>
      <c r="E49" s="20"/>
      <c r="F49" s="8"/>
      <c r="G49" s="20" t="s">
        <v>1</v>
      </c>
      <c r="H49" s="67"/>
      <c r="I49" s="67"/>
      <c r="J49" s="20"/>
      <c r="K49" s="66" t="str">
        <f t="shared" si="0"/>
        <v/>
      </c>
      <c r="L49" s="66"/>
      <c r="M49" s="6" t="str">
        <f t="shared" si="2"/>
        <v/>
      </c>
      <c r="N49" s="20"/>
      <c r="O49" s="8"/>
      <c r="P49" s="67"/>
      <c r="Q49" s="67"/>
      <c r="R49" s="69" t="str">
        <f t="shared" si="3"/>
        <v/>
      </c>
      <c r="S49" s="69"/>
      <c r="T49" s="68" t="str">
        <f t="shared" si="4"/>
        <v/>
      </c>
      <c r="U49" s="68"/>
    </row>
    <row r="50" spans="2:21">
      <c r="B50" s="20">
        <v>42</v>
      </c>
      <c r="C50" s="66" t="str">
        <f t="shared" si="1"/>
        <v/>
      </c>
      <c r="D50" s="66"/>
      <c r="E50" s="20"/>
      <c r="F50" s="8"/>
      <c r="G50" s="20" t="s">
        <v>1</v>
      </c>
      <c r="H50" s="67"/>
      <c r="I50" s="67"/>
      <c r="J50" s="20"/>
      <c r="K50" s="66" t="str">
        <f t="shared" si="0"/>
        <v/>
      </c>
      <c r="L50" s="66"/>
      <c r="M50" s="6" t="str">
        <f t="shared" si="2"/>
        <v/>
      </c>
      <c r="N50" s="20"/>
      <c r="O50" s="8"/>
      <c r="P50" s="67"/>
      <c r="Q50" s="67"/>
      <c r="R50" s="69" t="str">
        <f t="shared" si="3"/>
        <v/>
      </c>
      <c r="S50" s="69"/>
      <c r="T50" s="68" t="str">
        <f t="shared" si="4"/>
        <v/>
      </c>
      <c r="U50" s="68"/>
    </row>
    <row r="51" spans="2:21">
      <c r="B51" s="20">
        <v>43</v>
      </c>
      <c r="C51" s="66" t="str">
        <f t="shared" si="1"/>
        <v/>
      </c>
      <c r="D51" s="66"/>
      <c r="E51" s="20"/>
      <c r="F51" s="8"/>
      <c r="G51" s="20" t="s">
        <v>0</v>
      </c>
      <c r="H51" s="67"/>
      <c r="I51" s="67"/>
      <c r="J51" s="20"/>
      <c r="K51" s="66" t="str">
        <f t="shared" si="0"/>
        <v/>
      </c>
      <c r="L51" s="66"/>
      <c r="M51" s="6" t="str">
        <f t="shared" si="2"/>
        <v/>
      </c>
      <c r="N51" s="20"/>
      <c r="O51" s="8"/>
      <c r="P51" s="67"/>
      <c r="Q51" s="67"/>
      <c r="R51" s="69" t="str">
        <f t="shared" si="3"/>
        <v/>
      </c>
      <c r="S51" s="69"/>
      <c r="T51" s="68" t="str">
        <f t="shared" si="4"/>
        <v/>
      </c>
      <c r="U51" s="68"/>
    </row>
    <row r="52" spans="2:21">
      <c r="B52" s="20">
        <v>44</v>
      </c>
      <c r="C52" s="66" t="str">
        <f t="shared" si="1"/>
        <v/>
      </c>
      <c r="D52" s="66"/>
      <c r="E52" s="20"/>
      <c r="F52" s="8"/>
      <c r="G52" s="20" t="s">
        <v>0</v>
      </c>
      <c r="H52" s="67"/>
      <c r="I52" s="67"/>
      <c r="J52" s="20"/>
      <c r="K52" s="66" t="str">
        <f t="shared" si="0"/>
        <v/>
      </c>
      <c r="L52" s="66"/>
      <c r="M52" s="6" t="str">
        <f t="shared" si="2"/>
        <v/>
      </c>
      <c r="N52" s="20"/>
      <c r="O52" s="8"/>
      <c r="P52" s="67"/>
      <c r="Q52" s="67"/>
      <c r="R52" s="69" t="str">
        <f t="shared" si="3"/>
        <v/>
      </c>
      <c r="S52" s="69"/>
      <c r="T52" s="68" t="str">
        <f t="shared" si="4"/>
        <v/>
      </c>
      <c r="U52" s="68"/>
    </row>
    <row r="53" spans="2:21">
      <c r="B53" s="20">
        <v>45</v>
      </c>
      <c r="C53" s="66" t="str">
        <f t="shared" si="1"/>
        <v/>
      </c>
      <c r="D53" s="66"/>
      <c r="E53" s="20"/>
      <c r="F53" s="8"/>
      <c r="G53" s="20" t="s">
        <v>1</v>
      </c>
      <c r="H53" s="67"/>
      <c r="I53" s="67"/>
      <c r="J53" s="20"/>
      <c r="K53" s="66" t="str">
        <f t="shared" si="0"/>
        <v/>
      </c>
      <c r="L53" s="66"/>
      <c r="M53" s="6" t="str">
        <f t="shared" si="2"/>
        <v/>
      </c>
      <c r="N53" s="20"/>
      <c r="O53" s="8"/>
      <c r="P53" s="67"/>
      <c r="Q53" s="67"/>
      <c r="R53" s="69" t="str">
        <f t="shared" si="3"/>
        <v/>
      </c>
      <c r="S53" s="69"/>
      <c r="T53" s="68" t="str">
        <f t="shared" si="4"/>
        <v/>
      </c>
      <c r="U53" s="68"/>
    </row>
    <row r="54" spans="2:21">
      <c r="B54" s="20">
        <v>46</v>
      </c>
      <c r="C54" s="66" t="str">
        <f t="shared" si="1"/>
        <v/>
      </c>
      <c r="D54" s="66"/>
      <c r="E54" s="20"/>
      <c r="F54" s="8"/>
      <c r="G54" s="20" t="s">
        <v>1</v>
      </c>
      <c r="H54" s="67"/>
      <c r="I54" s="67"/>
      <c r="J54" s="20"/>
      <c r="K54" s="66" t="str">
        <f t="shared" si="0"/>
        <v/>
      </c>
      <c r="L54" s="66"/>
      <c r="M54" s="6" t="str">
        <f t="shared" si="2"/>
        <v/>
      </c>
      <c r="N54" s="20"/>
      <c r="O54" s="8"/>
      <c r="P54" s="67"/>
      <c r="Q54" s="67"/>
      <c r="R54" s="69" t="str">
        <f t="shared" si="3"/>
        <v/>
      </c>
      <c r="S54" s="69"/>
      <c r="T54" s="68" t="str">
        <f t="shared" si="4"/>
        <v/>
      </c>
      <c r="U54" s="68"/>
    </row>
    <row r="55" spans="2:21">
      <c r="B55" s="20">
        <v>47</v>
      </c>
      <c r="C55" s="66" t="str">
        <f t="shared" si="1"/>
        <v/>
      </c>
      <c r="D55" s="66"/>
      <c r="E55" s="20"/>
      <c r="F55" s="8"/>
      <c r="G55" s="20" t="s">
        <v>0</v>
      </c>
      <c r="H55" s="67"/>
      <c r="I55" s="67"/>
      <c r="J55" s="20"/>
      <c r="K55" s="66" t="str">
        <f t="shared" si="0"/>
        <v/>
      </c>
      <c r="L55" s="66"/>
      <c r="M55" s="6" t="str">
        <f t="shared" si="2"/>
        <v/>
      </c>
      <c r="N55" s="20"/>
      <c r="O55" s="8"/>
      <c r="P55" s="67"/>
      <c r="Q55" s="67"/>
      <c r="R55" s="69" t="str">
        <f t="shared" si="3"/>
        <v/>
      </c>
      <c r="S55" s="69"/>
      <c r="T55" s="68" t="str">
        <f t="shared" si="4"/>
        <v/>
      </c>
      <c r="U55" s="68"/>
    </row>
    <row r="56" spans="2:21">
      <c r="B56" s="20">
        <v>48</v>
      </c>
      <c r="C56" s="66" t="str">
        <f t="shared" si="1"/>
        <v/>
      </c>
      <c r="D56" s="66"/>
      <c r="E56" s="20"/>
      <c r="F56" s="8"/>
      <c r="G56" s="20" t="s">
        <v>0</v>
      </c>
      <c r="H56" s="67"/>
      <c r="I56" s="67"/>
      <c r="J56" s="20"/>
      <c r="K56" s="66" t="str">
        <f t="shared" si="0"/>
        <v/>
      </c>
      <c r="L56" s="66"/>
      <c r="M56" s="6" t="str">
        <f t="shared" si="2"/>
        <v/>
      </c>
      <c r="N56" s="20"/>
      <c r="O56" s="8"/>
      <c r="P56" s="67"/>
      <c r="Q56" s="67"/>
      <c r="R56" s="69" t="str">
        <f t="shared" si="3"/>
        <v/>
      </c>
      <c r="S56" s="69"/>
      <c r="T56" s="68" t="str">
        <f t="shared" si="4"/>
        <v/>
      </c>
      <c r="U56" s="68"/>
    </row>
    <row r="57" spans="2:21">
      <c r="B57" s="20">
        <v>49</v>
      </c>
      <c r="C57" s="66" t="str">
        <f t="shared" si="1"/>
        <v/>
      </c>
      <c r="D57" s="66"/>
      <c r="E57" s="20"/>
      <c r="F57" s="8"/>
      <c r="G57" s="20" t="s">
        <v>0</v>
      </c>
      <c r="H57" s="67"/>
      <c r="I57" s="67"/>
      <c r="J57" s="20"/>
      <c r="K57" s="66" t="str">
        <f t="shared" si="0"/>
        <v/>
      </c>
      <c r="L57" s="66"/>
      <c r="M57" s="6" t="str">
        <f t="shared" si="2"/>
        <v/>
      </c>
      <c r="N57" s="20"/>
      <c r="O57" s="8"/>
      <c r="P57" s="67"/>
      <c r="Q57" s="67"/>
      <c r="R57" s="69" t="str">
        <f t="shared" si="3"/>
        <v/>
      </c>
      <c r="S57" s="69"/>
      <c r="T57" s="68" t="str">
        <f t="shared" si="4"/>
        <v/>
      </c>
      <c r="U57" s="68"/>
    </row>
    <row r="58" spans="2:21">
      <c r="B58" s="20">
        <v>50</v>
      </c>
      <c r="C58" s="66" t="str">
        <f t="shared" si="1"/>
        <v/>
      </c>
      <c r="D58" s="66"/>
      <c r="E58" s="20"/>
      <c r="F58" s="8"/>
      <c r="G58" s="20" t="s">
        <v>0</v>
      </c>
      <c r="H58" s="67"/>
      <c r="I58" s="67"/>
      <c r="J58" s="20"/>
      <c r="K58" s="66" t="str">
        <f t="shared" si="0"/>
        <v/>
      </c>
      <c r="L58" s="66"/>
      <c r="M58" s="6" t="str">
        <f t="shared" si="2"/>
        <v/>
      </c>
      <c r="N58" s="20"/>
      <c r="O58" s="8"/>
      <c r="P58" s="67"/>
      <c r="Q58" s="67"/>
      <c r="R58" s="69" t="str">
        <f t="shared" si="3"/>
        <v/>
      </c>
      <c r="S58" s="69"/>
      <c r="T58" s="68" t="str">
        <f t="shared" si="4"/>
        <v/>
      </c>
      <c r="U58" s="68"/>
    </row>
    <row r="59" spans="2:21">
      <c r="B59" s="20">
        <v>51</v>
      </c>
      <c r="C59" s="66" t="str">
        <f t="shared" si="1"/>
        <v/>
      </c>
      <c r="D59" s="66"/>
      <c r="E59" s="20"/>
      <c r="F59" s="8"/>
      <c r="G59" s="20" t="s">
        <v>0</v>
      </c>
      <c r="H59" s="67"/>
      <c r="I59" s="67"/>
      <c r="J59" s="20"/>
      <c r="K59" s="66" t="str">
        <f t="shared" si="0"/>
        <v/>
      </c>
      <c r="L59" s="66"/>
      <c r="M59" s="6" t="str">
        <f t="shared" si="2"/>
        <v/>
      </c>
      <c r="N59" s="20"/>
      <c r="O59" s="8"/>
      <c r="P59" s="67"/>
      <c r="Q59" s="67"/>
      <c r="R59" s="69" t="str">
        <f t="shared" si="3"/>
        <v/>
      </c>
      <c r="S59" s="69"/>
      <c r="T59" s="68" t="str">
        <f t="shared" si="4"/>
        <v/>
      </c>
      <c r="U59" s="68"/>
    </row>
    <row r="60" spans="2:21">
      <c r="B60" s="20">
        <v>52</v>
      </c>
      <c r="C60" s="66" t="str">
        <f t="shared" si="1"/>
        <v/>
      </c>
      <c r="D60" s="66"/>
      <c r="E60" s="20"/>
      <c r="F60" s="8"/>
      <c r="G60" s="20" t="s">
        <v>0</v>
      </c>
      <c r="H60" s="67"/>
      <c r="I60" s="67"/>
      <c r="J60" s="20"/>
      <c r="K60" s="66" t="str">
        <f t="shared" si="0"/>
        <v/>
      </c>
      <c r="L60" s="66"/>
      <c r="M60" s="6" t="str">
        <f t="shared" si="2"/>
        <v/>
      </c>
      <c r="N60" s="20"/>
      <c r="O60" s="8"/>
      <c r="P60" s="67"/>
      <c r="Q60" s="67"/>
      <c r="R60" s="69" t="str">
        <f t="shared" si="3"/>
        <v/>
      </c>
      <c r="S60" s="69"/>
      <c r="T60" s="68" t="str">
        <f t="shared" si="4"/>
        <v/>
      </c>
      <c r="U60" s="68"/>
    </row>
    <row r="61" spans="2:21">
      <c r="B61" s="20">
        <v>53</v>
      </c>
      <c r="C61" s="66" t="str">
        <f t="shared" si="1"/>
        <v/>
      </c>
      <c r="D61" s="66"/>
      <c r="E61" s="20"/>
      <c r="F61" s="8"/>
      <c r="G61" s="20" t="s">
        <v>0</v>
      </c>
      <c r="H61" s="67"/>
      <c r="I61" s="67"/>
      <c r="J61" s="20"/>
      <c r="K61" s="66" t="str">
        <f t="shared" si="0"/>
        <v/>
      </c>
      <c r="L61" s="66"/>
      <c r="M61" s="6" t="str">
        <f t="shared" si="2"/>
        <v/>
      </c>
      <c r="N61" s="20"/>
      <c r="O61" s="8"/>
      <c r="P61" s="67"/>
      <c r="Q61" s="67"/>
      <c r="R61" s="69" t="str">
        <f t="shared" si="3"/>
        <v/>
      </c>
      <c r="S61" s="69"/>
      <c r="T61" s="68" t="str">
        <f t="shared" si="4"/>
        <v/>
      </c>
      <c r="U61" s="68"/>
    </row>
    <row r="62" spans="2:21">
      <c r="B62" s="20">
        <v>54</v>
      </c>
      <c r="C62" s="66" t="str">
        <f t="shared" si="1"/>
        <v/>
      </c>
      <c r="D62" s="66"/>
      <c r="E62" s="20"/>
      <c r="F62" s="8"/>
      <c r="G62" s="20" t="s">
        <v>0</v>
      </c>
      <c r="H62" s="67"/>
      <c r="I62" s="67"/>
      <c r="J62" s="20"/>
      <c r="K62" s="66" t="str">
        <f t="shared" si="0"/>
        <v/>
      </c>
      <c r="L62" s="66"/>
      <c r="M62" s="6" t="str">
        <f t="shared" si="2"/>
        <v/>
      </c>
      <c r="N62" s="20"/>
      <c r="O62" s="8"/>
      <c r="P62" s="67"/>
      <c r="Q62" s="67"/>
      <c r="R62" s="69" t="str">
        <f t="shared" si="3"/>
        <v/>
      </c>
      <c r="S62" s="69"/>
      <c r="T62" s="68" t="str">
        <f t="shared" si="4"/>
        <v/>
      </c>
      <c r="U62" s="68"/>
    </row>
    <row r="63" spans="2:21">
      <c r="B63" s="20">
        <v>55</v>
      </c>
      <c r="C63" s="66" t="str">
        <f t="shared" si="1"/>
        <v/>
      </c>
      <c r="D63" s="66"/>
      <c r="E63" s="20"/>
      <c r="F63" s="8"/>
      <c r="G63" s="20" t="s">
        <v>1</v>
      </c>
      <c r="H63" s="67"/>
      <c r="I63" s="67"/>
      <c r="J63" s="20"/>
      <c r="K63" s="66" t="str">
        <f t="shared" si="0"/>
        <v/>
      </c>
      <c r="L63" s="66"/>
      <c r="M63" s="6" t="str">
        <f t="shared" si="2"/>
        <v/>
      </c>
      <c r="N63" s="20"/>
      <c r="O63" s="8"/>
      <c r="P63" s="67"/>
      <c r="Q63" s="67"/>
      <c r="R63" s="69" t="str">
        <f t="shared" si="3"/>
        <v/>
      </c>
      <c r="S63" s="69"/>
      <c r="T63" s="68" t="str">
        <f t="shared" si="4"/>
        <v/>
      </c>
      <c r="U63" s="68"/>
    </row>
    <row r="64" spans="2:21">
      <c r="B64" s="20">
        <v>56</v>
      </c>
      <c r="C64" s="66" t="str">
        <f t="shared" si="1"/>
        <v/>
      </c>
      <c r="D64" s="66"/>
      <c r="E64" s="20"/>
      <c r="F64" s="8"/>
      <c r="G64" s="20" t="s">
        <v>0</v>
      </c>
      <c r="H64" s="67"/>
      <c r="I64" s="67"/>
      <c r="J64" s="20"/>
      <c r="K64" s="66" t="str">
        <f t="shared" si="0"/>
        <v/>
      </c>
      <c r="L64" s="66"/>
      <c r="M64" s="6" t="str">
        <f t="shared" si="2"/>
        <v/>
      </c>
      <c r="N64" s="20"/>
      <c r="O64" s="8"/>
      <c r="P64" s="67"/>
      <c r="Q64" s="67"/>
      <c r="R64" s="69" t="str">
        <f t="shared" si="3"/>
        <v/>
      </c>
      <c r="S64" s="69"/>
      <c r="T64" s="68" t="str">
        <f t="shared" si="4"/>
        <v/>
      </c>
      <c r="U64" s="68"/>
    </row>
    <row r="65" spans="2:21">
      <c r="B65" s="20">
        <v>57</v>
      </c>
      <c r="C65" s="66" t="str">
        <f t="shared" si="1"/>
        <v/>
      </c>
      <c r="D65" s="66"/>
      <c r="E65" s="20"/>
      <c r="F65" s="8"/>
      <c r="G65" s="20" t="s">
        <v>0</v>
      </c>
      <c r="H65" s="67"/>
      <c r="I65" s="67"/>
      <c r="J65" s="20"/>
      <c r="K65" s="66" t="str">
        <f t="shared" si="0"/>
        <v/>
      </c>
      <c r="L65" s="66"/>
      <c r="M65" s="6" t="str">
        <f t="shared" si="2"/>
        <v/>
      </c>
      <c r="N65" s="20"/>
      <c r="O65" s="8"/>
      <c r="P65" s="67"/>
      <c r="Q65" s="67"/>
      <c r="R65" s="69" t="str">
        <f t="shared" si="3"/>
        <v/>
      </c>
      <c r="S65" s="69"/>
      <c r="T65" s="68" t="str">
        <f t="shared" si="4"/>
        <v/>
      </c>
      <c r="U65" s="68"/>
    </row>
    <row r="66" spans="2:21">
      <c r="B66" s="20">
        <v>58</v>
      </c>
      <c r="C66" s="66" t="str">
        <f t="shared" si="1"/>
        <v/>
      </c>
      <c r="D66" s="66"/>
      <c r="E66" s="20"/>
      <c r="F66" s="8"/>
      <c r="G66" s="20" t="s">
        <v>0</v>
      </c>
      <c r="H66" s="67"/>
      <c r="I66" s="67"/>
      <c r="J66" s="20"/>
      <c r="K66" s="66" t="str">
        <f t="shared" si="0"/>
        <v/>
      </c>
      <c r="L66" s="66"/>
      <c r="M66" s="6" t="str">
        <f t="shared" si="2"/>
        <v/>
      </c>
      <c r="N66" s="20"/>
      <c r="O66" s="8"/>
      <c r="P66" s="67"/>
      <c r="Q66" s="67"/>
      <c r="R66" s="69" t="str">
        <f t="shared" si="3"/>
        <v/>
      </c>
      <c r="S66" s="69"/>
      <c r="T66" s="68" t="str">
        <f t="shared" si="4"/>
        <v/>
      </c>
      <c r="U66" s="68"/>
    </row>
    <row r="67" spans="2:21">
      <c r="B67" s="20">
        <v>59</v>
      </c>
      <c r="C67" s="66" t="str">
        <f t="shared" si="1"/>
        <v/>
      </c>
      <c r="D67" s="66"/>
      <c r="E67" s="20"/>
      <c r="F67" s="8"/>
      <c r="G67" s="20" t="s">
        <v>0</v>
      </c>
      <c r="H67" s="67"/>
      <c r="I67" s="67"/>
      <c r="J67" s="20"/>
      <c r="K67" s="66" t="str">
        <f t="shared" si="0"/>
        <v/>
      </c>
      <c r="L67" s="66"/>
      <c r="M67" s="6" t="str">
        <f t="shared" si="2"/>
        <v/>
      </c>
      <c r="N67" s="20"/>
      <c r="O67" s="8"/>
      <c r="P67" s="67"/>
      <c r="Q67" s="67"/>
      <c r="R67" s="69" t="str">
        <f t="shared" si="3"/>
        <v/>
      </c>
      <c r="S67" s="69"/>
      <c r="T67" s="68" t="str">
        <f t="shared" si="4"/>
        <v/>
      </c>
      <c r="U67" s="68"/>
    </row>
    <row r="68" spans="2:21">
      <c r="B68" s="20">
        <v>60</v>
      </c>
      <c r="C68" s="66" t="str">
        <f t="shared" si="1"/>
        <v/>
      </c>
      <c r="D68" s="66"/>
      <c r="E68" s="20"/>
      <c r="F68" s="8"/>
      <c r="G68" s="20" t="s">
        <v>1</v>
      </c>
      <c r="H68" s="67"/>
      <c r="I68" s="67"/>
      <c r="J68" s="20"/>
      <c r="K68" s="66" t="str">
        <f t="shared" si="0"/>
        <v/>
      </c>
      <c r="L68" s="66"/>
      <c r="M68" s="6" t="str">
        <f t="shared" si="2"/>
        <v/>
      </c>
      <c r="N68" s="20"/>
      <c r="O68" s="8"/>
      <c r="P68" s="67"/>
      <c r="Q68" s="67"/>
      <c r="R68" s="69" t="str">
        <f t="shared" si="3"/>
        <v/>
      </c>
      <c r="S68" s="69"/>
      <c r="T68" s="68" t="str">
        <f t="shared" si="4"/>
        <v/>
      </c>
      <c r="U68" s="68"/>
    </row>
    <row r="69" spans="2:21">
      <c r="B69" s="20">
        <v>61</v>
      </c>
      <c r="C69" s="66" t="str">
        <f t="shared" si="1"/>
        <v/>
      </c>
      <c r="D69" s="66"/>
      <c r="E69" s="20"/>
      <c r="F69" s="8"/>
      <c r="G69" s="20" t="s">
        <v>1</v>
      </c>
      <c r="H69" s="67"/>
      <c r="I69" s="67"/>
      <c r="J69" s="20"/>
      <c r="K69" s="66" t="str">
        <f t="shared" si="0"/>
        <v/>
      </c>
      <c r="L69" s="66"/>
      <c r="M69" s="6" t="str">
        <f t="shared" si="2"/>
        <v/>
      </c>
      <c r="N69" s="20"/>
      <c r="O69" s="8"/>
      <c r="P69" s="67"/>
      <c r="Q69" s="67"/>
      <c r="R69" s="69" t="str">
        <f t="shared" si="3"/>
        <v/>
      </c>
      <c r="S69" s="69"/>
      <c r="T69" s="68" t="str">
        <f t="shared" si="4"/>
        <v/>
      </c>
      <c r="U69" s="68"/>
    </row>
    <row r="70" spans="2:21">
      <c r="B70" s="20">
        <v>62</v>
      </c>
      <c r="C70" s="66" t="str">
        <f t="shared" si="1"/>
        <v/>
      </c>
      <c r="D70" s="66"/>
      <c r="E70" s="20"/>
      <c r="F70" s="8"/>
      <c r="G70" s="20" t="s">
        <v>0</v>
      </c>
      <c r="H70" s="67"/>
      <c r="I70" s="67"/>
      <c r="J70" s="20"/>
      <c r="K70" s="66" t="str">
        <f t="shared" si="0"/>
        <v/>
      </c>
      <c r="L70" s="66"/>
      <c r="M70" s="6" t="str">
        <f t="shared" si="2"/>
        <v/>
      </c>
      <c r="N70" s="20"/>
      <c r="O70" s="8"/>
      <c r="P70" s="67"/>
      <c r="Q70" s="67"/>
      <c r="R70" s="69" t="str">
        <f t="shared" si="3"/>
        <v/>
      </c>
      <c r="S70" s="69"/>
      <c r="T70" s="68" t="str">
        <f t="shared" si="4"/>
        <v/>
      </c>
      <c r="U70" s="68"/>
    </row>
    <row r="71" spans="2:21">
      <c r="B71" s="20">
        <v>63</v>
      </c>
      <c r="C71" s="66" t="str">
        <f t="shared" si="1"/>
        <v/>
      </c>
      <c r="D71" s="66"/>
      <c r="E71" s="20"/>
      <c r="F71" s="8"/>
      <c r="G71" s="20" t="s">
        <v>1</v>
      </c>
      <c r="H71" s="67"/>
      <c r="I71" s="67"/>
      <c r="J71" s="20"/>
      <c r="K71" s="66" t="str">
        <f t="shared" si="0"/>
        <v/>
      </c>
      <c r="L71" s="66"/>
      <c r="M71" s="6" t="str">
        <f t="shared" si="2"/>
        <v/>
      </c>
      <c r="N71" s="20"/>
      <c r="O71" s="8"/>
      <c r="P71" s="67"/>
      <c r="Q71" s="67"/>
      <c r="R71" s="69" t="str">
        <f t="shared" si="3"/>
        <v/>
      </c>
      <c r="S71" s="69"/>
      <c r="T71" s="68" t="str">
        <f t="shared" si="4"/>
        <v/>
      </c>
      <c r="U71" s="68"/>
    </row>
    <row r="72" spans="2:21">
      <c r="B72" s="20">
        <v>64</v>
      </c>
      <c r="C72" s="66" t="str">
        <f t="shared" si="1"/>
        <v/>
      </c>
      <c r="D72" s="66"/>
      <c r="E72" s="20"/>
      <c r="F72" s="8"/>
      <c r="G72" s="20" t="s">
        <v>0</v>
      </c>
      <c r="H72" s="67"/>
      <c r="I72" s="67"/>
      <c r="J72" s="20"/>
      <c r="K72" s="66" t="str">
        <f t="shared" si="0"/>
        <v/>
      </c>
      <c r="L72" s="66"/>
      <c r="M72" s="6" t="str">
        <f t="shared" si="2"/>
        <v/>
      </c>
      <c r="N72" s="20"/>
      <c r="O72" s="8"/>
      <c r="P72" s="67"/>
      <c r="Q72" s="67"/>
      <c r="R72" s="69" t="str">
        <f t="shared" si="3"/>
        <v/>
      </c>
      <c r="S72" s="69"/>
      <c r="T72" s="68" t="str">
        <f t="shared" si="4"/>
        <v/>
      </c>
      <c r="U72" s="68"/>
    </row>
    <row r="73" spans="2:21">
      <c r="B73" s="20">
        <v>65</v>
      </c>
      <c r="C73" s="66" t="str">
        <f t="shared" si="1"/>
        <v/>
      </c>
      <c r="D73" s="66"/>
      <c r="E73" s="20"/>
      <c r="F73" s="8"/>
      <c r="G73" s="20" t="s">
        <v>1</v>
      </c>
      <c r="H73" s="67"/>
      <c r="I73" s="67"/>
      <c r="J73" s="20"/>
      <c r="K73" s="66" t="str">
        <f t="shared" ref="K73:K108" si="5">IF(F73="","",C73*0.03)</f>
        <v/>
      </c>
      <c r="L73" s="66"/>
      <c r="M73" s="6" t="str">
        <f t="shared" si="2"/>
        <v/>
      </c>
      <c r="N73" s="20"/>
      <c r="O73" s="8"/>
      <c r="P73" s="67"/>
      <c r="Q73" s="67"/>
      <c r="R73" s="69" t="str">
        <f t="shared" si="3"/>
        <v/>
      </c>
      <c r="S73" s="69"/>
      <c r="T73" s="68" t="str">
        <f t="shared" si="4"/>
        <v/>
      </c>
      <c r="U73" s="68"/>
    </row>
    <row r="74" spans="2:21">
      <c r="B74" s="20">
        <v>66</v>
      </c>
      <c r="C74" s="66" t="str">
        <f t="shared" ref="C74:C108" si="6">IF(R73="","",C73+R73)</f>
        <v/>
      </c>
      <c r="D74" s="66"/>
      <c r="E74" s="20"/>
      <c r="F74" s="8"/>
      <c r="G74" s="20" t="s">
        <v>1</v>
      </c>
      <c r="H74" s="67"/>
      <c r="I74" s="67"/>
      <c r="J74" s="20"/>
      <c r="K74" s="66" t="str">
        <f t="shared" si="5"/>
        <v/>
      </c>
      <c r="L74" s="66"/>
      <c r="M74" s="6" t="str">
        <f t="shared" ref="M74:M108" si="7">IF(J74="","",ROUNDDOWN(K74/(J74/81)/100000,2))</f>
        <v/>
      </c>
      <c r="N74" s="20"/>
      <c r="O74" s="8"/>
      <c r="P74" s="67"/>
      <c r="Q74" s="67"/>
      <c r="R74" s="69" t="str">
        <f t="shared" ref="R74:R100" si="8">IF(O74="","",ROUNDDOWN((IF(G74="売",H74-P74,P74-H74))*M74*1000000000/81,0))</f>
        <v/>
      </c>
      <c r="S74" s="69"/>
      <c r="T74" s="68" t="str">
        <f t="shared" ref="T74:T100" si="9">IF(O74="","",IF(R74&lt;0,J74*(-1),IF(G74="買",(P74-H74)*10000,(H74-P74)*10000)))</f>
        <v/>
      </c>
      <c r="U74" s="68"/>
    </row>
    <row r="75" spans="2:21">
      <c r="B75" s="20">
        <v>67</v>
      </c>
      <c r="C75" s="66" t="str">
        <f t="shared" si="6"/>
        <v/>
      </c>
      <c r="D75" s="66"/>
      <c r="E75" s="20"/>
      <c r="F75" s="8"/>
      <c r="G75" s="20" t="s">
        <v>0</v>
      </c>
      <c r="H75" s="67"/>
      <c r="I75" s="67"/>
      <c r="J75" s="20"/>
      <c r="K75" s="66" t="str">
        <f t="shared" si="5"/>
        <v/>
      </c>
      <c r="L75" s="66"/>
      <c r="M75" s="6" t="str">
        <f t="shared" si="7"/>
        <v/>
      </c>
      <c r="N75" s="20"/>
      <c r="O75" s="8"/>
      <c r="P75" s="67"/>
      <c r="Q75" s="67"/>
      <c r="R75" s="69" t="str">
        <f t="shared" si="8"/>
        <v/>
      </c>
      <c r="S75" s="69"/>
      <c r="T75" s="68" t="str">
        <f t="shared" si="9"/>
        <v/>
      </c>
      <c r="U75" s="68"/>
    </row>
    <row r="76" spans="2:21">
      <c r="B76" s="20">
        <v>68</v>
      </c>
      <c r="C76" s="66" t="str">
        <f t="shared" si="6"/>
        <v/>
      </c>
      <c r="D76" s="66"/>
      <c r="E76" s="20"/>
      <c r="F76" s="8"/>
      <c r="G76" s="20" t="s">
        <v>0</v>
      </c>
      <c r="H76" s="67"/>
      <c r="I76" s="67"/>
      <c r="J76" s="20"/>
      <c r="K76" s="66" t="str">
        <f t="shared" si="5"/>
        <v/>
      </c>
      <c r="L76" s="66"/>
      <c r="M76" s="6" t="str">
        <f t="shared" si="7"/>
        <v/>
      </c>
      <c r="N76" s="20"/>
      <c r="O76" s="8"/>
      <c r="P76" s="67"/>
      <c r="Q76" s="67"/>
      <c r="R76" s="69" t="str">
        <f t="shared" si="8"/>
        <v/>
      </c>
      <c r="S76" s="69"/>
      <c r="T76" s="68" t="str">
        <f t="shared" si="9"/>
        <v/>
      </c>
      <c r="U76" s="68"/>
    </row>
    <row r="77" spans="2:21">
      <c r="B77" s="20">
        <v>69</v>
      </c>
      <c r="C77" s="66" t="str">
        <f t="shared" si="6"/>
        <v/>
      </c>
      <c r="D77" s="66"/>
      <c r="E77" s="20"/>
      <c r="F77" s="8"/>
      <c r="G77" s="20" t="s">
        <v>0</v>
      </c>
      <c r="H77" s="67"/>
      <c r="I77" s="67"/>
      <c r="J77" s="20"/>
      <c r="K77" s="66" t="str">
        <f t="shared" si="5"/>
        <v/>
      </c>
      <c r="L77" s="66"/>
      <c r="M77" s="6" t="str">
        <f t="shared" si="7"/>
        <v/>
      </c>
      <c r="N77" s="20"/>
      <c r="O77" s="8"/>
      <c r="P77" s="67"/>
      <c r="Q77" s="67"/>
      <c r="R77" s="69" t="str">
        <f t="shared" si="8"/>
        <v/>
      </c>
      <c r="S77" s="69"/>
      <c r="T77" s="68" t="str">
        <f t="shared" si="9"/>
        <v/>
      </c>
      <c r="U77" s="68"/>
    </row>
    <row r="78" spans="2:21">
      <c r="B78" s="20">
        <v>70</v>
      </c>
      <c r="C78" s="66" t="str">
        <f t="shared" si="6"/>
        <v/>
      </c>
      <c r="D78" s="66"/>
      <c r="E78" s="20"/>
      <c r="F78" s="8"/>
      <c r="G78" s="20" t="s">
        <v>1</v>
      </c>
      <c r="H78" s="67"/>
      <c r="I78" s="67"/>
      <c r="J78" s="20"/>
      <c r="K78" s="66" t="str">
        <f t="shared" si="5"/>
        <v/>
      </c>
      <c r="L78" s="66"/>
      <c r="M78" s="6" t="str">
        <f t="shared" si="7"/>
        <v/>
      </c>
      <c r="N78" s="20"/>
      <c r="O78" s="8"/>
      <c r="P78" s="67"/>
      <c r="Q78" s="67"/>
      <c r="R78" s="69" t="str">
        <f t="shared" si="8"/>
        <v/>
      </c>
      <c r="S78" s="69"/>
      <c r="T78" s="68" t="str">
        <f t="shared" si="9"/>
        <v/>
      </c>
      <c r="U78" s="68"/>
    </row>
    <row r="79" spans="2:21">
      <c r="B79" s="20">
        <v>71</v>
      </c>
      <c r="C79" s="66" t="str">
        <f t="shared" si="6"/>
        <v/>
      </c>
      <c r="D79" s="66"/>
      <c r="E79" s="20"/>
      <c r="F79" s="8"/>
      <c r="G79" s="20" t="s">
        <v>0</v>
      </c>
      <c r="H79" s="67"/>
      <c r="I79" s="67"/>
      <c r="J79" s="20"/>
      <c r="K79" s="66" t="str">
        <f t="shared" si="5"/>
        <v/>
      </c>
      <c r="L79" s="66"/>
      <c r="M79" s="6" t="str">
        <f t="shared" si="7"/>
        <v/>
      </c>
      <c r="N79" s="20"/>
      <c r="O79" s="8"/>
      <c r="P79" s="67"/>
      <c r="Q79" s="67"/>
      <c r="R79" s="69" t="str">
        <f t="shared" si="8"/>
        <v/>
      </c>
      <c r="S79" s="69"/>
      <c r="T79" s="68" t="str">
        <f t="shared" si="9"/>
        <v/>
      </c>
      <c r="U79" s="68"/>
    </row>
    <row r="80" spans="2:21">
      <c r="B80" s="20">
        <v>72</v>
      </c>
      <c r="C80" s="66" t="str">
        <f t="shared" si="6"/>
        <v/>
      </c>
      <c r="D80" s="66"/>
      <c r="E80" s="20"/>
      <c r="F80" s="8"/>
      <c r="G80" s="20" t="s">
        <v>1</v>
      </c>
      <c r="H80" s="67"/>
      <c r="I80" s="67"/>
      <c r="J80" s="20"/>
      <c r="K80" s="66" t="str">
        <f t="shared" si="5"/>
        <v/>
      </c>
      <c r="L80" s="66"/>
      <c r="M80" s="6" t="str">
        <f t="shared" si="7"/>
        <v/>
      </c>
      <c r="N80" s="20"/>
      <c r="O80" s="8"/>
      <c r="P80" s="67"/>
      <c r="Q80" s="67"/>
      <c r="R80" s="69" t="str">
        <f t="shared" si="8"/>
        <v/>
      </c>
      <c r="S80" s="69"/>
      <c r="T80" s="68" t="str">
        <f t="shared" si="9"/>
        <v/>
      </c>
      <c r="U80" s="68"/>
    </row>
    <row r="81" spans="2:21">
      <c r="B81" s="20">
        <v>73</v>
      </c>
      <c r="C81" s="66" t="str">
        <f t="shared" si="6"/>
        <v/>
      </c>
      <c r="D81" s="66"/>
      <c r="E81" s="20"/>
      <c r="F81" s="8"/>
      <c r="G81" s="20" t="s">
        <v>0</v>
      </c>
      <c r="H81" s="67"/>
      <c r="I81" s="67"/>
      <c r="J81" s="20"/>
      <c r="K81" s="66" t="str">
        <f t="shared" si="5"/>
        <v/>
      </c>
      <c r="L81" s="66"/>
      <c r="M81" s="6" t="str">
        <f t="shared" si="7"/>
        <v/>
      </c>
      <c r="N81" s="20"/>
      <c r="O81" s="8"/>
      <c r="P81" s="67"/>
      <c r="Q81" s="67"/>
      <c r="R81" s="69" t="str">
        <f t="shared" si="8"/>
        <v/>
      </c>
      <c r="S81" s="69"/>
      <c r="T81" s="68" t="str">
        <f t="shared" si="9"/>
        <v/>
      </c>
      <c r="U81" s="68"/>
    </row>
    <row r="82" spans="2:21">
      <c r="B82" s="20">
        <v>74</v>
      </c>
      <c r="C82" s="66" t="str">
        <f t="shared" si="6"/>
        <v/>
      </c>
      <c r="D82" s="66"/>
      <c r="E82" s="20"/>
      <c r="F82" s="8"/>
      <c r="G82" s="20" t="s">
        <v>0</v>
      </c>
      <c r="H82" s="67"/>
      <c r="I82" s="67"/>
      <c r="J82" s="20"/>
      <c r="K82" s="66" t="str">
        <f t="shared" si="5"/>
        <v/>
      </c>
      <c r="L82" s="66"/>
      <c r="M82" s="6" t="str">
        <f t="shared" si="7"/>
        <v/>
      </c>
      <c r="N82" s="20"/>
      <c r="O82" s="8"/>
      <c r="P82" s="67"/>
      <c r="Q82" s="67"/>
      <c r="R82" s="69" t="str">
        <f t="shared" si="8"/>
        <v/>
      </c>
      <c r="S82" s="69"/>
      <c r="T82" s="68" t="str">
        <f t="shared" si="9"/>
        <v/>
      </c>
      <c r="U82" s="68"/>
    </row>
    <row r="83" spans="2:21">
      <c r="B83" s="20">
        <v>75</v>
      </c>
      <c r="C83" s="66" t="str">
        <f t="shared" si="6"/>
        <v/>
      </c>
      <c r="D83" s="66"/>
      <c r="E83" s="20"/>
      <c r="F83" s="8"/>
      <c r="G83" s="20" t="s">
        <v>0</v>
      </c>
      <c r="H83" s="67"/>
      <c r="I83" s="67"/>
      <c r="J83" s="20"/>
      <c r="K83" s="66" t="str">
        <f t="shared" si="5"/>
        <v/>
      </c>
      <c r="L83" s="66"/>
      <c r="M83" s="6" t="str">
        <f t="shared" si="7"/>
        <v/>
      </c>
      <c r="N83" s="20"/>
      <c r="O83" s="8"/>
      <c r="P83" s="67"/>
      <c r="Q83" s="67"/>
      <c r="R83" s="69" t="str">
        <f t="shared" si="8"/>
        <v/>
      </c>
      <c r="S83" s="69"/>
      <c r="T83" s="68" t="str">
        <f t="shared" si="9"/>
        <v/>
      </c>
      <c r="U83" s="68"/>
    </row>
    <row r="84" spans="2:21">
      <c r="B84" s="20">
        <v>76</v>
      </c>
      <c r="C84" s="66" t="str">
        <f t="shared" si="6"/>
        <v/>
      </c>
      <c r="D84" s="66"/>
      <c r="E84" s="20"/>
      <c r="F84" s="8"/>
      <c r="G84" s="20" t="s">
        <v>0</v>
      </c>
      <c r="H84" s="67"/>
      <c r="I84" s="67"/>
      <c r="J84" s="20"/>
      <c r="K84" s="66" t="str">
        <f t="shared" si="5"/>
        <v/>
      </c>
      <c r="L84" s="66"/>
      <c r="M84" s="6" t="str">
        <f t="shared" si="7"/>
        <v/>
      </c>
      <c r="N84" s="20"/>
      <c r="O84" s="8"/>
      <c r="P84" s="67"/>
      <c r="Q84" s="67"/>
      <c r="R84" s="69" t="str">
        <f t="shared" si="8"/>
        <v/>
      </c>
      <c r="S84" s="69"/>
      <c r="T84" s="68" t="str">
        <f t="shared" si="9"/>
        <v/>
      </c>
      <c r="U84" s="68"/>
    </row>
    <row r="85" spans="2:21">
      <c r="B85" s="20">
        <v>77</v>
      </c>
      <c r="C85" s="66" t="str">
        <f t="shared" si="6"/>
        <v/>
      </c>
      <c r="D85" s="66"/>
      <c r="E85" s="20"/>
      <c r="F85" s="8"/>
      <c r="G85" s="20" t="s">
        <v>1</v>
      </c>
      <c r="H85" s="67"/>
      <c r="I85" s="67"/>
      <c r="J85" s="20"/>
      <c r="K85" s="66" t="str">
        <f t="shared" si="5"/>
        <v/>
      </c>
      <c r="L85" s="66"/>
      <c r="M85" s="6" t="str">
        <f t="shared" si="7"/>
        <v/>
      </c>
      <c r="N85" s="20"/>
      <c r="O85" s="8"/>
      <c r="P85" s="67"/>
      <c r="Q85" s="67"/>
      <c r="R85" s="69" t="str">
        <f t="shared" si="8"/>
        <v/>
      </c>
      <c r="S85" s="69"/>
      <c r="T85" s="68" t="str">
        <f t="shared" si="9"/>
        <v/>
      </c>
      <c r="U85" s="68"/>
    </row>
    <row r="86" spans="2:21">
      <c r="B86" s="20">
        <v>78</v>
      </c>
      <c r="C86" s="66" t="str">
        <f t="shared" si="6"/>
        <v/>
      </c>
      <c r="D86" s="66"/>
      <c r="E86" s="20"/>
      <c r="F86" s="8"/>
      <c r="G86" s="20" t="s">
        <v>0</v>
      </c>
      <c r="H86" s="67"/>
      <c r="I86" s="67"/>
      <c r="J86" s="20"/>
      <c r="K86" s="66" t="str">
        <f t="shared" si="5"/>
        <v/>
      </c>
      <c r="L86" s="66"/>
      <c r="M86" s="6" t="str">
        <f t="shared" si="7"/>
        <v/>
      </c>
      <c r="N86" s="20"/>
      <c r="O86" s="8"/>
      <c r="P86" s="67"/>
      <c r="Q86" s="67"/>
      <c r="R86" s="69" t="str">
        <f t="shared" si="8"/>
        <v/>
      </c>
      <c r="S86" s="69"/>
      <c r="T86" s="68" t="str">
        <f t="shared" si="9"/>
        <v/>
      </c>
      <c r="U86" s="68"/>
    </row>
    <row r="87" spans="2:21">
      <c r="B87" s="20">
        <v>79</v>
      </c>
      <c r="C87" s="66" t="str">
        <f t="shared" si="6"/>
        <v/>
      </c>
      <c r="D87" s="66"/>
      <c r="E87" s="20"/>
      <c r="F87" s="8"/>
      <c r="G87" s="20" t="s">
        <v>1</v>
      </c>
      <c r="H87" s="67"/>
      <c r="I87" s="67"/>
      <c r="J87" s="20"/>
      <c r="K87" s="66" t="str">
        <f t="shared" si="5"/>
        <v/>
      </c>
      <c r="L87" s="66"/>
      <c r="M87" s="6" t="str">
        <f t="shared" si="7"/>
        <v/>
      </c>
      <c r="N87" s="20"/>
      <c r="O87" s="8"/>
      <c r="P87" s="67"/>
      <c r="Q87" s="67"/>
      <c r="R87" s="69" t="str">
        <f t="shared" si="8"/>
        <v/>
      </c>
      <c r="S87" s="69"/>
      <c r="T87" s="68" t="str">
        <f t="shared" si="9"/>
        <v/>
      </c>
      <c r="U87" s="68"/>
    </row>
    <row r="88" spans="2:21">
      <c r="B88" s="20">
        <v>80</v>
      </c>
      <c r="C88" s="66" t="str">
        <f t="shared" si="6"/>
        <v/>
      </c>
      <c r="D88" s="66"/>
      <c r="E88" s="20"/>
      <c r="F88" s="8"/>
      <c r="G88" s="20" t="s">
        <v>1</v>
      </c>
      <c r="H88" s="67"/>
      <c r="I88" s="67"/>
      <c r="J88" s="20"/>
      <c r="K88" s="66" t="str">
        <f t="shared" si="5"/>
        <v/>
      </c>
      <c r="L88" s="66"/>
      <c r="M88" s="6" t="str">
        <f t="shared" si="7"/>
        <v/>
      </c>
      <c r="N88" s="20"/>
      <c r="O88" s="8"/>
      <c r="P88" s="67"/>
      <c r="Q88" s="67"/>
      <c r="R88" s="69" t="str">
        <f t="shared" si="8"/>
        <v/>
      </c>
      <c r="S88" s="69"/>
      <c r="T88" s="68" t="str">
        <f t="shared" si="9"/>
        <v/>
      </c>
      <c r="U88" s="68"/>
    </row>
    <row r="89" spans="2:21">
      <c r="B89" s="20">
        <v>81</v>
      </c>
      <c r="C89" s="66" t="str">
        <f t="shared" si="6"/>
        <v/>
      </c>
      <c r="D89" s="66"/>
      <c r="E89" s="20"/>
      <c r="F89" s="8"/>
      <c r="G89" s="20" t="s">
        <v>1</v>
      </c>
      <c r="H89" s="67"/>
      <c r="I89" s="67"/>
      <c r="J89" s="20"/>
      <c r="K89" s="66" t="str">
        <f t="shared" si="5"/>
        <v/>
      </c>
      <c r="L89" s="66"/>
      <c r="M89" s="6" t="str">
        <f t="shared" si="7"/>
        <v/>
      </c>
      <c r="N89" s="20"/>
      <c r="O89" s="8"/>
      <c r="P89" s="67"/>
      <c r="Q89" s="67"/>
      <c r="R89" s="69" t="str">
        <f t="shared" si="8"/>
        <v/>
      </c>
      <c r="S89" s="69"/>
      <c r="T89" s="68" t="str">
        <f t="shared" si="9"/>
        <v/>
      </c>
      <c r="U89" s="68"/>
    </row>
    <row r="90" spans="2:21">
      <c r="B90" s="20">
        <v>82</v>
      </c>
      <c r="C90" s="66" t="str">
        <f t="shared" si="6"/>
        <v/>
      </c>
      <c r="D90" s="66"/>
      <c r="E90" s="20"/>
      <c r="F90" s="8"/>
      <c r="G90" s="20" t="s">
        <v>1</v>
      </c>
      <c r="H90" s="67"/>
      <c r="I90" s="67"/>
      <c r="J90" s="20"/>
      <c r="K90" s="66" t="str">
        <f t="shared" si="5"/>
        <v/>
      </c>
      <c r="L90" s="66"/>
      <c r="M90" s="6" t="str">
        <f t="shared" si="7"/>
        <v/>
      </c>
      <c r="N90" s="20"/>
      <c r="O90" s="8"/>
      <c r="P90" s="67"/>
      <c r="Q90" s="67"/>
      <c r="R90" s="69" t="str">
        <f t="shared" si="8"/>
        <v/>
      </c>
      <c r="S90" s="69"/>
      <c r="T90" s="68" t="str">
        <f t="shared" si="9"/>
        <v/>
      </c>
      <c r="U90" s="68"/>
    </row>
    <row r="91" spans="2:21">
      <c r="B91" s="20">
        <v>83</v>
      </c>
      <c r="C91" s="66" t="str">
        <f t="shared" si="6"/>
        <v/>
      </c>
      <c r="D91" s="66"/>
      <c r="E91" s="20"/>
      <c r="F91" s="8"/>
      <c r="G91" s="20" t="s">
        <v>1</v>
      </c>
      <c r="H91" s="67"/>
      <c r="I91" s="67"/>
      <c r="J91" s="20"/>
      <c r="K91" s="66" t="str">
        <f t="shared" si="5"/>
        <v/>
      </c>
      <c r="L91" s="66"/>
      <c r="M91" s="6" t="str">
        <f t="shared" si="7"/>
        <v/>
      </c>
      <c r="N91" s="20"/>
      <c r="O91" s="8"/>
      <c r="P91" s="67"/>
      <c r="Q91" s="67"/>
      <c r="R91" s="69" t="str">
        <f t="shared" si="8"/>
        <v/>
      </c>
      <c r="S91" s="69"/>
      <c r="T91" s="68" t="str">
        <f t="shared" si="9"/>
        <v/>
      </c>
      <c r="U91" s="68"/>
    </row>
    <row r="92" spans="2:21">
      <c r="B92" s="20">
        <v>84</v>
      </c>
      <c r="C92" s="66" t="str">
        <f t="shared" si="6"/>
        <v/>
      </c>
      <c r="D92" s="66"/>
      <c r="E92" s="20"/>
      <c r="F92" s="8"/>
      <c r="G92" s="20" t="s">
        <v>0</v>
      </c>
      <c r="H92" s="67"/>
      <c r="I92" s="67"/>
      <c r="J92" s="20"/>
      <c r="K92" s="66" t="str">
        <f t="shared" si="5"/>
        <v/>
      </c>
      <c r="L92" s="66"/>
      <c r="M92" s="6" t="str">
        <f t="shared" si="7"/>
        <v/>
      </c>
      <c r="N92" s="20"/>
      <c r="O92" s="8"/>
      <c r="P92" s="67"/>
      <c r="Q92" s="67"/>
      <c r="R92" s="69" t="str">
        <f t="shared" si="8"/>
        <v/>
      </c>
      <c r="S92" s="69"/>
      <c r="T92" s="68" t="str">
        <f t="shared" si="9"/>
        <v/>
      </c>
      <c r="U92" s="68"/>
    </row>
    <row r="93" spans="2:21">
      <c r="B93" s="20">
        <v>85</v>
      </c>
      <c r="C93" s="66" t="str">
        <f t="shared" si="6"/>
        <v/>
      </c>
      <c r="D93" s="66"/>
      <c r="E93" s="20"/>
      <c r="F93" s="8"/>
      <c r="G93" s="20" t="s">
        <v>1</v>
      </c>
      <c r="H93" s="67"/>
      <c r="I93" s="67"/>
      <c r="J93" s="20"/>
      <c r="K93" s="66" t="str">
        <f t="shared" si="5"/>
        <v/>
      </c>
      <c r="L93" s="66"/>
      <c r="M93" s="6" t="str">
        <f t="shared" si="7"/>
        <v/>
      </c>
      <c r="N93" s="20"/>
      <c r="O93" s="8"/>
      <c r="P93" s="67"/>
      <c r="Q93" s="67"/>
      <c r="R93" s="69" t="str">
        <f t="shared" si="8"/>
        <v/>
      </c>
      <c r="S93" s="69"/>
      <c r="T93" s="68" t="str">
        <f t="shared" si="9"/>
        <v/>
      </c>
      <c r="U93" s="68"/>
    </row>
    <row r="94" spans="2:21">
      <c r="B94" s="20">
        <v>86</v>
      </c>
      <c r="C94" s="66" t="str">
        <f t="shared" si="6"/>
        <v/>
      </c>
      <c r="D94" s="66"/>
      <c r="E94" s="20"/>
      <c r="F94" s="8"/>
      <c r="G94" s="20" t="s">
        <v>0</v>
      </c>
      <c r="H94" s="67"/>
      <c r="I94" s="67"/>
      <c r="J94" s="20"/>
      <c r="K94" s="66" t="str">
        <f t="shared" si="5"/>
        <v/>
      </c>
      <c r="L94" s="66"/>
      <c r="M94" s="6" t="str">
        <f t="shared" si="7"/>
        <v/>
      </c>
      <c r="N94" s="20"/>
      <c r="O94" s="8"/>
      <c r="P94" s="67"/>
      <c r="Q94" s="67"/>
      <c r="R94" s="69" t="str">
        <f t="shared" si="8"/>
        <v/>
      </c>
      <c r="S94" s="69"/>
      <c r="T94" s="68" t="str">
        <f t="shared" si="9"/>
        <v/>
      </c>
      <c r="U94" s="68"/>
    </row>
    <row r="95" spans="2:21">
      <c r="B95" s="20">
        <v>87</v>
      </c>
      <c r="C95" s="66" t="str">
        <f t="shared" si="6"/>
        <v/>
      </c>
      <c r="D95" s="66"/>
      <c r="E95" s="20"/>
      <c r="F95" s="8"/>
      <c r="G95" s="20" t="s">
        <v>1</v>
      </c>
      <c r="H95" s="67"/>
      <c r="I95" s="67"/>
      <c r="J95" s="20"/>
      <c r="K95" s="66" t="str">
        <f t="shared" si="5"/>
        <v/>
      </c>
      <c r="L95" s="66"/>
      <c r="M95" s="6" t="str">
        <f t="shared" si="7"/>
        <v/>
      </c>
      <c r="N95" s="20"/>
      <c r="O95" s="8"/>
      <c r="P95" s="67"/>
      <c r="Q95" s="67"/>
      <c r="R95" s="69" t="str">
        <f t="shared" si="8"/>
        <v/>
      </c>
      <c r="S95" s="69"/>
      <c r="T95" s="68" t="str">
        <f t="shared" si="9"/>
        <v/>
      </c>
      <c r="U95" s="68"/>
    </row>
    <row r="96" spans="2:21">
      <c r="B96" s="20">
        <v>88</v>
      </c>
      <c r="C96" s="66" t="str">
        <f t="shared" si="6"/>
        <v/>
      </c>
      <c r="D96" s="66"/>
      <c r="E96" s="20"/>
      <c r="F96" s="8"/>
      <c r="G96" s="20" t="s">
        <v>0</v>
      </c>
      <c r="H96" s="67"/>
      <c r="I96" s="67"/>
      <c r="J96" s="20"/>
      <c r="K96" s="66" t="str">
        <f t="shared" si="5"/>
        <v/>
      </c>
      <c r="L96" s="66"/>
      <c r="M96" s="6" t="str">
        <f t="shared" si="7"/>
        <v/>
      </c>
      <c r="N96" s="20"/>
      <c r="O96" s="8"/>
      <c r="P96" s="67"/>
      <c r="Q96" s="67"/>
      <c r="R96" s="69" t="str">
        <f t="shared" si="8"/>
        <v/>
      </c>
      <c r="S96" s="69"/>
      <c r="T96" s="68" t="str">
        <f t="shared" si="9"/>
        <v/>
      </c>
      <c r="U96" s="68"/>
    </row>
    <row r="97" spans="2:21">
      <c r="B97" s="20">
        <v>89</v>
      </c>
      <c r="C97" s="66" t="str">
        <f t="shared" si="6"/>
        <v/>
      </c>
      <c r="D97" s="66"/>
      <c r="E97" s="20"/>
      <c r="F97" s="8"/>
      <c r="G97" s="20" t="s">
        <v>1</v>
      </c>
      <c r="H97" s="67"/>
      <c r="I97" s="67"/>
      <c r="J97" s="20"/>
      <c r="K97" s="66" t="str">
        <f t="shared" si="5"/>
        <v/>
      </c>
      <c r="L97" s="66"/>
      <c r="M97" s="6" t="str">
        <f t="shared" si="7"/>
        <v/>
      </c>
      <c r="N97" s="20"/>
      <c r="O97" s="8"/>
      <c r="P97" s="67"/>
      <c r="Q97" s="67"/>
      <c r="R97" s="69" t="str">
        <f t="shared" si="8"/>
        <v/>
      </c>
      <c r="S97" s="69"/>
      <c r="T97" s="68" t="str">
        <f t="shared" si="9"/>
        <v/>
      </c>
      <c r="U97" s="68"/>
    </row>
    <row r="98" spans="2:21">
      <c r="B98" s="20">
        <v>90</v>
      </c>
      <c r="C98" s="66" t="str">
        <f t="shared" si="6"/>
        <v/>
      </c>
      <c r="D98" s="66"/>
      <c r="E98" s="20"/>
      <c r="F98" s="8"/>
      <c r="G98" s="20" t="s">
        <v>0</v>
      </c>
      <c r="H98" s="67"/>
      <c r="I98" s="67"/>
      <c r="J98" s="20"/>
      <c r="K98" s="66" t="str">
        <f t="shared" si="5"/>
        <v/>
      </c>
      <c r="L98" s="66"/>
      <c r="M98" s="6" t="str">
        <f t="shared" si="7"/>
        <v/>
      </c>
      <c r="N98" s="20"/>
      <c r="O98" s="8"/>
      <c r="P98" s="67"/>
      <c r="Q98" s="67"/>
      <c r="R98" s="69" t="str">
        <f t="shared" si="8"/>
        <v/>
      </c>
      <c r="S98" s="69"/>
      <c r="T98" s="68" t="str">
        <f t="shared" si="9"/>
        <v/>
      </c>
      <c r="U98" s="68"/>
    </row>
    <row r="99" spans="2:21">
      <c r="B99" s="20">
        <v>91</v>
      </c>
      <c r="C99" s="66" t="str">
        <f t="shared" si="6"/>
        <v/>
      </c>
      <c r="D99" s="66"/>
      <c r="E99" s="20"/>
      <c r="F99" s="8"/>
      <c r="G99" s="20" t="s">
        <v>1</v>
      </c>
      <c r="H99" s="67"/>
      <c r="I99" s="67"/>
      <c r="J99" s="20"/>
      <c r="K99" s="66" t="str">
        <f t="shared" si="5"/>
        <v/>
      </c>
      <c r="L99" s="66"/>
      <c r="M99" s="6" t="str">
        <f t="shared" si="7"/>
        <v/>
      </c>
      <c r="N99" s="20"/>
      <c r="O99" s="8"/>
      <c r="P99" s="67"/>
      <c r="Q99" s="67"/>
      <c r="R99" s="69" t="str">
        <f t="shared" si="8"/>
        <v/>
      </c>
      <c r="S99" s="69"/>
      <c r="T99" s="68" t="str">
        <f t="shared" si="9"/>
        <v/>
      </c>
      <c r="U99" s="68"/>
    </row>
    <row r="100" spans="2:21">
      <c r="B100" s="20">
        <v>92</v>
      </c>
      <c r="C100" s="66" t="str">
        <f t="shared" si="6"/>
        <v/>
      </c>
      <c r="D100" s="66"/>
      <c r="E100" s="20"/>
      <c r="F100" s="8"/>
      <c r="G100" s="20" t="s">
        <v>1</v>
      </c>
      <c r="H100" s="67"/>
      <c r="I100" s="67"/>
      <c r="J100" s="20"/>
      <c r="K100" s="66" t="str">
        <f t="shared" si="5"/>
        <v/>
      </c>
      <c r="L100" s="66"/>
      <c r="M100" s="6" t="str">
        <f t="shared" si="7"/>
        <v/>
      </c>
      <c r="N100" s="20"/>
      <c r="O100" s="8"/>
      <c r="P100" s="67"/>
      <c r="Q100" s="67"/>
      <c r="R100" s="69" t="str">
        <f t="shared" si="8"/>
        <v/>
      </c>
      <c r="S100" s="69"/>
      <c r="T100" s="68" t="str">
        <f t="shared" si="9"/>
        <v/>
      </c>
      <c r="U100" s="68"/>
    </row>
    <row r="101" spans="2:21">
      <c r="B101" s="20">
        <v>93</v>
      </c>
      <c r="C101" s="66" t="str">
        <f t="shared" si="6"/>
        <v/>
      </c>
      <c r="D101" s="66"/>
      <c r="E101" s="20"/>
      <c r="F101" s="8"/>
      <c r="G101" s="20" t="s">
        <v>0</v>
      </c>
      <c r="H101" s="67"/>
      <c r="I101" s="67"/>
      <c r="J101" s="20"/>
      <c r="K101" s="66" t="str">
        <f t="shared" si="5"/>
        <v/>
      </c>
      <c r="L101" s="66"/>
      <c r="M101" s="6" t="str">
        <f t="shared" si="7"/>
        <v/>
      </c>
      <c r="N101" s="20"/>
      <c r="O101" s="8"/>
      <c r="P101" s="67"/>
      <c r="Q101" s="67"/>
      <c r="R101" s="69" t="str">
        <f t="shared" ref="R101:R108" si="10">IF(O101="","",ROUNDDOWN((IF(G101="売",H101-P101,P101-H101))*M101*10000000/81,0))</f>
        <v/>
      </c>
      <c r="S101" s="69"/>
      <c r="T101" s="68" t="str">
        <f t="shared" ref="T101:T108" si="11">IF(O101="","",IF(R101&lt;0,J101*(-1),IF(G101="買",(P101-H101)*100,(H101-P101)*100)))</f>
        <v/>
      </c>
      <c r="U101" s="68"/>
    </row>
    <row r="102" spans="2:21">
      <c r="B102" s="20">
        <v>94</v>
      </c>
      <c r="C102" s="66" t="str">
        <f t="shared" si="6"/>
        <v/>
      </c>
      <c r="D102" s="66"/>
      <c r="E102" s="20"/>
      <c r="F102" s="8"/>
      <c r="G102" s="20" t="s">
        <v>0</v>
      </c>
      <c r="H102" s="67"/>
      <c r="I102" s="67"/>
      <c r="J102" s="20"/>
      <c r="K102" s="66" t="str">
        <f t="shared" si="5"/>
        <v/>
      </c>
      <c r="L102" s="66"/>
      <c r="M102" s="6" t="str">
        <f t="shared" si="7"/>
        <v/>
      </c>
      <c r="N102" s="20"/>
      <c r="O102" s="8"/>
      <c r="P102" s="67"/>
      <c r="Q102" s="67"/>
      <c r="R102" s="69" t="str">
        <f t="shared" si="10"/>
        <v/>
      </c>
      <c r="S102" s="69"/>
      <c r="T102" s="68" t="str">
        <f t="shared" si="11"/>
        <v/>
      </c>
      <c r="U102" s="68"/>
    </row>
    <row r="103" spans="2:21">
      <c r="B103" s="20">
        <v>95</v>
      </c>
      <c r="C103" s="66" t="str">
        <f t="shared" si="6"/>
        <v/>
      </c>
      <c r="D103" s="66"/>
      <c r="E103" s="20"/>
      <c r="F103" s="8"/>
      <c r="G103" s="20" t="s">
        <v>0</v>
      </c>
      <c r="H103" s="67"/>
      <c r="I103" s="67"/>
      <c r="J103" s="20"/>
      <c r="K103" s="66" t="str">
        <f t="shared" si="5"/>
        <v/>
      </c>
      <c r="L103" s="66"/>
      <c r="M103" s="6" t="str">
        <f t="shared" si="7"/>
        <v/>
      </c>
      <c r="N103" s="20"/>
      <c r="O103" s="8"/>
      <c r="P103" s="67"/>
      <c r="Q103" s="67"/>
      <c r="R103" s="69" t="str">
        <f t="shared" si="10"/>
        <v/>
      </c>
      <c r="S103" s="69"/>
      <c r="T103" s="68" t="str">
        <f t="shared" si="11"/>
        <v/>
      </c>
      <c r="U103" s="68"/>
    </row>
    <row r="104" spans="2:21">
      <c r="B104" s="20">
        <v>96</v>
      </c>
      <c r="C104" s="66" t="str">
        <f t="shared" si="6"/>
        <v/>
      </c>
      <c r="D104" s="66"/>
      <c r="E104" s="20"/>
      <c r="F104" s="8"/>
      <c r="G104" s="20" t="s">
        <v>1</v>
      </c>
      <c r="H104" s="67"/>
      <c r="I104" s="67"/>
      <c r="J104" s="20"/>
      <c r="K104" s="66" t="str">
        <f t="shared" si="5"/>
        <v/>
      </c>
      <c r="L104" s="66"/>
      <c r="M104" s="6" t="str">
        <f t="shared" si="7"/>
        <v/>
      </c>
      <c r="N104" s="20"/>
      <c r="O104" s="8"/>
      <c r="P104" s="67"/>
      <c r="Q104" s="67"/>
      <c r="R104" s="69" t="str">
        <f t="shared" si="10"/>
        <v/>
      </c>
      <c r="S104" s="69"/>
      <c r="T104" s="68" t="str">
        <f t="shared" si="11"/>
        <v/>
      </c>
      <c r="U104" s="68"/>
    </row>
    <row r="105" spans="2:21">
      <c r="B105" s="20">
        <v>97</v>
      </c>
      <c r="C105" s="66" t="str">
        <f t="shared" si="6"/>
        <v/>
      </c>
      <c r="D105" s="66"/>
      <c r="E105" s="20"/>
      <c r="F105" s="8"/>
      <c r="G105" s="20" t="s">
        <v>0</v>
      </c>
      <c r="H105" s="67"/>
      <c r="I105" s="67"/>
      <c r="J105" s="20"/>
      <c r="K105" s="66" t="str">
        <f t="shared" si="5"/>
        <v/>
      </c>
      <c r="L105" s="66"/>
      <c r="M105" s="6" t="str">
        <f t="shared" si="7"/>
        <v/>
      </c>
      <c r="N105" s="20"/>
      <c r="O105" s="8"/>
      <c r="P105" s="67"/>
      <c r="Q105" s="67"/>
      <c r="R105" s="69" t="str">
        <f t="shared" si="10"/>
        <v/>
      </c>
      <c r="S105" s="69"/>
      <c r="T105" s="68" t="str">
        <f t="shared" si="11"/>
        <v/>
      </c>
      <c r="U105" s="68"/>
    </row>
    <row r="106" spans="2:21">
      <c r="B106" s="20">
        <v>98</v>
      </c>
      <c r="C106" s="66" t="str">
        <f t="shared" si="6"/>
        <v/>
      </c>
      <c r="D106" s="66"/>
      <c r="E106" s="20"/>
      <c r="F106" s="8"/>
      <c r="G106" s="20" t="s">
        <v>1</v>
      </c>
      <c r="H106" s="67"/>
      <c r="I106" s="67"/>
      <c r="J106" s="20"/>
      <c r="K106" s="66" t="str">
        <f t="shared" si="5"/>
        <v/>
      </c>
      <c r="L106" s="66"/>
      <c r="M106" s="6" t="str">
        <f t="shared" si="7"/>
        <v/>
      </c>
      <c r="N106" s="20"/>
      <c r="O106" s="8"/>
      <c r="P106" s="67"/>
      <c r="Q106" s="67"/>
      <c r="R106" s="69" t="str">
        <f t="shared" si="10"/>
        <v/>
      </c>
      <c r="S106" s="69"/>
      <c r="T106" s="68" t="str">
        <f t="shared" si="11"/>
        <v/>
      </c>
      <c r="U106" s="68"/>
    </row>
    <row r="107" spans="2:21">
      <c r="B107" s="20">
        <v>99</v>
      </c>
      <c r="C107" s="66" t="str">
        <f t="shared" si="6"/>
        <v/>
      </c>
      <c r="D107" s="66"/>
      <c r="E107" s="20"/>
      <c r="F107" s="8"/>
      <c r="G107" s="20" t="s">
        <v>1</v>
      </c>
      <c r="H107" s="67"/>
      <c r="I107" s="67"/>
      <c r="J107" s="20"/>
      <c r="K107" s="66" t="str">
        <f t="shared" si="5"/>
        <v/>
      </c>
      <c r="L107" s="66"/>
      <c r="M107" s="6" t="str">
        <f t="shared" si="7"/>
        <v/>
      </c>
      <c r="N107" s="20"/>
      <c r="O107" s="8"/>
      <c r="P107" s="67"/>
      <c r="Q107" s="67"/>
      <c r="R107" s="69" t="str">
        <f t="shared" si="10"/>
        <v/>
      </c>
      <c r="S107" s="69"/>
      <c r="T107" s="68" t="str">
        <f t="shared" si="11"/>
        <v/>
      </c>
      <c r="U107" s="68"/>
    </row>
    <row r="108" spans="2:21">
      <c r="B108" s="20">
        <v>100</v>
      </c>
      <c r="C108" s="66" t="str">
        <f t="shared" si="6"/>
        <v/>
      </c>
      <c r="D108" s="66"/>
      <c r="E108" s="20"/>
      <c r="F108" s="8"/>
      <c r="G108" s="20" t="s">
        <v>0</v>
      </c>
      <c r="H108" s="67"/>
      <c r="I108" s="67"/>
      <c r="J108" s="20"/>
      <c r="K108" s="66" t="str">
        <f t="shared" si="5"/>
        <v/>
      </c>
      <c r="L108" s="66"/>
      <c r="M108" s="6" t="str">
        <f t="shared" si="7"/>
        <v/>
      </c>
      <c r="N108" s="20"/>
      <c r="O108" s="8"/>
      <c r="P108" s="67"/>
      <c r="Q108" s="67"/>
      <c r="R108" s="69" t="str">
        <f t="shared" si="10"/>
        <v/>
      </c>
      <c r="S108" s="69"/>
      <c r="T108" s="68" t="str">
        <f t="shared" si="11"/>
        <v/>
      </c>
      <c r="U108" s="68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T108:U108"/>
    <mergeCell ref="R107:S107"/>
    <mergeCell ref="T107:U107"/>
    <mergeCell ref="R105:S105"/>
    <mergeCell ref="T105:U105"/>
    <mergeCell ref="R106:S106"/>
    <mergeCell ref="T106:U106"/>
    <mergeCell ref="R108:S108"/>
    <mergeCell ref="C107:D107"/>
    <mergeCell ref="H107:I107"/>
    <mergeCell ref="K107:L107"/>
    <mergeCell ref="P107:Q107"/>
    <mergeCell ref="C108:D108"/>
    <mergeCell ref="H108:I108"/>
    <mergeCell ref="K108:L108"/>
    <mergeCell ref="P108:Q108"/>
    <mergeCell ref="K105:L105"/>
    <mergeCell ref="P105:Q105"/>
    <mergeCell ref="K106:L106"/>
    <mergeCell ref="P106:Q106"/>
    <mergeCell ref="C106:D106"/>
    <mergeCell ref="H106:I106"/>
    <mergeCell ref="C105:D105"/>
    <mergeCell ref="H105:I105"/>
    <mergeCell ref="T104:U104"/>
    <mergeCell ref="R103:S103"/>
    <mergeCell ref="T103:U103"/>
    <mergeCell ref="R101:S101"/>
    <mergeCell ref="T101:U101"/>
    <mergeCell ref="R102:S102"/>
    <mergeCell ref="T102:U102"/>
    <mergeCell ref="R104:S104"/>
    <mergeCell ref="C103:D103"/>
    <mergeCell ref="H103:I103"/>
    <mergeCell ref="K103:L103"/>
    <mergeCell ref="P103:Q103"/>
    <mergeCell ref="C104:D104"/>
    <mergeCell ref="H104:I104"/>
    <mergeCell ref="K104:L104"/>
    <mergeCell ref="P104:Q104"/>
    <mergeCell ref="K101:L101"/>
    <mergeCell ref="P101:Q101"/>
    <mergeCell ref="K102:L102"/>
    <mergeCell ref="P102:Q102"/>
    <mergeCell ref="C102:D102"/>
    <mergeCell ref="H102:I102"/>
    <mergeCell ref="C101:D101"/>
    <mergeCell ref="H101:I101"/>
    <mergeCell ref="T100:U100"/>
    <mergeCell ref="R99:S99"/>
    <mergeCell ref="T99:U99"/>
    <mergeCell ref="R97:S97"/>
    <mergeCell ref="T97:U97"/>
    <mergeCell ref="R98:S98"/>
    <mergeCell ref="T98:U98"/>
    <mergeCell ref="R100:S100"/>
    <mergeCell ref="C99:D99"/>
    <mergeCell ref="H99:I99"/>
    <mergeCell ref="K99:L99"/>
    <mergeCell ref="P99:Q99"/>
    <mergeCell ref="C100:D100"/>
    <mergeCell ref="H100:I100"/>
    <mergeCell ref="K100:L100"/>
    <mergeCell ref="P100:Q100"/>
    <mergeCell ref="K97:L97"/>
    <mergeCell ref="P97:Q97"/>
    <mergeCell ref="K98:L98"/>
    <mergeCell ref="P98:Q98"/>
    <mergeCell ref="C98:D98"/>
    <mergeCell ref="H98:I98"/>
    <mergeCell ref="C97:D97"/>
    <mergeCell ref="H97:I97"/>
    <mergeCell ref="T96:U96"/>
    <mergeCell ref="R95:S95"/>
    <mergeCell ref="T95:U95"/>
    <mergeCell ref="R93:S93"/>
    <mergeCell ref="T93:U93"/>
    <mergeCell ref="R94:S94"/>
    <mergeCell ref="T94:U94"/>
    <mergeCell ref="R96:S96"/>
    <mergeCell ref="C95:D95"/>
    <mergeCell ref="H95:I95"/>
    <mergeCell ref="K95:L95"/>
    <mergeCell ref="P95:Q95"/>
    <mergeCell ref="C96:D96"/>
    <mergeCell ref="H96:I96"/>
    <mergeCell ref="K96:L96"/>
    <mergeCell ref="P96:Q96"/>
    <mergeCell ref="K93:L93"/>
    <mergeCell ref="P93:Q93"/>
    <mergeCell ref="K94:L94"/>
    <mergeCell ref="P94:Q94"/>
    <mergeCell ref="C94:D94"/>
    <mergeCell ref="H94:I94"/>
    <mergeCell ref="C93:D93"/>
    <mergeCell ref="H93:I93"/>
    <mergeCell ref="T92:U92"/>
    <mergeCell ref="R91:S91"/>
    <mergeCell ref="T91:U91"/>
    <mergeCell ref="R89:S89"/>
    <mergeCell ref="T89:U89"/>
    <mergeCell ref="R90:S90"/>
    <mergeCell ref="T90:U90"/>
    <mergeCell ref="R92:S92"/>
    <mergeCell ref="C91:D91"/>
    <mergeCell ref="H91:I91"/>
    <mergeCell ref="K91:L91"/>
    <mergeCell ref="P91:Q91"/>
    <mergeCell ref="C92:D92"/>
    <mergeCell ref="H92:I92"/>
    <mergeCell ref="K92:L92"/>
    <mergeCell ref="P92:Q92"/>
    <mergeCell ref="K89:L89"/>
    <mergeCell ref="P89:Q89"/>
    <mergeCell ref="K90:L90"/>
    <mergeCell ref="P90:Q90"/>
    <mergeCell ref="C90:D90"/>
    <mergeCell ref="H90:I90"/>
    <mergeCell ref="C89:D89"/>
    <mergeCell ref="H89:I89"/>
    <mergeCell ref="T88:U88"/>
    <mergeCell ref="R87:S87"/>
    <mergeCell ref="T87:U87"/>
    <mergeCell ref="R85:S85"/>
    <mergeCell ref="T85:U85"/>
    <mergeCell ref="R86:S86"/>
    <mergeCell ref="T86:U86"/>
    <mergeCell ref="R88:S88"/>
    <mergeCell ref="C87:D87"/>
    <mergeCell ref="H87:I87"/>
    <mergeCell ref="K87:L87"/>
    <mergeCell ref="P87:Q87"/>
    <mergeCell ref="C88:D88"/>
    <mergeCell ref="H88:I88"/>
    <mergeCell ref="K88:L88"/>
    <mergeCell ref="P88:Q88"/>
    <mergeCell ref="K85:L85"/>
    <mergeCell ref="P85:Q85"/>
    <mergeCell ref="K86:L86"/>
    <mergeCell ref="P86:Q86"/>
    <mergeCell ref="C86:D86"/>
    <mergeCell ref="H86:I86"/>
    <mergeCell ref="C85:D85"/>
    <mergeCell ref="H85:I85"/>
    <mergeCell ref="T84:U84"/>
    <mergeCell ref="R83:S83"/>
    <mergeCell ref="T83:U83"/>
    <mergeCell ref="R81:S81"/>
    <mergeCell ref="T81:U81"/>
    <mergeCell ref="R82:S82"/>
    <mergeCell ref="T82:U82"/>
    <mergeCell ref="R84:S84"/>
    <mergeCell ref="C83:D83"/>
    <mergeCell ref="H83:I83"/>
    <mergeCell ref="K83:L83"/>
    <mergeCell ref="P83:Q83"/>
    <mergeCell ref="C84:D84"/>
    <mergeCell ref="H84:I84"/>
    <mergeCell ref="K84:L84"/>
    <mergeCell ref="P84:Q84"/>
    <mergeCell ref="K81:L81"/>
    <mergeCell ref="P81:Q81"/>
    <mergeCell ref="K82:L82"/>
    <mergeCell ref="P82:Q82"/>
    <mergeCell ref="C82:D82"/>
    <mergeCell ref="H82:I82"/>
    <mergeCell ref="C81:D81"/>
    <mergeCell ref="H81:I81"/>
    <mergeCell ref="T80:U80"/>
    <mergeCell ref="R79:S79"/>
    <mergeCell ref="T79:U79"/>
    <mergeCell ref="R77:S77"/>
    <mergeCell ref="T77:U77"/>
    <mergeCell ref="R78:S78"/>
    <mergeCell ref="T78:U78"/>
    <mergeCell ref="R80:S80"/>
    <mergeCell ref="C79:D79"/>
    <mergeCell ref="H79:I79"/>
    <mergeCell ref="K79:L79"/>
    <mergeCell ref="P79:Q79"/>
    <mergeCell ref="C80:D80"/>
    <mergeCell ref="H80:I80"/>
    <mergeCell ref="K80:L80"/>
    <mergeCell ref="P80:Q80"/>
    <mergeCell ref="K77:L77"/>
    <mergeCell ref="P77:Q77"/>
    <mergeCell ref="K78:L78"/>
    <mergeCell ref="P78:Q78"/>
    <mergeCell ref="C78:D78"/>
    <mergeCell ref="H78:I78"/>
    <mergeCell ref="C77:D77"/>
    <mergeCell ref="H77:I77"/>
    <mergeCell ref="T76:U76"/>
    <mergeCell ref="R75:S75"/>
    <mergeCell ref="T75:U75"/>
    <mergeCell ref="R73:S73"/>
    <mergeCell ref="T73:U73"/>
    <mergeCell ref="R74:S74"/>
    <mergeCell ref="T74:U74"/>
    <mergeCell ref="R76:S76"/>
    <mergeCell ref="C75:D75"/>
    <mergeCell ref="H75:I75"/>
    <mergeCell ref="K75:L75"/>
    <mergeCell ref="P75:Q75"/>
    <mergeCell ref="C76:D76"/>
    <mergeCell ref="H76:I76"/>
    <mergeCell ref="K76:L76"/>
    <mergeCell ref="P76:Q76"/>
    <mergeCell ref="K73:L73"/>
    <mergeCell ref="P73:Q73"/>
    <mergeCell ref="K74:L74"/>
    <mergeCell ref="P74:Q74"/>
    <mergeCell ref="C74:D74"/>
    <mergeCell ref="H74:I74"/>
    <mergeCell ref="C73:D73"/>
    <mergeCell ref="H73:I73"/>
    <mergeCell ref="T72:U72"/>
    <mergeCell ref="R71:S71"/>
    <mergeCell ref="T71:U71"/>
    <mergeCell ref="R69:S69"/>
    <mergeCell ref="T69:U69"/>
    <mergeCell ref="R70:S70"/>
    <mergeCell ref="T70:U70"/>
    <mergeCell ref="R72:S72"/>
    <mergeCell ref="C71:D71"/>
    <mergeCell ref="H71:I71"/>
    <mergeCell ref="K71:L71"/>
    <mergeCell ref="P71:Q71"/>
    <mergeCell ref="C72:D72"/>
    <mergeCell ref="H72:I72"/>
    <mergeCell ref="K72:L72"/>
    <mergeCell ref="P72:Q72"/>
    <mergeCell ref="K69:L69"/>
    <mergeCell ref="P69:Q69"/>
    <mergeCell ref="K70:L70"/>
    <mergeCell ref="P70:Q70"/>
    <mergeCell ref="C70:D70"/>
    <mergeCell ref="H70:I70"/>
    <mergeCell ref="C69:D69"/>
    <mergeCell ref="H69:I69"/>
    <mergeCell ref="T68:U68"/>
    <mergeCell ref="R67:S67"/>
    <mergeCell ref="T67:U67"/>
    <mergeCell ref="R65:S65"/>
    <mergeCell ref="T65:U65"/>
    <mergeCell ref="R66:S66"/>
    <mergeCell ref="T66:U66"/>
    <mergeCell ref="R68:S68"/>
    <mergeCell ref="C67:D67"/>
    <mergeCell ref="H67:I67"/>
    <mergeCell ref="K67:L67"/>
    <mergeCell ref="P67:Q67"/>
    <mergeCell ref="C68:D68"/>
    <mergeCell ref="H68:I68"/>
    <mergeCell ref="K68:L68"/>
    <mergeCell ref="P68:Q68"/>
    <mergeCell ref="K65:L65"/>
    <mergeCell ref="P65:Q65"/>
    <mergeCell ref="K66:L66"/>
    <mergeCell ref="P66:Q66"/>
    <mergeCell ref="C66:D66"/>
    <mergeCell ref="H66:I66"/>
    <mergeCell ref="C65:D65"/>
    <mergeCell ref="H65:I65"/>
    <mergeCell ref="T64:U64"/>
    <mergeCell ref="R63:S63"/>
    <mergeCell ref="T63:U63"/>
    <mergeCell ref="R61:S61"/>
    <mergeCell ref="T61:U61"/>
    <mergeCell ref="R62:S62"/>
    <mergeCell ref="T62:U62"/>
    <mergeCell ref="R64:S64"/>
    <mergeCell ref="C63:D63"/>
    <mergeCell ref="H63:I63"/>
    <mergeCell ref="K63:L63"/>
    <mergeCell ref="P63:Q63"/>
    <mergeCell ref="C64:D64"/>
    <mergeCell ref="H64:I64"/>
    <mergeCell ref="K64:L64"/>
    <mergeCell ref="P64:Q64"/>
    <mergeCell ref="K61:L61"/>
    <mergeCell ref="P61:Q61"/>
    <mergeCell ref="K62:L62"/>
    <mergeCell ref="P62:Q62"/>
    <mergeCell ref="C62:D62"/>
    <mergeCell ref="H62:I62"/>
    <mergeCell ref="C61:D61"/>
    <mergeCell ref="H61:I61"/>
    <mergeCell ref="T60:U60"/>
    <mergeCell ref="R59:S59"/>
    <mergeCell ref="T59:U59"/>
    <mergeCell ref="R57:S57"/>
    <mergeCell ref="T57:U57"/>
    <mergeCell ref="R58:S58"/>
    <mergeCell ref="T58:U58"/>
    <mergeCell ref="R60:S60"/>
    <mergeCell ref="C59:D59"/>
    <mergeCell ref="H59:I59"/>
    <mergeCell ref="K59:L59"/>
    <mergeCell ref="P59:Q59"/>
    <mergeCell ref="C60:D60"/>
    <mergeCell ref="H60:I60"/>
    <mergeCell ref="K60:L60"/>
    <mergeCell ref="P60:Q60"/>
    <mergeCell ref="K57:L57"/>
    <mergeCell ref="P57:Q57"/>
    <mergeCell ref="K58:L58"/>
    <mergeCell ref="P58:Q58"/>
    <mergeCell ref="C58:D58"/>
    <mergeCell ref="H58:I58"/>
    <mergeCell ref="C57:D57"/>
    <mergeCell ref="H57:I57"/>
    <mergeCell ref="T56:U56"/>
    <mergeCell ref="R55:S55"/>
    <mergeCell ref="T55:U55"/>
    <mergeCell ref="R53:S53"/>
    <mergeCell ref="T53:U53"/>
    <mergeCell ref="R54:S54"/>
    <mergeCell ref="T54:U54"/>
    <mergeCell ref="R56:S56"/>
    <mergeCell ref="C55:D55"/>
    <mergeCell ref="H55:I55"/>
    <mergeCell ref="K55:L55"/>
    <mergeCell ref="P55:Q55"/>
    <mergeCell ref="C56:D56"/>
    <mergeCell ref="H56:I56"/>
    <mergeCell ref="K56:L56"/>
    <mergeCell ref="P56:Q56"/>
    <mergeCell ref="K53:L53"/>
    <mergeCell ref="P53:Q53"/>
    <mergeCell ref="K54:L54"/>
    <mergeCell ref="P54:Q54"/>
    <mergeCell ref="C54:D54"/>
    <mergeCell ref="H54:I54"/>
    <mergeCell ref="C53:D53"/>
    <mergeCell ref="H53:I53"/>
    <mergeCell ref="T52:U52"/>
    <mergeCell ref="R51:S51"/>
    <mergeCell ref="T51:U51"/>
    <mergeCell ref="R49:S49"/>
    <mergeCell ref="T49:U49"/>
    <mergeCell ref="R50:S50"/>
    <mergeCell ref="T50:U50"/>
    <mergeCell ref="R52:S52"/>
    <mergeCell ref="C51:D51"/>
    <mergeCell ref="H51:I51"/>
    <mergeCell ref="K51:L51"/>
    <mergeCell ref="P51:Q51"/>
    <mergeCell ref="C52:D52"/>
    <mergeCell ref="H52:I52"/>
    <mergeCell ref="K52:L52"/>
    <mergeCell ref="P52:Q52"/>
    <mergeCell ref="K49:L49"/>
    <mergeCell ref="P49:Q49"/>
    <mergeCell ref="K50:L50"/>
    <mergeCell ref="P50:Q50"/>
    <mergeCell ref="C50:D50"/>
    <mergeCell ref="H50:I50"/>
    <mergeCell ref="C49:D49"/>
    <mergeCell ref="H49:I49"/>
    <mergeCell ref="T48:U48"/>
    <mergeCell ref="R47:S47"/>
    <mergeCell ref="T47:U47"/>
    <mergeCell ref="R45:S45"/>
    <mergeCell ref="T45:U45"/>
    <mergeCell ref="R46:S46"/>
    <mergeCell ref="T46:U46"/>
    <mergeCell ref="R48:S48"/>
    <mergeCell ref="C47:D47"/>
    <mergeCell ref="H47:I47"/>
    <mergeCell ref="K47:L47"/>
    <mergeCell ref="P47:Q47"/>
    <mergeCell ref="C48:D48"/>
    <mergeCell ref="H48:I48"/>
    <mergeCell ref="K48:L48"/>
    <mergeCell ref="P48:Q48"/>
    <mergeCell ref="K45:L45"/>
    <mergeCell ref="P45:Q45"/>
    <mergeCell ref="K46:L46"/>
    <mergeCell ref="P46:Q46"/>
    <mergeCell ref="C46:D46"/>
    <mergeCell ref="H46:I46"/>
    <mergeCell ref="C45:D45"/>
    <mergeCell ref="H45:I45"/>
    <mergeCell ref="T44:U44"/>
    <mergeCell ref="R43:S43"/>
    <mergeCell ref="T43:U43"/>
    <mergeCell ref="R41:S41"/>
    <mergeCell ref="T41:U41"/>
    <mergeCell ref="R42:S42"/>
    <mergeCell ref="T42:U42"/>
    <mergeCell ref="R44:S44"/>
    <mergeCell ref="C43:D43"/>
    <mergeCell ref="H43:I43"/>
    <mergeCell ref="K43:L43"/>
    <mergeCell ref="P43:Q43"/>
    <mergeCell ref="C44:D44"/>
    <mergeCell ref="H44:I44"/>
    <mergeCell ref="K44:L44"/>
    <mergeCell ref="P44:Q44"/>
    <mergeCell ref="K41:L41"/>
    <mergeCell ref="P41:Q41"/>
    <mergeCell ref="K42:L42"/>
    <mergeCell ref="P42:Q42"/>
    <mergeCell ref="C42:D42"/>
    <mergeCell ref="H42:I42"/>
    <mergeCell ref="C41:D41"/>
    <mergeCell ref="H41:I41"/>
    <mergeCell ref="T40:U40"/>
    <mergeCell ref="R39:S39"/>
    <mergeCell ref="T39:U39"/>
    <mergeCell ref="R37:S37"/>
    <mergeCell ref="T37:U37"/>
    <mergeCell ref="R38:S38"/>
    <mergeCell ref="T38:U38"/>
    <mergeCell ref="R40:S40"/>
    <mergeCell ref="C39:D39"/>
    <mergeCell ref="H39:I39"/>
    <mergeCell ref="K39:L39"/>
    <mergeCell ref="P39:Q39"/>
    <mergeCell ref="C40:D40"/>
    <mergeCell ref="H40:I40"/>
    <mergeCell ref="K40:L40"/>
    <mergeCell ref="P40:Q40"/>
    <mergeCell ref="K37:L37"/>
    <mergeCell ref="P37:Q37"/>
    <mergeCell ref="K38:L38"/>
    <mergeCell ref="P38:Q38"/>
    <mergeCell ref="C38:D38"/>
    <mergeCell ref="H38:I38"/>
    <mergeCell ref="C37:D37"/>
    <mergeCell ref="H37:I37"/>
    <mergeCell ref="T36:U36"/>
    <mergeCell ref="R35:S35"/>
    <mergeCell ref="T35:U35"/>
    <mergeCell ref="R33:S33"/>
    <mergeCell ref="T33:U33"/>
    <mergeCell ref="R34:S34"/>
    <mergeCell ref="T34:U34"/>
    <mergeCell ref="R36:S36"/>
    <mergeCell ref="C35:D35"/>
    <mergeCell ref="H35:I35"/>
    <mergeCell ref="K35:L35"/>
    <mergeCell ref="P35:Q35"/>
    <mergeCell ref="C36:D36"/>
    <mergeCell ref="H36:I36"/>
    <mergeCell ref="K36:L36"/>
    <mergeCell ref="P36:Q36"/>
    <mergeCell ref="K33:L33"/>
    <mergeCell ref="P33:Q33"/>
    <mergeCell ref="K34:L34"/>
    <mergeCell ref="P34:Q34"/>
    <mergeCell ref="C34:D34"/>
    <mergeCell ref="H34:I34"/>
    <mergeCell ref="C33:D33"/>
    <mergeCell ref="H33:I33"/>
    <mergeCell ref="T32:U32"/>
    <mergeCell ref="R31:S31"/>
    <mergeCell ref="T31:U31"/>
    <mergeCell ref="R29:S29"/>
    <mergeCell ref="T29:U29"/>
    <mergeCell ref="R30:S30"/>
    <mergeCell ref="T30:U30"/>
    <mergeCell ref="R32:S32"/>
    <mergeCell ref="C31:D31"/>
    <mergeCell ref="H31:I31"/>
    <mergeCell ref="K31:L31"/>
    <mergeCell ref="P31:Q31"/>
    <mergeCell ref="C32:D32"/>
    <mergeCell ref="H32:I32"/>
    <mergeCell ref="K32:L32"/>
    <mergeCell ref="P32:Q32"/>
    <mergeCell ref="K29:L29"/>
    <mergeCell ref="P29:Q29"/>
    <mergeCell ref="K30:L30"/>
    <mergeCell ref="P30:Q30"/>
    <mergeCell ref="C30:D30"/>
    <mergeCell ref="H30:I30"/>
    <mergeCell ref="C29:D29"/>
    <mergeCell ref="H29:I29"/>
    <mergeCell ref="T28:U28"/>
    <mergeCell ref="R27:S27"/>
    <mergeCell ref="T27:U27"/>
    <mergeCell ref="R25:S25"/>
    <mergeCell ref="T25:U25"/>
    <mergeCell ref="R26:S26"/>
    <mergeCell ref="T26:U26"/>
    <mergeCell ref="R28:S28"/>
    <mergeCell ref="C27:D27"/>
    <mergeCell ref="H27:I27"/>
    <mergeCell ref="K27:L27"/>
    <mergeCell ref="P27:Q27"/>
    <mergeCell ref="C28:D28"/>
    <mergeCell ref="H28:I28"/>
    <mergeCell ref="K28:L28"/>
    <mergeCell ref="P28:Q28"/>
    <mergeCell ref="K25:L25"/>
    <mergeCell ref="P25:Q25"/>
    <mergeCell ref="K26:L26"/>
    <mergeCell ref="P26:Q26"/>
    <mergeCell ref="C26:D26"/>
    <mergeCell ref="H26:I26"/>
    <mergeCell ref="C25:D25"/>
    <mergeCell ref="H25:I25"/>
    <mergeCell ref="T24:U24"/>
    <mergeCell ref="R23:S23"/>
    <mergeCell ref="T23:U23"/>
    <mergeCell ref="R21:S21"/>
    <mergeCell ref="T21:U21"/>
    <mergeCell ref="R22:S22"/>
    <mergeCell ref="T22:U22"/>
    <mergeCell ref="R24:S24"/>
    <mergeCell ref="C23:D23"/>
    <mergeCell ref="H23:I23"/>
    <mergeCell ref="K23:L23"/>
    <mergeCell ref="P23:Q23"/>
    <mergeCell ref="C24:D24"/>
    <mergeCell ref="H24:I24"/>
    <mergeCell ref="K24:L24"/>
    <mergeCell ref="P24:Q24"/>
    <mergeCell ref="K21:L21"/>
    <mergeCell ref="P21:Q21"/>
    <mergeCell ref="K22:L22"/>
    <mergeCell ref="P22:Q22"/>
    <mergeCell ref="C22:D22"/>
    <mergeCell ref="H22:I22"/>
    <mergeCell ref="C21:D21"/>
    <mergeCell ref="H21:I21"/>
    <mergeCell ref="T20:U20"/>
    <mergeCell ref="R19:S19"/>
    <mergeCell ref="T19:U19"/>
    <mergeCell ref="R17:S17"/>
    <mergeCell ref="T17:U17"/>
    <mergeCell ref="R18:S18"/>
    <mergeCell ref="T18:U18"/>
    <mergeCell ref="R20:S20"/>
    <mergeCell ref="C19:D19"/>
    <mergeCell ref="H19:I19"/>
    <mergeCell ref="K19:L19"/>
    <mergeCell ref="P19:Q19"/>
    <mergeCell ref="C20:D20"/>
    <mergeCell ref="H20:I20"/>
    <mergeCell ref="K20:L20"/>
    <mergeCell ref="P20:Q20"/>
    <mergeCell ref="K17:L17"/>
    <mergeCell ref="P17:Q17"/>
    <mergeCell ref="K18:L18"/>
    <mergeCell ref="P18:Q18"/>
    <mergeCell ref="C18:D18"/>
    <mergeCell ref="H18:I18"/>
    <mergeCell ref="C17:D17"/>
    <mergeCell ref="H17:I17"/>
    <mergeCell ref="T16:U16"/>
    <mergeCell ref="R15:S15"/>
    <mergeCell ref="T15:U15"/>
    <mergeCell ref="R13:S13"/>
    <mergeCell ref="T13:U13"/>
    <mergeCell ref="R14:S14"/>
    <mergeCell ref="T14:U14"/>
    <mergeCell ref="R16:S16"/>
    <mergeCell ref="C15:D15"/>
    <mergeCell ref="H15:I15"/>
    <mergeCell ref="K15:L15"/>
    <mergeCell ref="P15:Q15"/>
    <mergeCell ref="C16:D16"/>
    <mergeCell ref="H16:I16"/>
    <mergeCell ref="K16:L16"/>
    <mergeCell ref="P16:Q16"/>
    <mergeCell ref="K13:L13"/>
    <mergeCell ref="P13:Q13"/>
    <mergeCell ref="K14:L14"/>
    <mergeCell ref="P14:Q14"/>
    <mergeCell ref="C14:D14"/>
    <mergeCell ref="H14:I14"/>
    <mergeCell ref="C13:D13"/>
    <mergeCell ref="H13:I13"/>
    <mergeCell ref="T12:U12"/>
    <mergeCell ref="R11:S11"/>
    <mergeCell ref="T11:U11"/>
    <mergeCell ref="R9:S9"/>
    <mergeCell ref="T9:U9"/>
    <mergeCell ref="R10:S10"/>
    <mergeCell ref="T10:U10"/>
    <mergeCell ref="R12:S12"/>
    <mergeCell ref="C11:D11"/>
    <mergeCell ref="H11:I11"/>
    <mergeCell ref="K11:L11"/>
    <mergeCell ref="P11:Q11"/>
    <mergeCell ref="C12:D12"/>
    <mergeCell ref="H12:I12"/>
    <mergeCell ref="K12:L12"/>
    <mergeCell ref="P12:Q12"/>
    <mergeCell ref="K10:L10"/>
    <mergeCell ref="P10:Q10"/>
    <mergeCell ref="C10:D10"/>
    <mergeCell ref="H10:I10"/>
    <mergeCell ref="C9:D9"/>
    <mergeCell ref="H9:I9"/>
    <mergeCell ref="N7:Q7"/>
    <mergeCell ref="B7:B8"/>
    <mergeCell ref="C7:D8"/>
    <mergeCell ref="E7:I7"/>
    <mergeCell ref="J7:L7"/>
    <mergeCell ref="K9:L9"/>
    <mergeCell ref="P9:Q9"/>
    <mergeCell ref="L3:Q3"/>
    <mergeCell ref="J5:K5"/>
    <mergeCell ref="L5:M5"/>
    <mergeCell ref="R7:U7"/>
    <mergeCell ref="H8:I8"/>
    <mergeCell ref="K8:L8"/>
    <mergeCell ref="P8:Q8"/>
    <mergeCell ref="R8:S8"/>
    <mergeCell ref="T8:U8"/>
    <mergeCell ref="M7:M8"/>
    <mergeCell ref="L4:M4"/>
    <mergeCell ref="P5:Q5"/>
    <mergeCell ref="F2:G2"/>
    <mergeCell ref="H2:I2"/>
    <mergeCell ref="J2:K2"/>
    <mergeCell ref="L2:M2"/>
    <mergeCell ref="N2:O2"/>
    <mergeCell ref="P2:Q2"/>
    <mergeCell ref="J4:K4"/>
    <mergeCell ref="J3:K3"/>
    <mergeCell ref="N4:O4"/>
    <mergeCell ref="P4:Q4"/>
    <mergeCell ref="B2:C2"/>
    <mergeCell ref="D2:E2"/>
    <mergeCell ref="B3:C3"/>
    <mergeCell ref="D3:I3"/>
    <mergeCell ref="B4:C4"/>
    <mergeCell ref="D4:E4"/>
    <mergeCell ref="F4:G4"/>
    <mergeCell ref="H4:I4"/>
  </mergeCells>
  <phoneticPr fontId="2"/>
  <conditionalFormatting sqref="G46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13">
    <cfRule type="cellIs" dxfId="9" priority="3" stopIfTrue="1" operator="equal">
      <formula>"買"</formula>
    </cfRule>
    <cfRule type="cellIs" dxfId="8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109"/>
  <sheetViews>
    <sheetView zoomScale="115" zoomScaleNormal="115" workbookViewId="0">
      <pane ySplit="8" topLeftCell="A30" activePane="bottomLeft" state="frozen"/>
      <selection pane="bottomLeft" activeCell="P30" sqref="P30:Q30"/>
    </sheetView>
  </sheetViews>
  <sheetFormatPr defaultRowHeight="13.5"/>
  <cols>
    <col min="1" max="1" width="2.875" customWidth="1"/>
    <col min="2" max="18" width="6.625" customWidth="1"/>
    <col min="22" max="22" width="10.875" style="23" bestFit="1" customWidth="1"/>
  </cols>
  <sheetData>
    <row r="2" spans="2:21">
      <c r="B2" s="91" t="s">
        <v>36</v>
      </c>
      <c r="C2" s="91"/>
      <c r="D2" s="39"/>
      <c r="E2" s="39"/>
      <c r="F2" s="91" t="s">
        <v>38</v>
      </c>
      <c r="G2" s="91"/>
      <c r="H2" s="39" t="s">
        <v>37</v>
      </c>
      <c r="I2" s="39"/>
      <c r="J2" s="91" t="s">
        <v>39</v>
      </c>
      <c r="K2" s="91"/>
      <c r="L2" s="42">
        <f>C9</f>
        <v>1000000</v>
      </c>
      <c r="M2" s="39"/>
      <c r="N2" s="91" t="s">
        <v>40</v>
      </c>
      <c r="O2" s="91"/>
      <c r="P2" s="42" t="e">
        <f>C108+R108</f>
        <v>#VALUE!</v>
      </c>
      <c r="Q2" s="39"/>
      <c r="R2" s="1"/>
      <c r="S2" s="1"/>
      <c r="T2" s="1"/>
    </row>
    <row r="3" spans="2:21" ht="57" customHeight="1">
      <c r="B3" s="91" t="s">
        <v>41</v>
      </c>
      <c r="C3" s="91"/>
      <c r="D3" s="40" t="s">
        <v>42</v>
      </c>
      <c r="E3" s="40"/>
      <c r="F3" s="40"/>
      <c r="G3" s="40"/>
      <c r="H3" s="40"/>
      <c r="I3" s="40"/>
      <c r="J3" s="91" t="s">
        <v>43</v>
      </c>
      <c r="K3" s="91"/>
      <c r="L3" s="40" t="s">
        <v>44</v>
      </c>
      <c r="M3" s="45"/>
      <c r="N3" s="45"/>
      <c r="O3" s="45"/>
      <c r="P3" s="45"/>
      <c r="Q3" s="45"/>
      <c r="R3" s="1"/>
      <c r="S3" s="1"/>
    </row>
    <row r="4" spans="2:21">
      <c r="B4" s="91" t="s">
        <v>45</v>
      </c>
      <c r="C4" s="91"/>
      <c r="D4" s="37">
        <f>SUM($R$9:$S$993)</f>
        <v>4399003</v>
      </c>
      <c r="E4" s="37"/>
      <c r="F4" s="91" t="s">
        <v>46</v>
      </c>
      <c r="G4" s="91"/>
      <c r="H4" s="41">
        <f>SUM($T$9:$U$108)</f>
        <v>6031.1999999999916</v>
      </c>
      <c r="I4" s="39"/>
      <c r="J4" s="81" t="s">
        <v>47</v>
      </c>
      <c r="K4" s="81"/>
      <c r="L4" s="42">
        <f>MAX($C$9:$D$990)-C9</f>
        <v>5661223</v>
      </c>
      <c r="M4" s="42"/>
      <c r="N4" s="81" t="s">
        <v>48</v>
      </c>
      <c r="O4" s="81"/>
      <c r="P4" s="37">
        <f>MIN($C$9:$D$990)-C9</f>
        <v>0</v>
      </c>
      <c r="Q4" s="37"/>
      <c r="R4" s="1"/>
      <c r="S4" s="1"/>
      <c r="T4" s="1"/>
    </row>
    <row r="5" spans="2:21">
      <c r="B5" s="25" t="s">
        <v>49</v>
      </c>
      <c r="C5" s="2">
        <f>COUNTIF($R$9:$R$990,"&gt;0")</f>
        <v>26</v>
      </c>
      <c r="D5" s="24" t="s">
        <v>50</v>
      </c>
      <c r="E5" s="16">
        <f>COUNTIF($R$9:$R$990,"&lt;0")</f>
        <v>16</v>
      </c>
      <c r="F5" s="24" t="s">
        <v>51</v>
      </c>
      <c r="G5" s="2">
        <f>COUNTIF($R$9:$R$990,"=0")</f>
        <v>0</v>
      </c>
      <c r="H5" s="24" t="s">
        <v>52</v>
      </c>
      <c r="I5" s="26">
        <f>C5/SUM(C5,E5,G5)</f>
        <v>0.61904761904761907</v>
      </c>
      <c r="J5" s="90" t="s">
        <v>53</v>
      </c>
      <c r="K5" s="91"/>
      <c r="L5" s="43"/>
      <c r="M5" s="44"/>
      <c r="N5" s="27" t="s">
        <v>54</v>
      </c>
      <c r="O5" s="28"/>
      <c r="P5" s="43"/>
      <c r="Q5" s="44"/>
      <c r="R5" s="1"/>
      <c r="S5" s="1"/>
      <c r="T5" s="1"/>
    </row>
    <row r="6" spans="2:21">
      <c r="B6" s="29"/>
      <c r="C6" s="14"/>
      <c r="D6" s="30"/>
      <c r="E6" s="12"/>
      <c r="F6" s="29"/>
      <c r="G6" s="12"/>
      <c r="H6" s="29"/>
      <c r="I6" s="31"/>
      <c r="J6" s="29"/>
      <c r="K6" s="29"/>
      <c r="L6" s="12"/>
      <c r="M6" s="12"/>
      <c r="N6" s="32"/>
      <c r="O6" s="32"/>
      <c r="P6" s="10"/>
      <c r="Q6" s="7"/>
      <c r="R6" s="1"/>
      <c r="S6" s="1"/>
      <c r="T6" s="1"/>
    </row>
    <row r="7" spans="2:21">
      <c r="B7" s="80" t="s">
        <v>55</v>
      </c>
      <c r="C7" s="82" t="s">
        <v>56</v>
      </c>
      <c r="D7" s="83"/>
      <c r="E7" s="86" t="s">
        <v>57</v>
      </c>
      <c r="F7" s="87"/>
      <c r="G7" s="87"/>
      <c r="H7" s="87"/>
      <c r="I7" s="76"/>
      <c r="J7" s="88" t="s">
        <v>58</v>
      </c>
      <c r="K7" s="89"/>
      <c r="L7" s="78"/>
      <c r="M7" s="70" t="s">
        <v>59</v>
      </c>
      <c r="N7" s="71" t="s">
        <v>60</v>
      </c>
      <c r="O7" s="72"/>
      <c r="P7" s="72"/>
      <c r="Q7" s="73"/>
      <c r="R7" s="74" t="s">
        <v>61</v>
      </c>
      <c r="S7" s="74"/>
      <c r="T7" s="74"/>
      <c r="U7" s="74"/>
    </row>
    <row r="8" spans="2:21">
      <c r="B8" s="81"/>
      <c r="C8" s="84"/>
      <c r="D8" s="85"/>
      <c r="E8" s="33" t="s">
        <v>62</v>
      </c>
      <c r="F8" s="33" t="s">
        <v>63</v>
      </c>
      <c r="G8" s="33" t="s">
        <v>64</v>
      </c>
      <c r="H8" s="75" t="s">
        <v>65</v>
      </c>
      <c r="I8" s="76"/>
      <c r="J8" s="34" t="s">
        <v>66</v>
      </c>
      <c r="K8" s="77" t="s">
        <v>67</v>
      </c>
      <c r="L8" s="78"/>
      <c r="M8" s="70"/>
      <c r="N8" s="35" t="s">
        <v>62</v>
      </c>
      <c r="O8" s="35" t="s">
        <v>63</v>
      </c>
      <c r="P8" s="79" t="s">
        <v>68</v>
      </c>
      <c r="Q8" s="73"/>
      <c r="R8" s="74" t="s">
        <v>69</v>
      </c>
      <c r="S8" s="74"/>
      <c r="T8" s="74" t="s">
        <v>66</v>
      </c>
      <c r="U8" s="74"/>
    </row>
    <row r="9" spans="2:21">
      <c r="B9" s="20">
        <v>1</v>
      </c>
      <c r="C9" s="66">
        <v>1000000</v>
      </c>
      <c r="D9" s="66"/>
      <c r="E9" s="20">
        <v>2005</v>
      </c>
      <c r="F9" s="8">
        <v>42193</v>
      </c>
      <c r="G9" s="20" t="s">
        <v>1</v>
      </c>
      <c r="H9" s="67">
        <v>1.1989000000000001</v>
      </c>
      <c r="I9" s="67"/>
      <c r="J9" s="20">
        <v>118</v>
      </c>
      <c r="K9" s="66">
        <f t="shared" ref="K9:K40" si="0">IF(F9="","",C9*0.03)</f>
        <v>30000</v>
      </c>
      <c r="L9" s="66"/>
      <c r="M9" s="6">
        <f t="shared" ref="M9:M40" si="1">IF(J9="","",ROUNDDOWN(K9/(J9/81)/100000,2))</f>
        <v>0.2</v>
      </c>
      <c r="N9" s="20">
        <v>2005</v>
      </c>
      <c r="O9" s="8">
        <v>42233</v>
      </c>
      <c r="P9" s="67">
        <v>1.2259</v>
      </c>
      <c r="Q9" s="67"/>
      <c r="R9" s="69">
        <f t="shared" ref="R9:R40" si="2">IF(O9="","",ROUNDDOWN((IF(G9="売",H9-P9,P9-H9))*M9*1000000000/81,0))</f>
        <v>66666</v>
      </c>
      <c r="S9" s="69"/>
      <c r="T9" s="68">
        <f t="shared" ref="T9:T51" si="3">IF(O9="","",IF(R9&lt;0,J9*(-1),IF(G9="買",(P9-H9)*10000,(H9-P9)*10000)))</f>
        <v>269.99999999999915</v>
      </c>
      <c r="U9" s="68"/>
    </row>
    <row r="10" spans="2:21">
      <c r="B10" s="20">
        <v>2</v>
      </c>
      <c r="C10" s="66">
        <f t="shared" ref="C10:C41" si="4">IF(R9="","",C9+R9)</f>
        <v>1066666</v>
      </c>
      <c r="D10" s="66"/>
      <c r="E10" s="20">
        <v>2005</v>
      </c>
      <c r="F10" s="8">
        <v>42347</v>
      </c>
      <c r="G10" s="20" t="s">
        <v>1</v>
      </c>
      <c r="H10" s="67">
        <v>1.1837</v>
      </c>
      <c r="I10" s="67"/>
      <c r="J10" s="20">
        <v>71</v>
      </c>
      <c r="K10" s="66">
        <f t="shared" si="0"/>
        <v>31999.98</v>
      </c>
      <c r="L10" s="66"/>
      <c r="M10" s="6">
        <f t="shared" si="1"/>
        <v>0.36</v>
      </c>
      <c r="N10" s="20">
        <v>2005</v>
      </c>
      <c r="O10" s="8">
        <v>42358</v>
      </c>
      <c r="P10" s="67">
        <v>1.1839999999999999</v>
      </c>
      <c r="Q10" s="67"/>
      <c r="R10" s="69">
        <f t="shared" si="2"/>
        <v>1333</v>
      </c>
      <c r="S10" s="69"/>
      <c r="T10" s="68">
        <f t="shared" si="3"/>
        <v>2.9999999999996696</v>
      </c>
      <c r="U10" s="68"/>
    </row>
    <row r="11" spans="2:21">
      <c r="B11" s="20">
        <v>3</v>
      </c>
      <c r="C11" s="66">
        <f t="shared" si="4"/>
        <v>1067999</v>
      </c>
      <c r="D11" s="66"/>
      <c r="E11" s="20">
        <v>2006</v>
      </c>
      <c r="F11" s="8">
        <v>42097</v>
      </c>
      <c r="G11" s="20" t="s">
        <v>1</v>
      </c>
      <c r="H11" s="67">
        <v>1.2149000000000001</v>
      </c>
      <c r="I11" s="67"/>
      <c r="J11" s="20">
        <v>117</v>
      </c>
      <c r="K11" s="66">
        <f t="shared" si="0"/>
        <v>32039.969999999998</v>
      </c>
      <c r="L11" s="66"/>
      <c r="M11" s="6">
        <f t="shared" si="1"/>
        <v>0.22</v>
      </c>
      <c r="N11" s="20">
        <v>2006</v>
      </c>
      <c r="O11" s="8">
        <v>42114</v>
      </c>
      <c r="P11" s="67">
        <v>1.2287999999999999</v>
      </c>
      <c r="Q11" s="67"/>
      <c r="R11" s="69">
        <f t="shared" si="2"/>
        <v>37753</v>
      </c>
      <c r="S11" s="69"/>
      <c r="T11" s="68">
        <f t="shared" si="3"/>
        <v>138.99999999999801</v>
      </c>
      <c r="U11" s="68"/>
    </row>
    <row r="12" spans="2:21">
      <c r="B12" s="20">
        <v>4</v>
      </c>
      <c r="C12" s="66">
        <f t="shared" si="4"/>
        <v>1105752</v>
      </c>
      <c r="D12" s="66"/>
      <c r="E12" s="20">
        <v>2006</v>
      </c>
      <c r="F12" s="8">
        <v>42314</v>
      </c>
      <c r="G12" s="20" t="s">
        <v>1</v>
      </c>
      <c r="H12" s="67">
        <v>1.2725</v>
      </c>
      <c r="I12" s="67"/>
      <c r="J12" s="20">
        <v>36</v>
      </c>
      <c r="K12" s="66">
        <f t="shared" si="0"/>
        <v>33172.559999999998</v>
      </c>
      <c r="L12" s="66"/>
      <c r="M12" s="6">
        <f t="shared" si="1"/>
        <v>0.74</v>
      </c>
      <c r="N12" s="20">
        <v>2006</v>
      </c>
      <c r="O12" s="8">
        <v>42330</v>
      </c>
      <c r="P12" s="67">
        <v>1.29</v>
      </c>
      <c r="Q12" s="67"/>
      <c r="R12" s="69">
        <f t="shared" si="2"/>
        <v>159876</v>
      </c>
      <c r="S12" s="69"/>
      <c r="T12" s="68">
        <f t="shared" si="3"/>
        <v>175.00000000000071</v>
      </c>
      <c r="U12" s="68"/>
    </row>
    <row r="13" spans="2:21">
      <c r="B13" s="20">
        <v>5</v>
      </c>
      <c r="C13" s="66">
        <f t="shared" si="4"/>
        <v>1265628</v>
      </c>
      <c r="D13" s="66"/>
      <c r="E13" s="20">
        <v>2006</v>
      </c>
      <c r="F13" s="8">
        <v>42365</v>
      </c>
      <c r="G13" s="20" t="s">
        <v>0</v>
      </c>
      <c r="H13" s="67">
        <v>1.3095000000000001</v>
      </c>
      <c r="I13" s="67"/>
      <c r="J13" s="20">
        <v>82</v>
      </c>
      <c r="K13" s="66">
        <f t="shared" si="0"/>
        <v>37968.839999999997</v>
      </c>
      <c r="L13" s="66"/>
      <c r="M13" s="6">
        <f t="shared" si="1"/>
        <v>0.37</v>
      </c>
      <c r="N13" s="20">
        <v>2006</v>
      </c>
      <c r="O13" s="8">
        <v>42366</v>
      </c>
      <c r="P13" s="67">
        <v>1.3178000000000001</v>
      </c>
      <c r="Q13" s="67"/>
      <c r="R13" s="69">
        <f t="shared" si="2"/>
        <v>-37913</v>
      </c>
      <c r="S13" s="69"/>
      <c r="T13" s="68">
        <f t="shared" si="3"/>
        <v>-82</v>
      </c>
      <c r="U13" s="68"/>
    </row>
    <row r="14" spans="2:21">
      <c r="B14" s="20">
        <v>6</v>
      </c>
      <c r="C14" s="66">
        <f t="shared" si="4"/>
        <v>1227715</v>
      </c>
      <c r="D14" s="66"/>
      <c r="E14" s="20">
        <v>2007</v>
      </c>
      <c r="F14" s="8">
        <v>42057</v>
      </c>
      <c r="G14" s="20" t="s">
        <v>1</v>
      </c>
      <c r="H14" s="67">
        <v>1.3144</v>
      </c>
      <c r="I14" s="67"/>
      <c r="J14" s="20">
        <v>64</v>
      </c>
      <c r="K14" s="66">
        <f t="shared" si="0"/>
        <v>36831.449999999997</v>
      </c>
      <c r="L14" s="66"/>
      <c r="M14" s="6">
        <f t="shared" si="1"/>
        <v>0.46</v>
      </c>
      <c r="N14" s="20">
        <v>2007</v>
      </c>
      <c r="O14" s="8">
        <v>42064</v>
      </c>
      <c r="P14" s="67">
        <v>1.3154999999999999</v>
      </c>
      <c r="Q14" s="67"/>
      <c r="R14" s="69">
        <f t="shared" si="2"/>
        <v>6246</v>
      </c>
      <c r="S14" s="69"/>
      <c r="T14" s="68">
        <f t="shared" si="3"/>
        <v>10.999999999998789</v>
      </c>
      <c r="U14" s="68"/>
    </row>
    <row r="15" spans="2:21">
      <c r="B15" s="20">
        <v>7</v>
      </c>
      <c r="C15" s="66">
        <f t="shared" si="4"/>
        <v>1233961</v>
      </c>
      <c r="D15" s="66"/>
      <c r="E15" s="20">
        <v>2007</v>
      </c>
      <c r="F15" s="8">
        <v>42168</v>
      </c>
      <c r="G15" s="20" t="s">
        <v>1</v>
      </c>
      <c r="H15" s="67">
        <v>1.3315999999999999</v>
      </c>
      <c r="I15" s="67"/>
      <c r="J15" s="20">
        <v>54</v>
      </c>
      <c r="K15" s="66">
        <f t="shared" si="0"/>
        <v>37018.83</v>
      </c>
      <c r="L15" s="66"/>
      <c r="M15" s="6">
        <f t="shared" si="1"/>
        <v>0.55000000000000004</v>
      </c>
      <c r="N15" s="20">
        <v>2007</v>
      </c>
      <c r="O15" s="8">
        <v>42177</v>
      </c>
      <c r="P15" s="67">
        <v>1.3436999999999999</v>
      </c>
      <c r="Q15" s="67"/>
      <c r="R15" s="69">
        <f t="shared" si="2"/>
        <v>82160</v>
      </c>
      <c r="S15" s="69"/>
      <c r="T15" s="68">
        <f t="shared" si="3"/>
        <v>121</v>
      </c>
      <c r="U15" s="68"/>
    </row>
    <row r="16" spans="2:21">
      <c r="B16" s="20">
        <v>8</v>
      </c>
      <c r="C16" s="66">
        <f t="shared" si="4"/>
        <v>1316121</v>
      </c>
      <c r="D16" s="66"/>
      <c r="E16" s="20">
        <v>2007</v>
      </c>
      <c r="F16" s="8">
        <v>42182</v>
      </c>
      <c r="G16" s="20" t="s">
        <v>1</v>
      </c>
      <c r="H16" s="67">
        <v>1.3460000000000001</v>
      </c>
      <c r="I16" s="67"/>
      <c r="J16" s="20">
        <v>45</v>
      </c>
      <c r="K16" s="66">
        <f t="shared" si="0"/>
        <v>39483.629999999997</v>
      </c>
      <c r="L16" s="66"/>
      <c r="M16" s="6">
        <f t="shared" si="1"/>
        <v>0.71</v>
      </c>
      <c r="N16" s="20">
        <v>2007</v>
      </c>
      <c r="O16" s="8">
        <v>42186</v>
      </c>
      <c r="P16" s="67">
        <v>1.3529</v>
      </c>
      <c r="Q16" s="67"/>
      <c r="R16" s="69">
        <f t="shared" si="2"/>
        <v>60481</v>
      </c>
      <c r="S16" s="69"/>
      <c r="T16" s="68">
        <f t="shared" si="3"/>
        <v>68.999999999999062</v>
      </c>
      <c r="U16" s="68"/>
    </row>
    <row r="17" spans="2:21">
      <c r="B17" s="20">
        <v>9</v>
      </c>
      <c r="C17" s="66">
        <f t="shared" si="4"/>
        <v>1376602</v>
      </c>
      <c r="D17" s="66"/>
      <c r="E17" s="20">
        <v>2007</v>
      </c>
      <c r="F17" s="8">
        <v>42251</v>
      </c>
      <c r="G17" s="20" t="s">
        <v>71</v>
      </c>
      <c r="H17" s="67">
        <v>1.3627</v>
      </c>
      <c r="I17" s="67"/>
      <c r="J17" s="20">
        <v>77</v>
      </c>
      <c r="K17" s="66">
        <f t="shared" si="0"/>
        <v>41298.06</v>
      </c>
      <c r="L17" s="66"/>
      <c r="M17" s="6">
        <f t="shared" si="1"/>
        <v>0.43</v>
      </c>
      <c r="N17" s="20">
        <v>2007</v>
      </c>
      <c r="O17" s="8">
        <v>42280</v>
      </c>
      <c r="P17" s="67">
        <v>1.4083000000000001</v>
      </c>
      <c r="Q17" s="67"/>
      <c r="R17" s="69">
        <f t="shared" si="2"/>
        <v>242074</v>
      </c>
      <c r="S17" s="69"/>
      <c r="T17" s="68">
        <f t="shared" si="3"/>
        <v>456.00000000000085</v>
      </c>
      <c r="U17" s="68"/>
    </row>
    <row r="18" spans="2:21">
      <c r="B18" s="20">
        <v>10</v>
      </c>
      <c r="C18" s="66">
        <f t="shared" si="4"/>
        <v>1618676</v>
      </c>
      <c r="D18" s="66"/>
      <c r="E18" s="20">
        <v>2007</v>
      </c>
      <c r="F18" s="8">
        <v>42301</v>
      </c>
      <c r="G18" s="20" t="s">
        <v>1</v>
      </c>
      <c r="H18" s="67">
        <v>1.4268000000000001</v>
      </c>
      <c r="I18" s="67"/>
      <c r="J18" s="20">
        <v>81</v>
      </c>
      <c r="K18" s="66">
        <f t="shared" si="0"/>
        <v>48560.28</v>
      </c>
      <c r="L18" s="66"/>
      <c r="M18" s="6">
        <f t="shared" si="1"/>
        <v>0.48</v>
      </c>
      <c r="N18" s="20">
        <v>2007</v>
      </c>
      <c r="O18" s="8">
        <v>42338</v>
      </c>
      <c r="P18" s="67">
        <v>1.4628000000000001</v>
      </c>
      <c r="Q18" s="67"/>
      <c r="R18" s="69">
        <f t="shared" si="2"/>
        <v>213333</v>
      </c>
      <c r="S18" s="69"/>
      <c r="T18" s="68">
        <f t="shared" si="3"/>
        <v>360.00000000000034</v>
      </c>
      <c r="U18" s="68"/>
    </row>
    <row r="19" spans="2:21">
      <c r="B19" s="20">
        <v>11</v>
      </c>
      <c r="C19" s="66">
        <f t="shared" si="4"/>
        <v>1832009</v>
      </c>
      <c r="D19" s="66"/>
      <c r="E19" s="20">
        <v>2008</v>
      </c>
      <c r="F19" s="8">
        <v>42055</v>
      </c>
      <c r="G19" s="20" t="s">
        <v>1</v>
      </c>
      <c r="H19" s="67">
        <v>1.4731000000000001</v>
      </c>
      <c r="I19" s="67"/>
      <c r="J19" s="20">
        <v>118</v>
      </c>
      <c r="K19" s="66">
        <f t="shared" si="0"/>
        <v>54960.27</v>
      </c>
      <c r="L19" s="66"/>
      <c r="M19" s="6">
        <f t="shared" si="1"/>
        <v>0.37</v>
      </c>
      <c r="N19" s="20">
        <v>2008</v>
      </c>
      <c r="O19" s="8">
        <v>42119</v>
      </c>
      <c r="P19" s="67">
        <v>1.5555000000000001</v>
      </c>
      <c r="Q19" s="67"/>
      <c r="R19" s="69">
        <f t="shared" si="2"/>
        <v>376395</v>
      </c>
      <c r="S19" s="69"/>
      <c r="T19" s="68">
        <f t="shared" si="3"/>
        <v>824.00000000000034</v>
      </c>
      <c r="U19" s="68"/>
    </row>
    <row r="20" spans="2:21">
      <c r="B20" s="20">
        <v>12</v>
      </c>
      <c r="C20" s="66">
        <f t="shared" si="4"/>
        <v>2208404</v>
      </c>
      <c r="D20" s="66"/>
      <c r="E20" s="20">
        <v>2008</v>
      </c>
      <c r="F20" s="8">
        <v>42138</v>
      </c>
      <c r="G20" s="20" t="s">
        <v>1</v>
      </c>
      <c r="H20" s="67">
        <v>1.5486</v>
      </c>
      <c r="I20" s="67"/>
      <c r="J20" s="20">
        <v>90</v>
      </c>
      <c r="K20" s="66">
        <f t="shared" si="0"/>
        <v>66252.12</v>
      </c>
      <c r="L20" s="66"/>
      <c r="M20" s="6">
        <f t="shared" si="1"/>
        <v>0.59</v>
      </c>
      <c r="N20" s="20">
        <v>2008</v>
      </c>
      <c r="O20" s="8">
        <v>42153</v>
      </c>
      <c r="P20" s="67">
        <v>1.5484</v>
      </c>
      <c r="Q20" s="67"/>
      <c r="R20" s="69">
        <f t="shared" si="2"/>
        <v>-1456</v>
      </c>
      <c r="S20" s="69"/>
      <c r="T20" s="68">
        <f t="shared" si="3"/>
        <v>-90</v>
      </c>
      <c r="U20" s="68"/>
    </row>
    <row r="21" spans="2:21">
      <c r="B21" s="20">
        <v>13</v>
      </c>
      <c r="C21" s="66">
        <f t="shared" si="4"/>
        <v>2206948</v>
      </c>
      <c r="D21" s="66"/>
      <c r="E21" s="20">
        <v>2008</v>
      </c>
      <c r="F21" s="8">
        <v>42216</v>
      </c>
      <c r="G21" s="20" t="s">
        <v>0</v>
      </c>
      <c r="H21" s="67">
        <v>1.5569</v>
      </c>
      <c r="I21" s="67"/>
      <c r="J21" s="20">
        <v>131</v>
      </c>
      <c r="K21" s="66">
        <f t="shared" si="0"/>
        <v>66208.44</v>
      </c>
      <c r="L21" s="66"/>
      <c r="M21" s="6">
        <f t="shared" si="1"/>
        <v>0.4</v>
      </c>
      <c r="N21" s="20">
        <v>2008</v>
      </c>
      <c r="O21" s="8">
        <v>42266</v>
      </c>
      <c r="P21" s="67">
        <v>1.4499</v>
      </c>
      <c r="Q21" s="67"/>
      <c r="R21" s="69">
        <f t="shared" si="2"/>
        <v>528395</v>
      </c>
      <c r="S21" s="69"/>
      <c r="T21" s="68">
        <f t="shared" si="3"/>
        <v>1069.9999999999998</v>
      </c>
      <c r="U21" s="68"/>
    </row>
    <row r="22" spans="2:21">
      <c r="B22" s="20">
        <v>14</v>
      </c>
      <c r="C22" s="66">
        <f t="shared" si="4"/>
        <v>2735343</v>
      </c>
      <c r="D22" s="66"/>
      <c r="E22" s="20">
        <v>2008</v>
      </c>
      <c r="F22" s="8">
        <v>42291</v>
      </c>
      <c r="G22" s="20" t="s">
        <v>0</v>
      </c>
      <c r="H22" s="67">
        <v>1.3589</v>
      </c>
      <c r="I22" s="67"/>
      <c r="J22" s="20">
        <v>179</v>
      </c>
      <c r="K22" s="66">
        <f t="shared" si="0"/>
        <v>82060.289999999994</v>
      </c>
      <c r="L22" s="66"/>
      <c r="M22" s="6">
        <f t="shared" si="1"/>
        <v>0.37</v>
      </c>
      <c r="N22" s="20">
        <v>2008</v>
      </c>
      <c r="O22" s="8">
        <v>42332</v>
      </c>
      <c r="P22" s="67">
        <v>1.2955000000000001</v>
      </c>
      <c r="Q22" s="67"/>
      <c r="R22" s="69">
        <f t="shared" si="2"/>
        <v>289604</v>
      </c>
      <c r="S22" s="69"/>
      <c r="T22" s="68">
        <f t="shared" si="3"/>
        <v>633.99999999999898</v>
      </c>
      <c r="U22" s="68"/>
    </row>
    <row r="23" spans="2:21">
      <c r="B23" s="20">
        <v>15</v>
      </c>
      <c r="C23" s="66">
        <f t="shared" si="4"/>
        <v>3024947</v>
      </c>
      <c r="D23" s="66"/>
      <c r="E23" s="20">
        <v>2009</v>
      </c>
      <c r="F23" s="8">
        <v>42031</v>
      </c>
      <c r="G23" s="20" t="s">
        <v>0</v>
      </c>
      <c r="H23" s="67">
        <v>1.3117000000000001</v>
      </c>
      <c r="I23" s="67"/>
      <c r="J23" s="20">
        <v>21</v>
      </c>
      <c r="K23" s="66">
        <f t="shared" si="0"/>
        <v>90748.41</v>
      </c>
      <c r="L23" s="66"/>
      <c r="M23" s="6">
        <f t="shared" si="1"/>
        <v>3.5</v>
      </c>
      <c r="N23" s="20">
        <v>2009</v>
      </c>
      <c r="O23" s="8">
        <v>42074</v>
      </c>
      <c r="P23" s="67">
        <v>1.2865</v>
      </c>
      <c r="Q23" s="67"/>
      <c r="R23" s="69">
        <f t="shared" si="2"/>
        <v>1088888</v>
      </c>
      <c r="S23" s="69"/>
      <c r="T23" s="68">
        <f t="shared" si="3"/>
        <v>252.00000000000111</v>
      </c>
      <c r="U23" s="68"/>
    </row>
    <row r="24" spans="2:21">
      <c r="B24" s="20">
        <v>16</v>
      </c>
      <c r="C24" s="66">
        <f t="shared" si="4"/>
        <v>4113835</v>
      </c>
      <c r="D24" s="66"/>
      <c r="E24" s="20">
        <v>2009</v>
      </c>
      <c r="F24" s="8">
        <v>42149</v>
      </c>
      <c r="G24" s="20" t="s">
        <v>1</v>
      </c>
      <c r="H24" s="67">
        <v>1.4036</v>
      </c>
      <c r="I24" s="67"/>
      <c r="J24" s="20">
        <v>78</v>
      </c>
      <c r="K24" s="66">
        <f t="shared" si="0"/>
        <v>123415.04999999999</v>
      </c>
      <c r="L24" s="66"/>
      <c r="M24" s="6">
        <f t="shared" si="1"/>
        <v>1.28</v>
      </c>
      <c r="N24" s="20">
        <v>2009</v>
      </c>
      <c r="O24" s="8">
        <v>42151</v>
      </c>
      <c r="P24" s="67">
        <v>1.3822000000000001</v>
      </c>
      <c r="Q24" s="67"/>
      <c r="R24" s="69">
        <f t="shared" si="2"/>
        <v>-338172</v>
      </c>
      <c r="S24" s="69"/>
      <c r="T24" s="68">
        <f t="shared" si="3"/>
        <v>-78</v>
      </c>
      <c r="U24" s="68"/>
    </row>
    <row r="25" spans="2:21">
      <c r="B25" s="20">
        <v>17</v>
      </c>
      <c r="C25" s="66">
        <f t="shared" si="4"/>
        <v>3775663</v>
      </c>
      <c r="D25" s="66"/>
      <c r="E25" s="20">
        <v>2009</v>
      </c>
      <c r="F25" s="8">
        <v>42271</v>
      </c>
      <c r="G25" s="20" t="s">
        <v>0</v>
      </c>
      <c r="H25" s="67">
        <v>1.4626999999999999</v>
      </c>
      <c r="I25" s="67"/>
      <c r="J25" s="20">
        <v>175</v>
      </c>
      <c r="K25" s="66">
        <f t="shared" si="0"/>
        <v>113269.89</v>
      </c>
      <c r="L25" s="66"/>
      <c r="M25" s="6">
        <f t="shared" si="1"/>
        <v>0.52</v>
      </c>
      <c r="N25" s="20">
        <v>2009</v>
      </c>
      <c r="O25" s="8">
        <v>42285</v>
      </c>
      <c r="P25" s="67">
        <v>1.4817</v>
      </c>
      <c r="Q25" s="67"/>
      <c r="R25" s="69">
        <f t="shared" si="2"/>
        <v>-121975</v>
      </c>
      <c r="S25" s="69"/>
      <c r="T25" s="68">
        <f t="shared" si="3"/>
        <v>-175</v>
      </c>
      <c r="U25" s="68"/>
    </row>
    <row r="26" spans="2:21">
      <c r="B26" s="20">
        <v>18</v>
      </c>
      <c r="C26" s="66">
        <f t="shared" si="4"/>
        <v>3653688</v>
      </c>
      <c r="D26" s="66"/>
      <c r="E26" s="20">
        <v>2009</v>
      </c>
      <c r="F26" s="8">
        <v>42335</v>
      </c>
      <c r="G26" s="20" t="s">
        <v>1</v>
      </c>
      <c r="H26" s="67">
        <v>1.502</v>
      </c>
      <c r="I26" s="67"/>
      <c r="J26" s="20">
        <v>192</v>
      </c>
      <c r="K26" s="66">
        <f t="shared" si="0"/>
        <v>109610.64</v>
      </c>
      <c r="L26" s="66"/>
      <c r="M26" s="6">
        <f t="shared" si="1"/>
        <v>0.46</v>
      </c>
      <c r="N26" s="20">
        <v>2009</v>
      </c>
      <c r="O26" s="8">
        <v>42342</v>
      </c>
      <c r="P26" s="67">
        <v>1.4810000000000001</v>
      </c>
      <c r="Q26" s="67"/>
      <c r="R26" s="69">
        <f t="shared" si="2"/>
        <v>-119259</v>
      </c>
      <c r="S26" s="69"/>
      <c r="T26" s="68">
        <f t="shared" si="3"/>
        <v>-192</v>
      </c>
      <c r="U26" s="68"/>
    </row>
    <row r="27" spans="2:21">
      <c r="B27" s="20">
        <v>19</v>
      </c>
      <c r="C27" s="66">
        <f t="shared" si="4"/>
        <v>3534429</v>
      </c>
      <c r="D27" s="66"/>
      <c r="E27" s="20">
        <v>2009</v>
      </c>
      <c r="F27" s="8">
        <v>42362</v>
      </c>
      <c r="G27" s="20" t="s">
        <v>0</v>
      </c>
      <c r="H27" s="67">
        <v>1.4321999999999999</v>
      </c>
      <c r="I27" s="67"/>
      <c r="J27" s="20">
        <v>95</v>
      </c>
      <c r="K27" s="66">
        <f t="shared" si="0"/>
        <v>106032.87</v>
      </c>
      <c r="L27" s="66"/>
      <c r="M27" s="6">
        <f t="shared" si="1"/>
        <v>0.9</v>
      </c>
      <c r="N27" s="20">
        <v>2009</v>
      </c>
      <c r="O27" s="8">
        <v>42367</v>
      </c>
      <c r="P27" s="67">
        <v>1.4458</v>
      </c>
      <c r="Q27" s="67"/>
      <c r="R27" s="69">
        <f t="shared" si="2"/>
        <v>-151111</v>
      </c>
      <c r="S27" s="69"/>
      <c r="T27" s="68">
        <f t="shared" si="3"/>
        <v>-95</v>
      </c>
      <c r="U27" s="68"/>
    </row>
    <row r="28" spans="2:21">
      <c r="B28" s="20">
        <v>20</v>
      </c>
      <c r="C28" s="66">
        <f t="shared" si="4"/>
        <v>3383318</v>
      </c>
      <c r="D28" s="66"/>
      <c r="E28" s="20">
        <v>2009</v>
      </c>
      <c r="F28" s="8">
        <v>42367</v>
      </c>
      <c r="G28" s="20" t="s">
        <v>0</v>
      </c>
      <c r="H28" s="67">
        <v>1.4330000000000001</v>
      </c>
      <c r="I28" s="67"/>
      <c r="J28" s="20">
        <v>127</v>
      </c>
      <c r="K28" s="66">
        <f t="shared" si="0"/>
        <v>101499.54</v>
      </c>
      <c r="L28" s="66"/>
      <c r="M28" s="6">
        <f t="shared" si="1"/>
        <v>0.64</v>
      </c>
      <c r="N28" s="20">
        <v>2010</v>
      </c>
      <c r="O28" s="8">
        <v>42009</v>
      </c>
      <c r="P28" s="67">
        <v>1.4483999999999999</v>
      </c>
      <c r="Q28" s="67"/>
      <c r="R28" s="69">
        <f t="shared" si="2"/>
        <v>-121679</v>
      </c>
      <c r="S28" s="69"/>
      <c r="T28" s="68">
        <f t="shared" si="3"/>
        <v>-127</v>
      </c>
      <c r="U28" s="68"/>
    </row>
    <row r="29" spans="2:21">
      <c r="B29" s="20">
        <v>21</v>
      </c>
      <c r="C29" s="66">
        <f t="shared" si="4"/>
        <v>3261639</v>
      </c>
      <c r="D29" s="66"/>
      <c r="E29" s="20">
        <v>2010</v>
      </c>
      <c r="F29" s="8">
        <v>42289</v>
      </c>
      <c r="G29" s="20" t="s">
        <v>1</v>
      </c>
      <c r="H29" s="67">
        <v>1.3935</v>
      </c>
      <c r="I29" s="67"/>
      <c r="J29" s="20">
        <v>160</v>
      </c>
      <c r="K29" s="66">
        <f t="shared" si="0"/>
        <v>97849.17</v>
      </c>
      <c r="L29" s="66"/>
      <c r="M29" s="6">
        <f t="shared" si="1"/>
        <v>0.49</v>
      </c>
      <c r="N29" s="20">
        <v>2010</v>
      </c>
      <c r="O29" s="8">
        <v>42326</v>
      </c>
      <c r="P29" s="67">
        <v>1.3886000000000001</v>
      </c>
      <c r="Q29" s="67"/>
      <c r="R29" s="69">
        <f t="shared" si="2"/>
        <v>-29641</v>
      </c>
      <c r="S29" s="69"/>
      <c r="T29" s="68">
        <f t="shared" si="3"/>
        <v>-160</v>
      </c>
      <c r="U29" s="68"/>
    </row>
    <row r="30" spans="2:21">
      <c r="B30" s="20">
        <v>22</v>
      </c>
      <c r="C30" s="66">
        <f t="shared" si="4"/>
        <v>3231998</v>
      </c>
      <c r="D30" s="66"/>
      <c r="E30" s="20">
        <v>2011</v>
      </c>
      <c r="F30" s="8">
        <v>42057</v>
      </c>
      <c r="G30" s="20" t="s">
        <v>1</v>
      </c>
      <c r="H30" s="67">
        <v>1.3704000000000001</v>
      </c>
      <c r="I30" s="67"/>
      <c r="J30" s="20">
        <v>176</v>
      </c>
      <c r="K30" s="66">
        <f t="shared" si="0"/>
        <v>96959.94</v>
      </c>
      <c r="L30" s="66"/>
      <c r="M30" s="6">
        <f t="shared" si="1"/>
        <v>0.44</v>
      </c>
      <c r="N30" s="20">
        <v>2011</v>
      </c>
      <c r="O30" s="8">
        <v>42311</v>
      </c>
      <c r="P30" s="67">
        <v>1.3774</v>
      </c>
      <c r="Q30" s="67"/>
      <c r="R30" s="69">
        <f t="shared" si="2"/>
        <v>38024</v>
      </c>
      <c r="S30" s="69"/>
      <c r="T30" s="68">
        <f t="shared" si="3"/>
        <v>69.999999999998948</v>
      </c>
      <c r="U30" s="68"/>
    </row>
    <row r="31" spans="2:21">
      <c r="B31" s="20">
        <v>23</v>
      </c>
      <c r="C31" s="66">
        <f t="shared" si="4"/>
        <v>3270022</v>
      </c>
      <c r="D31" s="66"/>
      <c r="E31" s="20">
        <v>2011</v>
      </c>
      <c r="F31" s="8">
        <v>42078</v>
      </c>
      <c r="G31" s="20" t="s">
        <v>1</v>
      </c>
      <c r="H31" s="67">
        <v>1.4013</v>
      </c>
      <c r="I31" s="67"/>
      <c r="J31" s="20">
        <v>158</v>
      </c>
      <c r="K31" s="66">
        <f t="shared" si="0"/>
        <v>98100.66</v>
      </c>
      <c r="L31" s="66"/>
      <c r="M31" s="6">
        <f t="shared" si="1"/>
        <v>0.5</v>
      </c>
      <c r="N31" s="20">
        <v>2011</v>
      </c>
      <c r="O31" s="8">
        <v>42112</v>
      </c>
      <c r="P31" s="67">
        <v>1.4156</v>
      </c>
      <c r="Q31" s="67"/>
      <c r="R31" s="69">
        <f t="shared" si="2"/>
        <v>88271</v>
      </c>
      <c r="S31" s="69"/>
      <c r="T31" s="68">
        <f t="shared" si="3"/>
        <v>142.9999999999998</v>
      </c>
      <c r="U31" s="68"/>
    </row>
    <row r="32" spans="2:21">
      <c r="B32" s="20">
        <v>24</v>
      </c>
      <c r="C32" s="66">
        <f t="shared" si="4"/>
        <v>3358293</v>
      </c>
      <c r="D32" s="66"/>
      <c r="E32" s="20">
        <v>2011</v>
      </c>
      <c r="F32" s="8">
        <v>42330</v>
      </c>
      <c r="G32" s="20" t="s">
        <v>0</v>
      </c>
      <c r="H32" s="67">
        <v>1.3466</v>
      </c>
      <c r="I32" s="67"/>
      <c r="J32" s="20">
        <v>101</v>
      </c>
      <c r="K32" s="66">
        <f t="shared" si="0"/>
        <v>100748.79</v>
      </c>
      <c r="L32" s="66"/>
      <c r="M32" s="6">
        <f t="shared" si="1"/>
        <v>0.8</v>
      </c>
      <c r="N32" s="20">
        <v>2012</v>
      </c>
      <c r="O32" s="8">
        <v>42023</v>
      </c>
      <c r="P32" s="67">
        <v>1.2969999999999999</v>
      </c>
      <c r="Q32" s="67"/>
      <c r="R32" s="69">
        <f t="shared" si="2"/>
        <v>489876</v>
      </c>
      <c r="S32" s="69"/>
      <c r="T32" s="68">
        <f t="shared" si="3"/>
        <v>496.00000000000091</v>
      </c>
      <c r="U32" s="68"/>
    </row>
    <row r="33" spans="2:21">
      <c r="B33" s="20">
        <v>25</v>
      </c>
      <c r="C33" s="66">
        <f t="shared" si="4"/>
        <v>3848169</v>
      </c>
      <c r="D33" s="66"/>
      <c r="E33" s="20">
        <v>2011</v>
      </c>
      <c r="F33" s="8">
        <v>42329</v>
      </c>
      <c r="G33" s="20" t="s">
        <v>0</v>
      </c>
      <c r="H33" s="67">
        <v>1.3023800000000001</v>
      </c>
      <c r="I33" s="67"/>
      <c r="J33" s="20">
        <v>179</v>
      </c>
      <c r="K33" s="66">
        <f t="shared" si="0"/>
        <v>115445.06999999999</v>
      </c>
      <c r="L33" s="66"/>
      <c r="M33" s="6">
        <f t="shared" si="1"/>
        <v>0.52</v>
      </c>
      <c r="N33" s="20">
        <v>2012</v>
      </c>
      <c r="O33" s="8">
        <v>42022</v>
      </c>
      <c r="P33" s="67">
        <v>1.2867</v>
      </c>
      <c r="Q33" s="67"/>
      <c r="R33" s="69">
        <f>IF(O33="","",ROUNDDOWN((IF(G33="売",H33-P33,P33-H33))*M33*1000000000/81,0))</f>
        <v>100661</v>
      </c>
      <c r="S33" s="69"/>
      <c r="T33" s="68">
        <f t="shared" si="3"/>
        <v>156.80000000000138</v>
      </c>
      <c r="U33" s="68"/>
    </row>
    <row r="34" spans="2:21">
      <c r="B34" s="20">
        <v>26</v>
      </c>
      <c r="C34" s="66">
        <f t="shared" si="4"/>
        <v>3948830</v>
      </c>
      <c r="D34" s="66"/>
      <c r="E34" s="20">
        <v>2012</v>
      </c>
      <c r="F34" s="8">
        <v>42112</v>
      </c>
      <c r="G34" s="20" t="s">
        <v>1</v>
      </c>
      <c r="H34" s="67">
        <v>1.3139700000000001</v>
      </c>
      <c r="I34" s="67"/>
      <c r="J34" s="20">
        <v>83</v>
      </c>
      <c r="K34" s="66">
        <f t="shared" si="0"/>
        <v>118464.9</v>
      </c>
      <c r="L34" s="66"/>
      <c r="M34" s="6">
        <f t="shared" si="1"/>
        <v>1.1499999999999999</v>
      </c>
      <c r="N34" s="20">
        <v>2012</v>
      </c>
      <c r="O34" s="8">
        <v>42127</v>
      </c>
      <c r="P34" s="67">
        <v>1.30941</v>
      </c>
      <c r="Q34" s="67"/>
      <c r="R34" s="69">
        <f t="shared" si="2"/>
        <v>-64740</v>
      </c>
      <c r="S34" s="69"/>
      <c r="T34" s="68">
        <f t="shared" si="3"/>
        <v>-83</v>
      </c>
      <c r="U34" s="68"/>
    </row>
    <row r="35" spans="2:21">
      <c r="B35" s="20">
        <v>27</v>
      </c>
      <c r="C35" s="66">
        <f t="shared" si="4"/>
        <v>3884090</v>
      </c>
      <c r="D35" s="66"/>
      <c r="E35" s="20">
        <v>2012</v>
      </c>
      <c r="F35" s="8">
        <v>42230</v>
      </c>
      <c r="G35" s="20" t="s">
        <v>1</v>
      </c>
      <c r="H35" s="67">
        <v>1.2384999999999999</v>
      </c>
      <c r="I35" s="67"/>
      <c r="J35" s="20">
        <v>70</v>
      </c>
      <c r="K35" s="66">
        <f t="shared" si="0"/>
        <v>116522.7</v>
      </c>
      <c r="L35" s="66"/>
      <c r="M35" s="6">
        <f t="shared" si="1"/>
        <v>1.34</v>
      </c>
      <c r="N35" s="20">
        <v>2012</v>
      </c>
      <c r="O35" s="8">
        <v>42271</v>
      </c>
      <c r="P35" s="67">
        <v>1.2889999999999999</v>
      </c>
      <c r="Q35" s="67"/>
      <c r="R35" s="69">
        <f t="shared" si="2"/>
        <v>835432</v>
      </c>
      <c r="S35" s="69"/>
      <c r="T35" s="68">
        <f t="shared" si="3"/>
        <v>504.99999999999989</v>
      </c>
      <c r="U35" s="68"/>
    </row>
    <row r="36" spans="2:21">
      <c r="B36" s="20">
        <v>28</v>
      </c>
      <c r="C36" s="66">
        <f t="shared" si="4"/>
        <v>4719522</v>
      </c>
      <c r="D36" s="66"/>
      <c r="E36" s="20">
        <v>2012</v>
      </c>
      <c r="F36" s="8">
        <v>42267</v>
      </c>
      <c r="G36" s="20" t="s">
        <v>0</v>
      </c>
      <c r="H36" s="67">
        <v>1.29179</v>
      </c>
      <c r="I36" s="67"/>
      <c r="J36" s="20">
        <v>139.6</v>
      </c>
      <c r="K36" s="66">
        <f t="shared" si="0"/>
        <v>141585.66</v>
      </c>
      <c r="L36" s="66"/>
      <c r="M36" s="6">
        <f t="shared" si="1"/>
        <v>0.82</v>
      </c>
      <c r="N36" s="20">
        <v>2012</v>
      </c>
      <c r="O36" s="8">
        <v>42282</v>
      </c>
      <c r="P36" s="67">
        <v>1.3070999999999999</v>
      </c>
      <c r="Q36" s="67"/>
      <c r="R36" s="69">
        <f t="shared" si="2"/>
        <v>-154990</v>
      </c>
      <c r="S36" s="69"/>
      <c r="T36" s="68">
        <f t="shared" si="3"/>
        <v>-139.6</v>
      </c>
      <c r="U36" s="68"/>
    </row>
    <row r="37" spans="2:21">
      <c r="B37" s="20">
        <v>29</v>
      </c>
      <c r="C37" s="66">
        <f t="shared" si="4"/>
        <v>4564532</v>
      </c>
      <c r="D37" s="66"/>
      <c r="E37" s="20">
        <v>2012</v>
      </c>
      <c r="F37" s="8">
        <v>42329</v>
      </c>
      <c r="G37" s="20" t="s">
        <v>1</v>
      </c>
      <c r="H37" s="67">
        <v>1.2831999999999999</v>
      </c>
      <c r="I37" s="67"/>
      <c r="J37" s="20">
        <v>96.8</v>
      </c>
      <c r="K37" s="66">
        <f t="shared" si="0"/>
        <v>136935.96</v>
      </c>
      <c r="L37" s="66"/>
      <c r="M37" s="6">
        <f t="shared" si="1"/>
        <v>1.1399999999999999</v>
      </c>
      <c r="N37" s="20">
        <v>2012</v>
      </c>
      <c r="O37" s="8">
        <v>42344</v>
      </c>
      <c r="P37" s="67">
        <v>1.2948999999999999</v>
      </c>
      <c r="Q37" s="67"/>
      <c r="R37" s="69">
        <f t="shared" si="2"/>
        <v>164666</v>
      </c>
      <c r="S37" s="69"/>
      <c r="T37" s="68">
        <f t="shared" si="3"/>
        <v>117.00000000000044</v>
      </c>
      <c r="U37" s="68"/>
    </row>
    <row r="38" spans="2:21">
      <c r="B38" s="20">
        <v>30</v>
      </c>
      <c r="C38" s="66">
        <f t="shared" si="4"/>
        <v>4729198</v>
      </c>
      <c r="D38" s="66"/>
      <c r="E38" s="20">
        <v>2013</v>
      </c>
      <c r="F38" s="8">
        <v>42006</v>
      </c>
      <c r="G38" s="20" t="s">
        <v>0</v>
      </c>
      <c r="H38" s="67">
        <v>1.3055399999999999</v>
      </c>
      <c r="I38" s="67"/>
      <c r="J38" s="20">
        <v>142.80000000000001</v>
      </c>
      <c r="K38" s="66">
        <f t="shared" si="0"/>
        <v>141875.94</v>
      </c>
      <c r="L38" s="66"/>
      <c r="M38" s="6">
        <f t="shared" si="1"/>
        <v>0.8</v>
      </c>
      <c r="N38" s="20">
        <v>2013</v>
      </c>
      <c r="O38" s="8">
        <v>42015</v>
      </c>
      <c r="P38" s="67">
        <v>1.32718</v>
      </c>
      <c r="Q38" s="67"/>
      <c r="R38" s="69">
        <f t="shared" si="2"/>
        <v>-213728</v>
      </c>
      <c r="S38" s="69"/>
      <c r="T38" s="68">
        <f t="shared" si="3"/>
        <v>-142.80000000000001</v>
      </c>
      <c r="U38" s="68"/>
    </row>
    <row r="39" spans="2:21">
      <c r="B39" s="20">
        <v>31</v>
      </c>
      <c r="C39" s="66">
        <f t="shared" si="4"/>
        <v>4515470</v>
      </c>
      <c r="D39" s="66"/>
      <c r="E39" s="20">
        <v>2013</v>
      </c>
      <c r="F39" s="8">
        <v>42048</v>
      </c>
      <c r="G39" s="20" t="s">
        <v>0</v>
      </c>
      <c r="H39" s="67">
        <v>1.3424799999999999</v>
      </c>
      <c r="I39" s="67"/>
      <c r="J39" s="20">
        <v>93.7</v>
      </c>
      <c r="K39" s="66">
        <f t="shared" si="0"/>
        <v>135464.1</v>
      </c>
      <c r="L39" s="66"/>
      <c r="M39" s="6">
        <f t="shared" si="1"/>
        <v>1.17</v>
      </c>
      <c r="N39" s="20">
        <v>2013</v>
      </c>
      <c r="O39" s="8">
        <v>42098</v>
      </c>
      <c r="P39" s="67">
        <v>1.2947500000000001</v>
      </c>
      <c r="Q39" s="67"/>
      <c r="R39" s="69">
        <f t="shared" si="2"/>
        <v>689433</v>
      </c>
      <c r="S39" s="69"/>
      <c r="T39" s="68">
        <f t="shared" si="3"/>
        <v>477.29999999999831</v>
      </c>
      <c r="U39" s="68"/>
    </row>
    <row r="40" spans="2:21">
      <c r="B40" s="20">
        <v>32</v>
      </c>
      <c r="C40" s="66">
        <f t="shared" si="4"/>
        <v>5204903</v>
      </c>
      <c r="D40" s="66"/>
      <c r="E40" s="20">
        <v>2013</v>
      </c>
      <c r="F40" s="8">
        <v>42116</v>
      </c>
      <c r="G40" s="20" t="s">
        <v>1</v>
      </c>
      <c r="H40" s="67">
        <v>1.3082400000000001</v>
      </c>
      <c r="I40" s="67"/>
      <c r="J40" s="20">
        <v>68.599999999999994</v>
      </c>
      <c r="K40" s="66">
        <f t="shared" si="0"/>
        <v>156147.09</v>
      </c>
      <c r="L40" s="66"/>
      <c r="M40" s="6">
        <f t="shared" si="1"/>
        <v>1.84</v>
      </c>
      <c r="N40" s="20">
        <v>2013</v>
      </c>
      <c r="O40" s="8">
        <v>42117</v>
      </c>
      <c r="P40" s="67">
        <v>1.29715</v>
      </c>
      <c r="Q40" s="67"/>
      <c r="R40" s="69">
        <f t="shared" si="2"/>
        <v>-251920</v>
      </c>
      <c r="S40" s="69"/>
      <c r="T40" s="68">
        <f t="shared" si="3"/>
        <v>-68.599999999999994</v>
      </c>
      <c r="U40" s="68"/>
    </row>
    <row r="41" spans="2:21">
      <c r="B41" s="20">
        <v>33</v>
      </c>
      <c r="C41" s="66">
        <f t="shared" si="4"/>
        <v>4952983</v>
      </c>
      <c r="D41" s="66"/>
      <c r="E41" s="20">
        <v>2013</v>
      </c>
      <c r="F41" s="8">
        <v>42200</v>
      </c>
      <c r="G41" s="20" t="s">
        <v>1</v>
      </c>
      <c r="H41" s="67">
        <v>1.3078700000000001</v>
      </c>
      <c r="I41" s="67"/>
      <c r="J41" s="20">
        <v>86.7</v>
      </c>
      <c r="K41" s="66">
        <f t="shared" ref="K41:K72" si="5">IF(F41="","",C41*0.03)</f>
        <v>148589.49</v>
      </c>
      <c r="L41" s="66"/>
      <c r="M41" s="6">
        <f t="shared" ref="M41:M72" si="6">IF(J41="","",ROUNDDOWN(K41/(J41/81)/100000,2))</f>
        <v>1.38</v>
      </c>
      <c r="N41" s="20">
        <v>2013</v>
      </c>
      <c r="O41" s="8">
        <v>42245</v>
      </c>
      <c r="P41" s="67">
        <v>1.3218799999999999</v>
      </c>
      <c r="Q41" s="67"/>
      <c r="R41" s="69">
        <f t="shared" ref="R41:R72" si="7">IF(O41="","",ROUNDDOWN((IF(G41="売",H41-P41,P41-H41))*M41*1000000000/81,0))</f>
        <v>238688</v>
      </c>
      <c r="S41" s="69"/>
      <c r="T41" s="68">
        <f t="shared" si="3"/>
        <v>140.09999999999854</v>
      </c>
      <c r="U41" s="68"/>
    </row>
    <row r="42" spans="2:21">
      <c r="B42" s="20">
        <v>34</v>
      </c>
      <c r="C42" s="66">
        <f t="shared" ref="C42:C73" si="8">IF(R41="","",C41+R41)</f>
        <v>5191671</v>
      </c>
      <c r="D42" s="66"/>
      <c r="E42" s="20">
        <v>2013</v>
      </c>
      <c r="F42" s="8">
        <v>42259</v>
      </c>
      <c r="G42" s="20" t="s">
        <v>1</v>
      </c>
      <c r="H42" s="67">
        <v>1.3324</v>
      </c>
      <c r="I42" s="67"/>
      <c r="J42" s="20">
        <v>68.099999999999994</v>
      </c>
      <c r="K42" s="66">
        <f t="shared" si="5"/>
        <v>155750.13</v>
      </c>
      <c r="L42" s="66"/>
      <c r="M42" s="6">
        <f t="shared" si="6"/>
        <v>1.85</v>
      </c>
      <c r="N42" s="20">
        <v>2013</v>
      </c>
      <c r="O42" s="8">
        <v>42308</v>
      </c>
      <c r="P42" s="67">
        <v>1.35745</v>
      </c>
      <c r="Q42" s="67"/>
      <c r="R42" s="69">
        <f t="shared" si="7"/>
        <v>572129</v>
      </c>
      <c r="S42" s="69"/>
      <c r="T42" s="68">
        <f t="shared" si="3"/>
        <v>250.50000000000017</v>
      </c>
      <c r="U42" s="68"/>
    </row>
    <row r="43" spans="2:21">
      <c r="B43" s="20">
        <v>35</v>
      </c>
      <c r="C43" s="66">
        <f t="shared" si="8"/>
        <v>5763800</v>
      </c>
      <c r="D43" s="66"/>
      <c r="E43" s="20">
        <v>2013</v>
      </c>
      <c r="F43" s="8">
        <v>42342</v>
      </c>
      <c r="G43" s="20" t="s">
        <v>1</v>
      </c>
      <c r="H43" s="67">
        <v>1.3604700000000001</v>
      </c>
      <c r="I43" s="67"/>
      <c r="J43" s="20">
        <v>77.099999999999994</v>
      </c>
      <c r="K43" s="66">
        <f t="shared" si="5"/>
        <v>172914</v>
      </c>
      <c r="L43" s="66"/>
      <c r="M43" s="6">
        <f t="shared" si="6"/>
        <v>1.81</v>
      </c>
      <c r="N43" s="20">
        <v>2014</v>
      </c>
      <c r="O43" s="8">
        <v>42007</v>
      </c>
      <c r="P43" s="67">
        <v>1.35815</v>
      </c>
      <c r="Q43" s="67"/>
      <c r="R43" s="69">
        <f>IF(O43="","",ROUNDDOWN((IF(G43="売",H43-P43,P43-H43))*M43*1000000000/81,0))</f>
        <v>-51841</v>
      </c>
      <c r="S43" s="69"/>
      <c r="T43" s="68">
        <f t="shared" si="3"/>
        <v>-77.099999999999994</v>
      </c>
      <c r="U43" s="68"/>
    </row>
    <row r="44" spans="2:21">
      <c r="B44" s="20">
        <v>36</v>
      </c>
      <c r="C44" s="66">
        <f t="shared" si="8"/>
        <v>5711959</v>
      </c>
      <c r="D44" s="66"/>
      <c r="E44" s="20">
        <v>2014</v>
      </c>
      <c r="F44" s="8">
        <v>42068</v>
      </c>
      <c r="G44" s="20" t="s">
        <v>1</v>
      </c>
      <c r="H44" s="67">
        <v>1.37486</v>
      </c>
      <c r="I44" s="67"/>
      <c r="J44" s="20">
        <v>41.9</v>
      </c>
      <c r="K44" s="66">
        <f t="shared" si="5"/>
        <v>171358.77</v>
      </c>
      <c r="L44" s="66"/>
      <c r="M44" s="6">
        <f t="shared" si="6"/>
        <v>3.31</v>
      </c>
      <c r="N44" s="20">
        <v>2014</v>
      </c>
      <c r="O44" s="8">
        <v>42089</v>
      </c>
      <c r="P44" s="67">
        <v>1.37757</v>
      </c>
      <c r="Q44" s="67"/>
      <c r="R44" s="69">
        <f t="shared" si="7"/>
        <v>110741</v>
      </c>
      <c r="S44" s="69"/>
      <c r="T44" s="68">
        <f t="shared" si="3"/>
        <v>27.099999999999902</v>
      </c>
      <c r="U44" s="68"/>
    </row>
    <row r="45" spans="2:21">
      <c r="B45" s="20">
        <v>37</v>
      </c>
      <c r="C45" s="66">
        <f t="shared" si="8"/>
        <v>5822700</v>
      </c>
      <c r="D45" s="66"/>
      <c r="E45" s="20">
        <v>2014</v>
      </c>
      <c r="F45" s="8">
        <v>42126</v>
      </c>
      <c r="G45" s="20" t="s">
        <v>1</v>
      </c>
      <c r="H45" s="67">
        <v>1.3880399999999999</v>
      </c>
      <c r="I45" s="67"/>
      <c r="J45" s="20">
        <v>68.900000000000006</v>
      </c>
      <c r="K45" s="66">
        <f t="shared" si="5"/>
        <v>174681</v>
      </c>
      <c r="L45" s="66"/>
      <c r="M45" s="6">
        <f t="shared" si="6"/>
        <v>2.0499999999999998</v>
      </c>
      <c r="N45" s="20">
        <v>2014</v>
      </c>
      <c r="O45" s="8">
        <v>42133</v>
      </c>
      <c r="P45" s="67">
        <v>1.3745000000000001</v>
      </c>
      <c r="Q45" s="67"/>
      <c r="R45" s="69">
        <f t="shared" si="7"/>
        <v>-342679</v>
      </c>
      <c r="S45" s="69"/>
      <c r="T45" s="68">
        <f t="shared" si="3"/>
        <v>-68.900000000000006</v>
      </c>
      <c r="U45" s="68"/>
    </row>
    <row r="46" spans="2:21">
      <c r="B46" s="20">
        <v>38</v>
      </c>
      <c r="C46" s="66">
        <f t="shared" si="8"/>
        <v>5480021</v>
      </c>
      <c r="D46" s="66"/>
      <c r="E46" s="20">
        <v>2014</v>
      </c>
      <c r="F46" s="8">
        <v>42229</v>
      </c>
      <c r="G46" s="20" t="s">
        <v>0</v>
      </c>
      <c r="H46" s="67">
        <v>1.3341499999999999</v>
      </c>
      <c r="I46" s="67"/>
      <c r="J46" s="20">
        <v>72.8</v>
      </c>
      <c r="K46" s="66">
        <f t="shared" si="5"/>
        <v>164400.63</v>
      </c>
      <c r="L46" s="66"/>
      <c r="M46" s="6">
        <f t="shared" si="6"/>
        <v>1.82</v>
      </c>
      <c r="N46" s="20">
        <v>2014</v>
      </c>
      <c r="O46" s="8">
        <v>42297</v>
      </c>
      <c r="P46" s="67">
        <v>1.2815799999999999</v>
      </c>
      <c r="Q46" s="67"/>
      <c r="R46" s="69">
        <f t="shared" si="7"/>
        <v>1181202</v>
      </c>
      <c r="S46" s="69"/>
      <c r="T46" s="68">
        <f t="shared" si="3"/>
        <v>525.70000000000005</v>
      </c>
      <c r="U46" s="68"/>
    </row>
    <row r="47" spans="2:21">
      <c r="B47" s="20">
        <v>39</v>
      </c>
      <c r="C47" s="66">
        <f t="shared" si="8"/>
        <v>6661223</v>
      </c>
      <c r="D47" s="66"/>
      <c r="E47" s="20">
        <v>2014</v>
      </c>
      <c r="F47" s="8">
        <v>42270</v>
      </c>
      <c r="G47" s="20" t="s">
        <v>0</v>
      </c>
      <c r="H47" s="67">
        <v>1.2730399999999999</v>
      </c>
      <c r="I47" s="67"/>
      <c r="J47" s="20">
        <v>58.6</v>
      </c>
      <c r="K47" s="66">
        <f t="shared" si="5"/>
        <v>199836.69</v>
      </c>
      <c r="L47" s="66"/>
      <c r="M47" s="6">
        <f t="shared" si="6"/>
        <v>2.76</v>
      </c>
      <c r="N47" s="20">
        <v>2014</v>
      </c>
      <c r="O47" s="8">
        <v>42354</v>
      </c>
      <c r="P47" s="67">
        <v>1.28159</v>
      </c>
      <c r="Q47" s="67"/>
      <c r="R47" s="69">
        <f t="shared" si="7"/>
        <v>-291333</v>
      </c>
      <c r="S47" s="69"/>
      <c r="T47" s="68">
        <f t="shared" si="3"/>
        <v>-58.6</v>
      </c>
      <c r="U47" s="68"/>
    </row>
    <row r="48" spans="2:21">
      <c r="B48" s="20">
        <v>40</v>
      </c>
      <c r="C48" s="66">
        <f t="shared" si="8"/>
        <v>6369890</v>
      </c>
      <c r="D48" s="66"/>
      <c r="E48" s="20">
        <v>2015</v>
      </c>
      <c r="F48" s="8">
        <v>42145</v>
      </c>
      <c r="G48" s="20" t="s">
        <v>70</v>
      </c>
      <c r="H48" s="67">
        <v>1.10792</v>
      </c>
      <c r="I48" s="67"/>
      <c r="J48" s="20">
        <v>101.3</v>
      </c>
      <c r="K48" s="66">
        <f t="shared" si="5"/>
        <v>191096.69999999998</v>
      </c>
      <c r="L48" s="66"/>
      <c r="M48" s="6">
        <f t="shared" si="6"/>
        <v>1.52</v>
      </c>
      <c r="N48" s="20">
        <v>2015</v>
      </c>
      <c r="O48" s="8">
        <v>42146</v>
      </c>
      <c r="P48" s="67">
        <v>1.2076</v>
      </c>
      <c r="Q48" s="67"/>
      <c r="R48" s="69">
        <f t="shared" si="7"/>
        <v>-1870538</v>
      </c>
      <c r="S48" s="69"/>
      <c r="T48" s="68">
        <f t="shared" si="3"/>
        <v>-101.3</v>
      </c>
      <c r="U48" s="68"/>
    </row>
    <row r="49" spans="2:21">
      <c r="B49" s="20">
        <v>41</v>
      </c>
      <c r="C49" s="66">
        <f t="shared" si="8"/>
        <v>4499352</v>
      </c>
      <c r="D49" s="66"/>
      <c r="E49" s="20">
        <v>2015</v>
      </c>
      <c r="F49" s="8">
        <v>42223</v>
      </c>
      <c r="G49" s="20" t="s">
        <v>1</v>
      </c>
      <c r="H49" s="67">
        <v>1.0977600000000001</v>
      </c>
      <c r="I49" s="67"/>
      <c r="J49" s="20">
        <v>123.1</v>
      </c>
      <c r="K49" s="66">
        <f t="shared" si="5"/>
        <v>134980.56</v>
      </c>
      <c r="L49" s="66"/>
      <c r="M49" s="6">
        <f t="shared" si="6"/>
        <v>0.88</v>
      </c>
      <c r="N49" s="20">
        <v>2015</v>
      </c>
      <c r="O49" s="8">
        <v>42269</v>
      </c>
      <c r="P49" s="67">
        <v>1.1112500000000001</v>
      </c>
      <c r="Q49" s="67"/>
      <c r="R49" s="69">
        <f t="shared" si="7"/>
        <v>146558</v>
      </c>
      <c r="S49" s="69"/>
      <c r="T49" s="68">
        <f t="shared" si="3"/>
        <v>134.90000000000003</v>
      </c>
      <c r="U49" s="68"/>
    </row>
    <row r="50" spans="2:21">
      <c r="B50" s="20">
        <v>42</v>
      </c>
      <c r="C50" s="66">
        <f t="shared" si="8"/>
        <v>4645910</v>
      </c>
      <c r="D50" s="66"/>
      <c r="E50" s="20">
        <v>2015</v>
      </c>
      <c r="F50" s="8">
        <v>42297</v>
      </c>
      <c r="G50" s="20" t="s">
        <v>0</v>
      </c>
      <c r="H50" s="67">
        <v>1.1323099999999999</v>
      </c>
      <c r="I50" s="67"/>
      <c r="J50" s="20">
        <v>63.2</v>
      </c>
      <c r="K50" s="66">
        <f t="shared" si="5"/>
        <v>139377.29999999999</v>
      </c>
      <c r="L50" s="66"/>
      <c r="M50" s="6">
        <f t="shared" si="6"/>
        <v>1.78</v>
      </c>
      <c r="N50" s="20">
        <v>2015</v>
      </c>
      <c r="O50" s="8">
        <v>42341</v>
      </c>
      <c r="P50" s="67">
        <v>1.0980399999999999</v>
      </c>
      <c r="Q50" s="67"/>
      <c r="R50" s="69">
        <f t="shared" si="7"/>
        <v>753093</v>
      </c>
      <c r="S50" s="69"/>
      <c r="T50" s="68">
        <f t="shared" si="3"/>
        <v>342.70000000000022</v>
      </c>
      <c r="U50" s="68"/>
    </row>
    <row r="51" spans="2:21">
      <c r="B51" s="20">
        <v>43</v>
      </c>
      <c r="C51" s="66">
        <f t="shared" si="8"/>
        <v>5399003</v>
      </c>
      <c r="D51" s="66"/>
      <c r="E51" s="20"/>
      <c r="F51" s="8"/>
      <c r="G51" s="20" t="s">
        <v>0</v>
      </c>
      <c r="H51" s="67"/>
      <c r="I51" s="67"/>
      <c r="J51" s="20"/>
      <c r="K51" s="66" t="str">
        <f t="shared" si="5"/>
        <v/>
      </c>
      <c r="L51" s="66"/>
      <c r="M51" s="6" t="str">
        <f t="shared" si="6"/>
        <v/>
      </c>
      <c r="N51" s="20"/>
      <c r="O51" s="8"/>
      <c r="P51" s="67"/>
      <c r="Q51" s="67"/>
      <c r="R51" s="69" t="str">
        <f t="shared" si="7"/>
        <v/>
      </c>
      <c r="S51" s="69"/>
      <c r="T51" s="68" t="str">
        <f t="shared" si="3"/>
        <v/>
      </c>
      <c r="U51" s="68"/>
    </row>
    <row r="52" spans="2:21">
      <c r="B52" s="20">
        <v>44</v>
      </c>
      <c r="C52" s="66" t="str">
        <f t="shared" si="8"/>
        <v/>
      </c>
      <c r="D52" s="66"/>
      <c r="E52" s="20"/>
      <c r="F52" s="8"/>
      <c r="G52" s="20" t="s">
        <v>0</v>
      </c>
      <c r="H52" s="67"/>
      <c r="I52" s="67"/>
      <c r="J52" s="20"/>
      <c r="K52" s="66" t="str">
        <f t="shared" si="5"/>
        <v/>
      </c>
      <c r="L52" s="66"/>
      <c r="M52" s="6" t="str">
        <f t="shared" si="6"/>
        <v/>
      </c>
      <c r="N52" s="20"/>
      <c r="O52" s="8"/>
      <c r="P52" s="67"/>
      <c r="Q52" s="67"/>
      <c r="R52" s="69" t="str">
        <f t="shared" si="7"/>
        <v/>
      </c>
      <c r="S52" s="69"/>
      <c r="T52" s="68"/>
      <c r="U52" s="68"/>
    </row>
    <row r="53" spans="2:21">
      <c r="B53" s="20">
        <v>45</v>
      </c>
      <c r="C53" s="66" t="str">
        <f t="shared" si="8"/>
        <v/>
      </c>
      <c r="D53" s="66"/>
      <c r="E53" s="20"/>
      <c r="F53" s="8"/>
      <c r="G53" s="20" t="s">
        <v>1</v>
      </c>
      <c r="H53" s="67"/>
      <c r="I53" s="67"/>
      <c r="J53" s="20"/>
      <c r="K53" s="66" t="str">
        <f t="shared" si="5"/>
        <v/>
      </c>
      <c r="L53" s="66"/>
      <c r="M53" s="6" t="str">
        <f t="shared" si="6"/>
        <v/>
      </c>
      <c r="N53" s="20"/>
      <c r="O53" s="8"/>
      <c r="P53" s="67"/>
      <c r="Q53" s="67"/>
      <c r="R53" s="69" t="str">
        <f t="shared" si="7"/>
        <v/>
      </c>
      <c r="S53" s="69"/>
      <c r="T53" s="68"/>
      <c r="U53" s="68"/>
    </row>
    <row r="54" spans="2:21">
      <c r="B54" s="20">
        <v>46</v>
      </c>
      <c r="C54" s="66" t="str">
        <f t="shared" si="8"/>
        <v/>
      </c>
      <c r="D54" s="66"/>
      <c r="E54" s="20"/>
      <c r="F54" s="8"/>
      <c r="G54" s="20" t="s">
        <v>1</v>
      </c>
      <c r="H54" s="67"/>
      <c r="I54" s="67"/>
      <c r="J54" s="20"/>
      <c r="K54" s="66" t="str">
        <f t="shared" si="5"/>
        <v/>
      </c>
      <c r="L54" s="66"/>
      <c r="M54" s="6" t="str">
        <f t="shared" si="6"/>
        <v/>
      </c>
      <c r="N54" s="20"/>
      <c r="O54" s="8"/>
      <c r="P54" s="67"/>
      <c r="Q54" s="67"/>
      <c r="R54" s="69" t="str">
        <f t="shared" si="7"/>
        <v/>
      </c>
      <c r="S54" s="69"/>
      <c r="T54" s="68"/>
      <c r="U54" s="68"/>
    </row>
    <row r="55" spans="2:21">
      <c r="B55" s="20">
        <v>47</v>
      </c>
      <c r="C55" s="66" t="str">
        <f t="shared" si="8"/>
        <v/>
      </c>
      <c r="D55" s="66"/>
      <c r="E55" s="20"/>
      <c r="F55" s="8"/>
      <c r="G55" s="20" t="s">
        <v>0</v>
      </c>
      <c r="H55" s="67"/>
      <c r="I55" s="67"/>
      <c r="J55" s="20"/>
      <c r="K55" s="66" t="str">
        <f t="shared" si="5"/>
        <v/>
      </c>
      <c r="L55" s="66"/>
      <c r="M55" s="6" t="str">
        <f t="shared" si="6"/>
        <v/>
      </c>
      <c r="N55" s="20"/>
      <c r="O55" s="8"/>
      <c r="P55" s="67"/>
      <c r="Q55" s="67"/>
      <c r="R55" s="69" t="str">
        <f t="shared" si="7"/>
        <v/>
      </c>
      <c r="S55" s="69"/>
      <c r="T55" s="68"/>
      <c r="U55" s="68"/>
    </row>
    <row r="56" spans="2:21">
      <c r="B56" s="20">
        <v>48</v>
      </c>
      <c r="C56" s="66" t="str">
        <f t="shared" si="8"/>
        <v/>
      </c>
      <c r="D56" s="66"/>
      <c r="E56" s="20"/>
      <c r="F56" s="8"/>
      <c r="G56" s="20" t="s">
        <v>0</v>
      </c>
      <c r="H56" s="67"/>
      <c r="I56" s="67"/>
      <c r="J56" s="20"/>
      <c r="K56" s="66" t="str">
        <f t="shared" si="5"/>
        <v/>
      </c>
      <c r="L56" s="66"/>
      <c r="M56" s="6" t="str">
        <f t="shared" si="6"/>
        <v/>
      </c>
      <c r="N56" s="20"/>
      <c r="O56" s="8"/>
      <c r="P56" s="67"/>
      <c r="Q56" s="67"/>
      <c r="R56" s="69" t="str">
        <f t="shared" si="7"/>
        <v/>
      </c>
      <c r="S56" s="69"/>
      <c r="T56" s="68" t="str">
        <f t="shared" ref="T56:T87" si="9">IF(O56="","",IF(R56&lt;0,J56*(-1),IF(G56="買",(P56-H56)*10000,(H56-P56)*10000)))</f>
        <v/>
      </c>
      <c r="U56" s="68"/>
    </row>
    <row r="57" spans="2:21">
      <c r="B57" s="20">
        <v>49</v>
      </c>
      <c r="C57" s="66" t="str">
        <f t="shared" si="8"/>
        <v/>
      </c>
      <c r="D57" s="66"/>
      <c r="E57" s="20"/>
      <c r="F57" s="8"/>
      <c r="G57" s="20" t="s">
        <v>0</v>
      </c>
      <c r="H57" s="67"/>
      <c r="I57" s="67"/>
      <c r="J57" s="20"/>
      <c r="K57" s="66" t="str">
        <f t="shared" si="5"/>
        <v/>
      </c>
      <c r="L57" s="66"/>
      <c r="M57" s="6" t="str">
        <f t="shared" si="6"/>
        <v/>
      </c>
      <c r="N57" s="20"/>
      <c r="O57" s="8"/>
      <c r="P57" s="67"/>
      <c r="Q57" s="67"/>
      <c r="R57" s="69" t="str">
        <f t="shared" si="7"/>
        <v/>
      </c>
      <c r="S57" s="69"/>
      <c r="T57" s="68" t="str">
        <f t="shared" si="9"/>
        <v/>
      </c>
      <c r="U57" s="68"/>
    </row>
    <row r="58" spans="2:21">
      <c r="B58" s="20">
        <v>50</v>
      </c>
      <c r="C58" s="66" t="str">
        <f t="shared" si="8"/>
        <v/>
      </c>
      <c r="D58" s="66"/>
      <c r="E58" s="20"/>
      <c r="F58" s="8"/>
      <c r="G58" s="20" t="s">
        <v>0</v>
      </c>
      <c r="H58" s="67"/>
      <c r="I58" s="67"/>
      <c r="J58" s="20"/>
      <c r="K58" s="66" t="str">
        <f t="shared" si="5"/>
        <v/>
      </c>
      <c r="L58" s="66"/>
      <c r="M58" s="6" t="str">
        <f t="shared" si="6"/>
        <v/>
      </c>
      <c r="N58" s="20"/>
      <c r="O58" s="8"/>
      <c r="P58" s="67"/>
      <c r="Q58" s="67"/>
      <c r="R58" s="69" t="str">
        <f t="shared" si="7"/>
        <v/>
      </c>
      <c r="S58" s="69"/>
      <c r="T58" s="68" t="str">
        <f t="shared" si="9"/>
        <v/>
      </c>
      <c r="U58" s="68"/>
    </row>
    <row r="59" spans="2:21">
      <c r="B59" s="20">
        <v>51</v>
      </c>
      <c r="C59" s="66" t="str">
        <f t="shared" si="8"/>
        <v/>
      </c>
      <c r="D59" s="66"/>
      <c r="E59" s="20"/>
      <c r="F59" s="8"/>
      <c r="G59" s="20" t="s">
        <v>0</v>
      </c>
      <c r="H59" s="67"/>
      <c r="I59" s="67"/>
      <c r="J59" s="20"/>
      <c r="K59" s="66" t="str">
        <f t="shared" si="5"/>
        <v/>
      </c>
      <c r="L59" s="66"/>
      <c r="M59" s="6" t="str">
        <f t="shared" si="6"/>
        <v/>
      </c>
      <c r="N59" s="20"/>
      <c r="O59" s="8"/>
      <c r="P59" s="67"/>
      <c r="Q59" s="67"/>
      <c r="R59" s="69" t="str">
        <f t="shared" si="7"/>
        <v/>
      </c>
      <c r="S59" s="69"/>
      <c r="T59" s="68" t="str">
        <f t="shared" si="9"/>
        <v/>
      </c>
      <c r="U59" s="68"/>
    </row>
    <row r="60" spans="2:21">
      <c r="B60" s="20">
        <v>52</v>
      </c>
      <c r="C60" s="66" t="str">
        <f t="shared" si="8"/>
        <v/>
      </c>
      <c r="D60" s="66"/>
      <c r="E60" s="20"/>
      <c r="F60" s="8"/>
      <c r="G60" s="20" t="s">
        <v>0</v>
      </c>
      <c r="H60" s="67"/>
      <c r="I60" s="67"/>
      <c r="J60" s="20"/>
      <c r="K60" s="66" t="str">
        <f t="shared" si="5"/>
        <v/>
      </c>
      <c r="L60" s="66"/>
      <c r="M60" s="6" t="str">
        <f t="shared" si="6"/>
        <v/>
      </c>
      <c r="N60" s="20"/>
      <c r="O60" s="8"/>
      <c r="P60" s="67"/>
      <c r="Q60" s="67"/>
      <c r="R60" s="69" t="str">
        <f t="shared" si="7"/>
        <v/>
      </c>
      <c r="S60" s="69"/>
      <c r="T60" s="68" t="str">
        <f t="shared" si="9"/>
        <v/>
      </c>
      <c r="U60" s="68"/>
    </row>
    <row r="61" spans="2:21">
      <c r="B61" s="20">
        <v>53</v>
      </c>
      <c r="C61" s="66" t="str">
        <f t="shared" si="8"/>
        <v/>
      </c>
      <c r="D61" s="66"/>
      <c r="E61" s="20"/>
      <c r="F61" s="8"/>
      <c r="G61" s="20" t="s">
        <v>0</v>
      </c>
      <c r="H61" s="67"/>
      <c r="I61" s="67"/>
      <c r="J61" s="20"/>
      <c r="K61" s="66" t="str">
        <f t="shared" si="5"/>
        <v/>
      </c>
      <c r="L61" s="66"/>
      <c r="M61" s="6" t="str">
        <f t="shared" si="6"/>
        <v/>
      </c>
      <c r="N61" s="20"/>
      <c r="O61" s="8"/>
      <c r="P61" s="67"/>
      <c r="Q61" s="67"/>
      <c r="R61" s="69" t="str">
        <f t="shared" si="7"/>
        <v/>
      </c>
      <c r="S61" s="69"/>
      <c r="T61" s="68" t="str">
        <f t="shared" si="9"/>
        <v/>
      </c>
      <c r="U61" s="68"/>
    </row>
    <row r="62" spans="2:21">
      <c r="B62" s="20">
        <v>54</v>
      </c>
      <c r="C62" s="66" t="str">
        <f t="shared" si="8"/>
        <v/>
      </c>
      <c r="D62" s="66"/>
      <c r="E62" s="20"/>
      <c r="F62" s="8"/>
      <c r="G62" s="20" t="s">
        <v>0</v>
      </c>
      <c r="H62" s="67"/>
      <c r="I62" s="67"/>
      <c r="J62" s="20"/>
      <c r="K62" s="66" t="str">
        <f t="shared" si="5"/>
        <v/>
      </c>
      <c r="L62" s="66"/>
      <c r="M62" s="6" t="str">
        <f t="shared" si="6"/>
        <v/>
      </c>
      <c r="N62" s="20"/>
      <c r="O62" s="8"/>
      <c r="P62" s="67"/>
      <c r="Q62" s="67"/>
      <c r="R62" s="69" t="str">
        <f t="shared" si="7"/>
        <v/>
      </c>
      <c r="S62" s="69"/>
      <c r="T62" s="68" t="str">
        <f t="shared" si="9"/>
        <v/>
      </c>
      <c r="U62" s="68"/>
    </row>
    <row r="63" spans="2:21">
      <c r="B63" s="20">
        <v>55</v>
      </c>
      <c r="C63" s="66" t="str">
        <f t="shared" si="8"/>
        <v/>
      </c>
      <c r="D63" s="66"/>
      <c r="E63" s="20"/>
      <c r="F63" s="8"/>
      <c r="G63" s="20" t="s">
        <v>1</v>
      </c>
      <c r="H63" s="67"/>
      <c r="I63" s="67"/>
      <c r="J63" s="20"/>
      <c r="K63" s="66" t="str">
        <f t="shared" si="5"/>
        <v/>
      </c>
      <c r="L63" s="66"/>
      <c r="M63" s="6" t="str">
        <f t="shared" si="6"/>
        <v/>
      </c>
      <c r="N63" s="20"/>
      <c r="O63" s="8"/>
      <c r="P63" s="67"/>
      <c r="Q63" s="67"/>
      <c r="R63" s="69" t="str">
        <f t="shared" si="7"/>
        <v/>
      </c>
      <c r="S63" s="69"/>
      <c r="T63" s="68" t="str">
        <f t="shared" si="9"/>
        <v/>
      </c>
      <c r="U63" s="68"/>
    </row>
    <row r="64" spans="2:21">
      <c r="B64" s="20">
        <v>56</v>
      </c>
      <c r="C64" s="66" t="str">
        <f t="shared" si="8"/>
        <v/>
      </c>
      <c r="D64" s="66"/>
      <c r="E64" s="20"/>
      <c r="F64" s="8"/>
      <c r="G64" s="20" t="s">
        <v>0</v>
      </c>
      <c r="H64" s="67"/>
      <c r="I64" s="67"/>
      <c r="J64" s="20"/>
      <c r="K64" s="66" t="str">
        <f t="shared" si="5"/>
        <v/>
      </c>
      <c r="L64" s="66"/>
      <c r="M64" s="6" t="str">
        <f t="shared" si="6"/>
        <v/>
      </c>
      <c r="N64" s="20"/>
      <c r="O64" s="8"/>
      <c r="P64" s="67"/>
      <c r="Q64" s="67"/>
      <c r="R64" s="69" t="str">
        <f t="shared" si="7"/>
        <v/>
      </c>
      <c r="S64" s="69"/>
      <c r="T64" s="68" t="str">
        <f t="shared" si="9"/>
        <v/>
      </c>
      <c r="U64" s="68"/>
    </row>
    <row r="65" spans="2:21">
      <c r="B65" s="20">
        <v>57</v>
      </c>
      <c r="C65" s="66" t="str">
        <f t="shared" si="8"/>
        <v/>
      </c>
      <c r="D65" s="66"/>
      <c r="E65" s="20"/>
      <c r="F65" s="8"/>
      <c r="G65" s="20" t="s">
        <v>0</v>
      </c>
      <c r="H65" s="67"/>
      <c r="I65" s="67"/>
      <c r="J65" s="20"/>
      <c r="K65" s="66" t="str">
        <f t="shared" si="5"/>
        <v/>
      </c>
      <c r="L65" s="66"/>
      <c r="M65" s="6" t="str">
        <f t="shared" si="6"/>
        <v/>
      </c>
      <c r="N65" s="20"/>
      <c r="O65" s="8"/>
      <c r="P65" s="67"/>
      <c r="Q65" s="67"/>
      <c r="R65" s="69" t="str">
        <f t="shared" si="7"/>
        <v/>
      </c>
      <c r="S65" s="69"/>
      <c r="T65" s="68" t="str">
        <f t="shared" si="9"/>
        <v/>
      </c>
      <c r="U65" s="68"/>
    </row>
    <row r="66" spans="2:21">
      <c r="B66" s="20">
        <v>58</v>
      </c>
      <c r="C66" s="66" t="str">
        <f t="shared" si="8"/>
        <v/>
      </c>
      <c r="D66" s="66"/>
      <c r="E66" s="20"/>
      <c r="F66" s="8"/>
      <c r="G66" s="20" t="s">
        <v>0</v>
      </c>
      <c r="H66" s="67"/>
      <c r="I66" s="67"/>
      <c r="J66" s="20"/>
      <c r="K66" s="66" t="str">
        <f t="shared" si="5"/>
        <v/>
      </c>
      <c r="L66" s="66"/>
      <c r="M66" s="6" t="str">
        <f t="shared" si="6"/>
        <v/>
      </c>
      <c r="N66" s="20"/>
      <c r="O66" s="8"/>
      <c r="P66" s="67"/>
      <c r="Q66" s="67"/>
      <c r="R66" s="69" t="str">
        <f t="shared" si="7"/>
        <v/>
      </c>
      <c r="S66" s="69"/>
      <c r="T66" s="68" t="str">
        <f t="shared" si="9"/>
        <v/>
      </c>
      <c r="U66" s="68"/>
    </row>
    <row r="67" spans="2:21">
      <c r="B67" s="20">
        <v>59</v>
      </c>
      <c r="C67" s="66" t="str">
        <f t="shared" si="8"/>
        <v/>
      </c>
      <c r="D67" s="66"/>
      <c r="E67" s="20"/>
      <c r="F67" s="8"/>
      <c r="G67" s="20" t="s">
        <v>0</v>
      </c>
      <c r="H67" s="67"/>
      <c r="I67" s="67"/>
      <c r="J67" s="20"/>
      <c r="K67" s="66" t="str">
        <f t="shared" si="5"/>
        <v/>
      </c>
      <c r="L67" s="66"/>
      <c r="M67" s="6" t="str">
        <f t="shared" si="6"/>
        <v/>
      </c>
      <c r="N67" s="20"/>
      <c r="O67" s="8"/>
      <c r="P67" s="67"/>
      <c r="Q67" s="67"/>
      <c r="R67" s="69" t="str">
        <f t="shared" si="7"/>
        <v/>
      </c>
      <c r="S67" s="69"/>
      <c r="T67" s="68" t="str">
        <f t="shared" si="9"/>
        <v/>
      </c>
      <c r="U67" s="68"/>
    </row>
    <row r="68" spans="2:21">
      <c r="B68" s="20">
        <v>60</v>
      </c>
      <c r="C68" s="66" t="str">
        <f t="shared" si="8"/>
        <v/>
      </c>
      <c r="D68" s="66"/>
      <c r="E68" s="20"/>
      <c r="F68" s="8"/>
      <c r="G68" s="20" t="s">
        <v>1</v>
      </c>
      <c r="H68" s="67"/>
      <c r="I68" s="67"/>
      <c r="J68" s="20"/>
      <c r="K68" s="66" t="str">
        <f t="shared" si="5"/>
        <v/>
      </c>
      <c r="L68" s="66"/>
      <c r="M68" s="6" t="str">
        <f t="shared" si="6"/>
        <v/>
      </c>
      <c r="N68" s="20"/>
      <c r="O68" s="8"/>
      <c r="P68" s="67"/>
      <c r="Q68" s="67"/>
      <c r="R68" s="69" t="str">
        <f t="shared" si="7"/>
        <v/>
      </c>
      <c r="S68" s="69"/>
      <c r="T68" s="68" t="str">
        <f t="shared" si="9"/>
        <v/>
      </c>
      <c r="U68" s="68"/>
    </row>
    <row r="69" spans="2:21">
      <c r="B69" s="20">
        <v>61</v>
      </c>
      <c r="C69" s="66" t="str">
        <f t="shared" si="8"/>
        <v/>
      </c>
      <c r="D69" s="66"/>
      <c r="E69" s="20"/>
      <c r="F69" s="8"/>
      <c r="G69" s="20" t="s">
        <v>1</v>
      </c>
      <c r="H69" s="67"/>
      <c r="I69" s="67"/>
      <c r="J69" s="20"/>
      <c r="K69" s="66" t="str">
        <f t="shared" si="5"/>
        <v/>
      </c>
      <c r="L69" s="66"/>
      <c r="M69" s="6" t="str">
        <f t="shared" si="6"/>
        <v/>
      </c>
      <c r="N69" s="20"/>
      <c r="O69" s="8"/>
      <c r="P69" s="67"/>
      <c r="Q69" s="67"/>
      <c r="R69" s="69" t="str">
        <f t="shared" si="7"/>
        <v/>
      </c>
      <c r="S69" s="69"/>
      <c r="T69" s="68" t="str">
        <f t="shared" si="9"/>
        <v/>
      </c>
      <c r="U69" s="68"/>
    </row>
    <row r="70" spans="2:21">
      <c r="B70" s="20">
        <v>62</v>
      </c>
      <c r="C70" s="66" t="str">
        <f t="shared" si="8"/>
        <v/>
      </c>
      <c r="D70" s="66"/>
      <c r="E70" s="20"/>
      <c r="F70" s="8"/>
      <c r="G70" s="20" t="s">
        <v>0</v>
      </c>
      <c r="H70" s="67"/>
      <c r="I70" s="67"/>
      <c r="J70" s="20"/>
      <c r="K70" s="66" t="str">
        <f t="shared" si="5"/>
        <v/>
      </c>
      <c r="L70" s="66"/>
      <c r="M70" s="6" t="str">
        <f t="shared" si="6"/>
        <v/>
      </c>
      <c r="N70" s="20"/>
      <c r="O70" s="8"/>
      <c r="P70" s="67"/>
      <c r="Q70" s="67"/>
      <c r="R70" s="69" t="str">
        <f t="shared" si="7"/>
        <v/>
      </c>
      <c r="S70" s="69"/>
      <c r="T70" s="68" t="str">
        <f t="shared" si="9"/>
        <v/>
      </c>
      <c r="U70" s="68"/>
    </row>
    <row r="71" spans="2:21">
      <c r="B71" s="20">
        <v>63</v>
      </c>
      <c r="C71" s="66" t="str">
        <f t="shared" si="8"/>
        <v/>
      </c>
      <c r="D71" s="66"/>
      <c r="E71" s="20"/>
      <c r="F71" s="8"/>
      <c r="G71" s="20" t="s">
        <v>1</v>
      </c>
      <c r="H71" s="67"/>
      <c r="I71" s="67"/>
      <c r="J71" s="20"/>
      <c r="K71" s="66" t="str">
        <f t="shared" si="5"/>
        <v/>
      </c>
      <c r="L71" s="66"/>
      <c r="M71" s="6" t="str">
        <f t="shared" si="6"/>
        <v/>
      </c>
      <c r="N71" s="20"/>
      <c r="O71" s="8"/>
      <c r="P71" s="67"/>
      <c r="Q71" s="67"/>
      <c r="R71" s="69" t="str">
        <f t="shared" si="7"/>
        <v/>
      </c>
      <c r="S71" s="69"/>
      <c r="T71" s="68" t="str">
        <f t="shared" si="9"/>
        <v/>
      </c>
      <c r="U71" s="68"/>
    </row>
    <row r="72" spans="2:21">
      <c r="B72" s="20">
        <v>64</v>
      </c>
      <c r="C72" s="66" t="str">
        <f t="shared" si="8"/>
        <v/>
      </c>
      <c r="D72" s="66"/>
      <c r="E72" s="20"/>
      <c r="F72" s="8"/>
      <c r="G72" s="20" t="s">
        <v>0</v>
      </c>
      <c r="H72" s="67"/>
      <c r="I72" s="67"/>
      <c r="J72" s="20"/>
      <c r="K72" s="66" t="str">
        <f t="shared" si="5"/>
        <v/>
      </c>
      <c r="L72" s="66"/>
      <c r="M72" s="6" t="str">
        <f t="shared" si="6"/>
        <v/>
      </c>
      <c r="N72" s="20"/>
      <c r="O72" s="8"/>
      <c r="P72" s="67"/>
      <c r="Q72" s="67"/>
      <c r="R72" s="69" t="str">
        <f t="shared" si="7"/>
        <v/>
      </c>
      <c r="S72" s="69"/>
      <c r="T72" s="68" t="str">
        <f t="shared" si="9"/>
        <v/>
      </c>
      <c r="U72" s="68"/>
    </row>
    <row r="73" spans="2:21">
      <c r="B73" s="20">
        <v>65</v>
      </c>
      <c r="C73" s="66" t="str">
        <f t="shared" si="8"/>
        <v/>
      </c>
      <c r="D73" s="66"/>
      <c r="E73" s="20"/>
      <c r="F73" s="8"/>
      <c r="G73" s="20" t="s">
        <v>1</v>
      </c>
      <c r="H73" s="67"/>
      <c r="I73" s="67"/>
      <c r="J73" s="20"/>
      <c r="K73" s="66" t="str">
        <f t="shared" ref="K73:K108" si="10">IF(F73="","",C73*0.03)</f>
        <v/>
      </c>
      <c r="L73" s="66"/>
      <c r="M73" s="6" t="str">
        <f t="shared" ref="M73:M108" si="11">IF(J73="","",ROUNDDOWN(K73/(J73/81)/100000,2))</f>
        <v/>
      </c>
      <c r="N73" s="20"/>
      <c r="O73" s="8"/>
      <c r="P73" s="67"/>
      <c r="Q73" s="67"/>
      <c r="R73" s="69" t="str">
        <f t="shared" ref="R73:R108" si="12">IF(O73="","",ROUNDDOWN((IF(G73="売",H73-P73,P73-H73))*M73*1000000000/81,0))</f>
        <v/>
      </c>
      <c r="S73" s="69"/>
      <c r="T73" s="68" t="str">
        <f t="shared" si="9"/>
        <v/>
      </c>
      <c r="U73" s="68"/>
    </row>
    <row r="74" spans="2:21">
      <c r="B74" s="20">
        <v>66</v>
      </c>
      <c r="C74" s="66" t="str">
        <f t="shared" ref="C74:C108" si="13">IF(R73="","",C73+R73)</f>
        <v/>
      </c>
      <c r="D74" s="66"/>
      <c r="E74" s="20"/>
      <c r="F74" s="8"/>
      <c r="G74" s="20" t="s">
        <v>1</v>
      </c>
      <c r="H74" s="67"/>
      <c r="I74" s="67"/>
      <c r="J74" s="20"/>
      <c r="K74" s="66" t="str">
        <f t="shared" si="10"/>
        <v/>
      </c>
      <c r="L74" s="66"/>
      <c r="M74" s="6" t="str">
        <f t="shared" si="11"/>
        <v/>
      </c>
      <c r="N74" s="20"/>
      <c r="O74" s="8"/>
      <c r="P74" s="67"/>
      <c r="Q74" s="67"/>
      <c r="R74" s="69" t="str">
        <f t="shared" si="12"/>
        <v/>
      </c>
      <c r="S74" s="69"/>
      <c r="T74" s="68" t="str">
        <f t="shared" si="9"/>
        <v/>
      </c>
      <c r="U74" s="68"/>
    </row>
    <row r="75" spans="2:21">
      <c r="B75" s="20">
        <v>67</v>
      </c>
      <c r="C75" s="66" t="str">
        <f t="shared" si="13"/>
        <v/>
      </c>
      <c r="D75" s="66"/>
      <c r="E75" s="20"/>
      <c r="F75" s="8"/>
      <c r="G75" s="20" t="s">
        <v>0</v>
      </c>
      <c r="H75" s="67"/>
      <c r="I75" s="67"/>
      <c r="J75" s="20"/>
      <c r="K75" s="66" t="str">
        <f t="shared" si="10"/>
        <v/>
      </c>
      <c r="L75" s="66"/>
      <c r="M75" s="6" t="str">
        <f t="shared" si="11"/>
        <v/>
      </c>
      <c r="N75" s="20"/>
      <c r="O75" s="8"/>
      <c r="P75" s="67"/>
      <c r="Q75" s="67"/>
      <c r="R75" s="69" t="str">
        <f t="shared" si="12"/>
        <v/>
      </c>
      <c r="S75" s="69"/>
      <c r="T75" s="68" t="str">
        <f t="shared" si="9"/>
        <v/>
      </c>
      <c r="U75" s="68"/>
    </row>
    <row r="76" spans="2:21">
      <c r="B76" s="20">
        <v>68</v>
      </c>
      <c r="C76" s="66" t="str">
        <f t="shared" si="13"/>
        <v/>
      </c>
      <c r="D76" s="66"/>
      <c r="E76" s="20"/>
      <c r="F76" s="8"/>
      <c r="G76" s="20" t="s">
        <v>0</v>
      </c>
      <c r="H76" s="67"/>
      <c r="I76" s="67"/>
      <c r="J76" s="20"/>
      <c r="K76" s="66" t="str">
        <f t="shared" si="10"/>
        <v/>
      </c>
      <c r="L76" s="66"/>
      <c r="M76" s="6" t="str">
        <f t="shared" si="11"/>
        <v/>
      </c>
      <c r="N76" s="20"/>
      <c r="O76" s="8"/>
      <c r="P76" s="67"/>
      <c r="Q76" s="67"/>
      <c r="R76" s="69" t="str">
        <f t="shared" si="12"/>
        <v/>
      </c>
      <c r="S76" s="69"/>
      <c r="T76" s="68" t="str">
        <f t="shared" si="9"/>
        <v/>
      </c>
      <c r="U76" s="68"/>
    </row>
    <row r="77" spans="2:21">
      <c r="B77" s="20">
        <v>69</v>
      </c>
      <c r="C77" s="66" t="str">
        <f t="shared" si="13"/>
        <v/>
      </c>
      <c r="D77" s="66"/>
      <c r="E77" s="20"/>
      <c r="F77" s="8"/>
      <c r="G77" s="20" t="s">
        <v>0</v>
      </c>
      <c r="H77" s="67"/>
      <c r="I77" s="67"/>
      <c r="J77" s="20"/>
      <c r="K77" s="66" t="str">
        <f t="shared" si="10"/>
        <v/>
      </c>
      <c r="L77" s="66"/>
      <c r="M77" s="6" t="str">
        <f t="shared" si="11"/>
        <v/>
      </c>
      <c r="N77" s="20"/>
      <c r="O77" s="8"/>
      <c r="P77" s="67"/>
      <c r="Q77" s="67"/>
      <c r="R77" s="69" t="str">
        <f t="shared" si="12"/>
        <v/>
      </c>
      <c r="S77" s="69"/>
      <c r="T77" s="68" t="str">
        <f t="shared" si="9"/>
        <v/>
      </c>
      <c r="U77" s="68"/>
    </row>
    <row r="78" spans="2:21">
      <c r="B78" s="20">
        <v>70</v>
      </c>
      <c r="C78" s="66" t="str">
        <f t="shared" si="13"/>
        <v/>
      </c>
      <c r="D78" s="66"/>
      <c r="E78" s="20"/>
      <c r="F78" s="8"/>
      <c r="G78" s="20" t="s">
        <v>1</v>
      </c>
      <c r="H78" s="67"/>
      <c r="I78" s="67"/>
      <c r="J78" s="20"/>
      <c r="K78" s="66" t="str">
        <f t="shared" si="10"/>
        <v/>
      </c>
      <c r="L78" s="66"/>
      <c r="M78" s="6" t="str">
        <f t="shared" si="11"/>
        <v/>
      </c>
      <c r="N78" s="20"/>
      <c r="O78" s="8"/>
      <c r="P78" s="67"/>
      <c r="Q78" s="67"/>
      <c r="R78" s="69" t="str">
        <f t="shared" si="12"/>
        <v/>
      </c>
      <c r="S78" s="69"/>
      <c r="T78" s="68" t="str">
        <f t="shared" si="9"/>
        <v/>
      </c>
      <c r="U78" s="68"/>
    </row>
    <row r="79" spans="2:21">
      <c r="B79" s="20">
        <v>71</v>
      </c>
      <c r="C79" s="66" t="str">
        <f t="shared" si="13"/>
        <v/>
      </c>
      <c r="D79" s="66"/>
      <c r="E79" s="20"/>
      <c r="F79" s="8"/>
      <c r="G79" s="20" t="s">
        <v>0</v>
      </c>
      <c r="H79" s="67"/>
      <c r="I79" s="67"/>
      <c r="J79" s="20"/>
      <c r="K79" s="66" t="str">
        <f t="shared" si="10"/>
        <v/>
      </c>
      <c r="L79" s="66"/>
      <c r="M79" s="6" t="str">
        <f t="shared" si="11"/>
        <v/>
      </c>
      <c r="N79" s="20"/>
      <c r="O79" s="8"/>
      <c r="P79" s="67"/>
      <c r="Q79" s="67"/>
      <c r="R79" s="69" t="str">
        <f t="shared" si="12"/>
        <v/>
      </c>
      <c r="S79" s="69"/>
      <c r="T79" s="68" t="str">
        <f t="shared" si="9"/>
        <v/>
      </c>
      <c r="U79" s="68"/>
    </row>
    <row r="80" spans="2:21">
      <c r="B80" s="20">
        <v>72</v>
      </c>
      <c r="C80" s="66" t="str">
        <f t="shared" si="13"/>
        <v/>
      </c>
      <c r="D80" s="66"/>
      <c r="E80" s="20"/>
      <c r="F80" s="8"/>
      <c r="G80" s="20" t="s">
        <v>1</v>
      </c>
      <c r="H80" s="67"/>
      <c r="I80" s="67"/>
      <c r="J80" s="20"/>
      <c r="K80" s="66" t="str">
        <f t="shared" si="10"/>
        <v/>
      </c>
      <c r="L80" s="66"/>
      <c r="M80" s="6" t="str">
        <f t="shared" si="11"/>
        <v/>
      </c>
      <c r="N80" s="20"/>
      <c r="O80" s="8"/>
      <c r="P80" s="67"/>
      <c r="Q80" s="67"/>
      <c r="R80" s="69" t="str">
        <f t="shared" si="12"/>
        <v/>
      </c>
      <c r="S80" s="69"/>
      <c r="T80" s="68" t="str">
        <f t="shared" si="9"/>
        <v/>
      </c>
      <c r="U80" s="68"/>
    </row>
    <row r="81" spans="2:21">
      <c r="B81" s="20">
        <v>73</v>
      </c>
      <c r="C81" s="66" t="str">
        <f t="shared" si="13"/>
        <v/>
      </c>
      <c r="D81" s="66"/>
      <c r="E81" s="20"/>
      <c r="F81" s="8"/>
      <c r="G81" s="20" t="s">
        <v>0</v>
      </c>
      <c r="H81" s="67"/>
      <c r="I81" s="67"/>
      <c r="J81" s="20"/>
      <c r="K81" s="66" t="str">
        <f t="shared" si="10"/>
        <v/>
      </c>
      <c r="L81" s="66"/>
      <c r="M81" s="6" t="str">
        <f t="shared" si="11"/>
        <v/>
      </c>
      <c r="N81" s="20"/>
      <c r="O81" s="8"/>
      <c r="P81" s="67"/>
      <c r="Q81" s="67"/>
      <c r="R81" s="69" t="str">
        <f t="shared" si="12"/>
        <v/>
      </c>
      <c r="S81" s="69"/>
      <c r="T81" s="68" t="str">
        <f t="shared" si="9"/>
        <v/>
      </c>
      <c r="U81" s="68"/>
    </row>
    <row r="82" spans="2:21">
      <c r="B82" s="20">
        <v>74</v>
      </c>
      <c r="C82" s="66" t="str">
        <f t="shared" si="13"/>
        <v/>
      </c>
      <c r="D82" s="66"/>
      <c r="E82" s="20"/>
      <c r="F82" s="8"/>
      <c r="G82" s="20" t="s">
        <v>0</v>
      </c>
      <c r="H82" s="67"/>
      <c r="I82" s="67"/>
      <c r="J82" s="20"/>
      <c r="K82" s="66" t="str">
        <f t="shared" si="10"/>
        <v/>
      </c>
      <c r="L82" s="66"/>
      <c r="M82" s="6" t="str">
        <f t="shared" si="11"/>
        <v/>
      </c>
      <c r="N82" s="20"/>
      <c r="O82" s="8"/>
      <c r="P82" s="67"/>
      <c r="Q82" s="67"/>
      <c r="R82" s="69" t="str">
        <f t="shared" si="12"/>
        <v/>
      </c>
      <c r="S82" s="69"/>
      <c r="T82" s="68" t="str">
        <f t="shared" si="9"/>
        <v/>
      </c>
      <c r="U82" s="68"/>
    </row>
    <row r="83" spans="2:21">
      <c r="B83" s="20">
        <v>75</v>
      </c>
      <c r="C83" s="66" t="str">
        <f t="shared" si="13"/>
        <v/>
      </c>
      <c r="D83" s="66"/>
      <c r="E83" s="20"/>
      <c r="F83" s="8"/>
      <c r="G83" s="20" t="s">
        <v>0</v>
      </c>
      <c r="H83" s="67"/>
      <c r="I83" s="67"/>
      <c r="J83" s="20"/>
      <c r="K83" s="66" t="str">
        <f t="shared" si="10"/>
        <v/>
      </c>
      <c r="L83" s="66"/>
      <c r="M83" s="6" t="str">
        <f t="shared" si="11"/>
        <v/>
      </c>
      <c r="N83" s="20"/>
      <c r="O83" s="8"/>
      <c r="P83" s="67"/>
      <c r="Q83" s="67"/>
      <c r="R83" s="69" t="str">
        <f t="shared" si="12"/>
        <v/>
      </c>
      <c r="S83" s="69"/>
      <c r="T83" s="68" t="str">
        <f t="shared" si="9"/>
        <v/>
      </c>
      <c r="U83" s="68"/>
    </row>
    <row r="84" spans="2:21">
      <c r="B84" s="20">
        <v>76</v>
      </c>
      <c r="C84" s="66" t="str">
        <f t="shared" si="13"/>
        <v/>
      </c>
      <c r="D84" s="66"/>
      <c r="E84" s="20"/>
      <c r="F84" s="8"/>
      <c r="G84" s="20" t="s">
        <v>0</v>
      </c>
      <c r="H84" s="67"/>
      <c r="I84" s="67"/>
      <c r="J84" s="20"/>
      <c r="K84" s="66" t="str">
        <f t="shared" si="10"/>
        <v/>
      </c>
      <c r="L84" s="66"/>
      <c r="M84" s="6" t="str">
        <f t="shared" si="11"/>
        <v/>
      </c>
      <c r="N84" s="20"/>
      <c r="O84" s="8"/>
      <c r="P84" s="67"/>
      <c r="Q84" s="67"/>
      <c r="R84" s="69" t="str">
        <f t="shared" si="12"/>
        <v/>
      </c>
      <c r="S84" s="69"/>
      <c r="T84" s="68" t="str">
        <f t="shared" si="9"/>
        <v/>
      </c>
      <c r="U84" s="68"/>
    </row>
    <row r="85" spans="2:21">
      <c r="B85" s="20">
        <v>77</v>
      </c>
      <c r="C85" s="66" t="str">
        <f t="shared" si="13"/>
        <v/>
      </c>
      <c r="D85" s="66"/>
      <c r="E85" s="20"/>
      <c r="F85" s="8"/>
      <c r="G85" s="20" t="s">
        <v>1</v>
      </c>
      <c r="H85" s="67"/>
      <c r="I85" s="67"/>
      <c r="J85" s="20"/>
      <c r="K85" s="66" t="str">
        <f t="shared" si="10"/>
        <v/>
      </c>
      <c r="L85" s="66"/>
      <c r="M85" s="6" t="str">
        <f t="shared" si="11"/>
        <v/>
      </c>
      <c r="N85" s="20"/>
      <c r="O85" s="8"/>
      <c r="P85" s="67"/>
      <c r="Q85" s="67"/>
      <c r="R85" s="69" t="str">
        <f t="shared" si="12"/>
        <v/>
      </c>
      <c r="S85" s="69"/>
      <c r="T85" s="68" t="str">
        <f t="shared" si="9"/>
        <v/>
      </c>
      <c r="U85" s="68"/>
    </row>
    <row r="86" spans="2:21">
      <c r="B86" s="20">
        <v>78</v>
      </c>
      <c r="C86" s="66" t="str">
        <f t="shared" si="13"/>
        <v/>
      </c>
      <c r="D86" s="66"/>
      <c r="E86" s="20"/>
      <c r="F86" s="8"/>
      <c r="G86" s="20" t="s">
        <v>0</v>
      </c>
      <c r="H86" s="67"/>
      <c r="I86" s="67"/>
      <c r="J86" s="20"/>
      <c r="K86" s="66" t="str">
        <f t="shared" si="10"/>
        <v/>
      </c>
      <c r="L86" s="66"/>
      <c r="M86" s="6" t="str">
        <f t="shared" si="11"/>
        <v/>
      </c>
      <c r="N86" s="20"/>
      <c r="O86" s="8"/>
      <c r="P86" s="67"/>
      <c r="Q86" s="67"/>
      <c r="R86" s="69" t="str">
        <f t="shared" si="12"/>
        <v/>
      </c>
      <c r="S86" s="69"/>
      <c r="T86" s="68" t="str">
        <f t="shared" si="9"/>
        <v/>
      </c>
      <c r="U86" s="68"/>
    </row>
    <row r="87" spans="2:21">
      <c r="B87" s="20">
        <v>79</v>
      </c>
      <c r="C87" s="66" t="str">
        <f t="shared" si="13"/>
        <v/>
      </c>
      <c r="D87" s="66"/>
      <c r="E87" s="20"/>
      <c r="F87" s="8"/>
      <c r="G87" s="20" t="s">
        <v>1</v>
      </c>
      <c r="H87" s="67"/>
      <c r="I87" s="67"/>
      <c r="J87" s="20"/>
      <c r="K87" s="66" t="str">
        <f t="shared" si="10"/>
        <v/>
      </c>
      <c r="L87" s="66"/>
      <c r="M87" s="6" t="str">
        <f t="shared" si="11"/>
        <v/>
      </c>
      <c r="N87" s="20"/>
      <c r="O87" s="8"/>
      <c r="P87" s="67"/>
      <c r="Q87" s="67"/>
      <c r="R87" s="69" t="str">
        <f t="shared" si="12"/>
        <v/>
      </c>
      <c r="S87" s="69"/>
      <c r="T87" s="68" t="str">
        <f t="shared" si="9"/>
        <v/>
      </c>
      <c r="U87" s="68"/>
    </row>
    <row r="88" spans="2:21">
      <c r="B88" s="20">
        <v>80</v>
      </c>
      <c r="C88" s="66" t="str">
        <f t="shared" si="13"/>
        <v/>
      </c>
      <c r="D88" s="66"/>
      <c r="E88" s="20"/>
      <c r="F88" s="8"/>
      <c r="G88" s="20" t="s">
        <v>1</v>
      </c>
      <c r="H88" s="67"/>
      <c r="I88" s="67"/>
      <c r="J88" s="20"/>
      <c r="K88" s="66" t="str">
        <f t="shared" si="10"/>
        <v/>
      </c>
      <c r="L88" s="66"/>
      <c r="M88" s="6" t="str">
        <f t="shared" si="11"/>
        <v/>
      </c>
      <c r="N88" s="20"/>
      <c r="O88" s="8"/>
      <c r="P88" s="67"/>
      <c r="Q88" s="67"/>
      <c r="R88" s="69" t="str">
        <f t="shared" si="12"/>
        <v/>
      </c>
      <c r="S88" s="69"/>
      <c r="T88" s="68" t="str">
        <f t="shared" ref="T88:T108" si="14">IF(O88="","",IF(R88&lt;0,J88*(-1),IF(G88="買",(P88-H88)*10000,(H88-P88)*10000)))</f>
        <v/>
      </c>
      <c r="U88" s="68"/>
    </row>
    <row r="89" spans="2:21">
      <c r="B89" s="20">
        <v>81</v>
      </c>
      <c r="C89" s="66" t="str">
        <f t="shared" si="13"/>
        <v/>
      </c>
      <c r="D89" s="66"/>
      <c r="E89" s="20"/>
      <c r="F89" s="8"/>
      <c r="G89" s="20" t="s">
        <v>1</v>
      </c>
      <c r="H89" s="67"/>
      <c r="I89" s="67"/>
      <c r="J89" s="20"/>
      <c r="K89" s="66" t="str">
        <f t="shared" si="10"/>
        <v/>
      </c>
      <c r="L89" s="66"/>
      <c r="M89" s="6" t="str">
        <f t="shared" si="11"/>
        <v/>
      </c>
      <c r="N89" s="20"/>
      <c r="O89" s="8"/>
      <c r="P89" s="67"/>
      <c r="Q89" s="67"/>
      <c r="R89" s="69" t="str">
        <f t="shared" si="12"/>
        <v/>
      </c>
      <c r="S89" s="69"/>
      <c r="T89" s="68" t="str">
        <f t="shared" si="14"/>
        <v/>
      </c>
      <c r="U89" s="68"/>
    </row>
    <row r="90" spans="2:21">
      <c r="B90" s="20">
        <v>82</v>
      </c>
      <c r="C90" s="66" t="str">
        <f t="shared" si="13"/>
        <v/>
      </c>
      <c r="D90" s="66"/>
      <c r="E90" s="20"/>
      <c r="F90" s="8"/>
      <c r="G90" s="20" t="s">
        <v>1</v>
      </c>
      <c r="H90" s="67"/>
      <c r="I90" s="67"/>
      <c r="J90" s="20"/>
      <c r="K90" s="66" t="str">
        <f t="shared" si="10"/>
        <v/>
      </c>
      <c r="L90" s="66"/>
      <c r="M90" s="6" t="str">
        <f t="shared" si="11"/>
        <v/>
      </c>
      <c r="N90" s="20"/>
      <c r="O90" s="8"/>
      <c r="P90" s="67"/>
      <c r="Q90" s="67"/>
      <c r="R90" s="69" t="str">
        <f t="shared" si="12"/>
        <v/>
      </c>
      <c r="S90" s="69"/>
      <c r="T90" s="68" t="str">
        <f t="shared" si="14"/>
        <v/>
      </c>
      <c r="U90" s="68"/>
    </row>
    <row r="91" spans="2:21">
      <c r="B91" s="20">
        <v>83</v>
      </c>
      <c r="C91" s="66" t="str">
        <f t="shared" si="13"/>
        <v/>
      </c>
      <c r="D91" s="66"/>
      <c r="E91" s="20"/>
      <c r="F91" s="8"/>
      <c r="G91" s="20" t="s">
        <v>1</v>
      </c>
      <c r="H91" s="67"/>
      <c r="I91" s="67"/>
      <c r="J91" s="20"/>
      <c r="K91" s="66" t="str">
        <f t="shared" si="10"/>
        <v/>
      </c>
      <c r="L91" s="66"/>
      <c r="M91" s="6" t="str">
        <f t="shared" si="11"/>
        <v/>
      </c>
      <c r="N91" s="20"/>
      <c r="O91" s="8"/>
      <c r="P91" s="67"/>
      <c r="Q91" s="67"/>
      <c r="R91" s="69" t="str">
        <f t="shared" si="12"/>
        <v/>
      </c>
      <c r="S91" s="69"/>
      <c r="T91" s="68" t="str">
        <f t="shared" si="14"/>
        <v/>
      </c>
      <c r="U91" s="68"/>
    </row>
    <row r="92" spans="2:21">
      <c r="B92" s="20">
        <v>84</v>
      </c>
      <c r="C92" s="66" t="str">
        <f t="shared" si="13"/>
        <v/>
      </c>
      <c r="D92" s="66"/>
      <c r="E92" s="20"/>
      <c r="F92" s="8"/>
      <c r="G92" s="20" t="s">
        <v>0</v>
      </c>
      <c r="H92" s="67"/>
      <c r="I92" s="67"/>
      <c r="J92" s="20"/>
      <c r="K92" s="66" t="str">
        <f t="shared" si="10"/>
        <v/>
      </c>
      <c r="L92" s="66"/>
      <c r="M92" s="6" t="str">
        <f t="shared" si="11"/>
        <v/>
      </c>
      <c r="N92" s="20"/>
      <c r="O92" s="8"/>
      <c r="P92" s="67"/>
      <c r="Q92" s="67"/>
      <c r="R92" s="69" t="str">
        <f t="shared" si="12"/>
        <v/>
      </c>
      <c r="S92" s="69"/>
      <c r="T92" s="68" t="str">
        <f t="shared" si="14"/>
        <v/>
      </c>
      <c r="U92" s="68"/>
    </row>
    <row r="93" spans="2:21">
      <c r="B93" s="20">
        <v>85</v>
      </c>
      <c r="C93" s="66" t="str">
        <f t="shared" si="13"/>
        <v/>
      </c>
      <c r="D93" s="66"/>
      <c r="E93" s="20"/>
      <c r="F93" s="8"/>
      <c r="G93" s="20" t="s">
        <v>1</v>
      </c>
      <c r="H93" s="67"/>
      <c r="I93" s="67"/>
      <c r="J93" s="20"/>
      <c r="K93" s="66" t="str">
        <f t="shared" si="10"/>
        <v/>
      </c>
      <c r="L93" s="66"/>
      <c r="M93" s="6" t="str">
        <f t="shared" si="11"/>
        <v/>
      </c>
      <c r="N93" s="20"/>
      <c r="O93" s="8"/>
      <c r="P93" s="67"/>
      <c r="Q93" s="67"/>
      <c r="R93" s="69" t="str">
        <f t="shared" si="12"/>
        <v/>
      </c>
      <c r="S93" s="69"/>
      <c r="T93" s="68" t="str">
        <f t="shared" si="14"/>
        <v/>
      </c>
      <c r="U93" s="68"/>
    </row>
    <row r="94" spans="2:21">
      <c r="B94" s="20">
        <v>86</v>
      </c>
      <c r="C94" s="66" t="str">
        <f t="shared" si="13"/>
        <v/>
      </c>
      <c r="D94" s="66"/>
      <c r="E94" s="20"/>
      <c r="F94" s="8"/>
      <c r="G94" s="20" t="s">
        <v>0</v>
      </c>
      <c r="H94" s="67"/>
      <c r="I94" s="67"/>
      <c r="J94" s="20"/>
      <c r="K94" s="66" t="str">
        <f t="shared" si="10"/>
        <v/>
      </c>
      <c r="L94" s="66"/>
      <c r="M94" s="6" t="str">
        <f t="shared" si="11"/>
        <v/>
      </c>
      <c r="N94" s="20"/>
      <c r="O94" s="8"/>
      <c r="P94" s="67"/>
      <c r="Q94" s="67"/>
      <c r="R94" s="69" t="str">
        <f t="shared" si="12"/>
        <v/>
      </c>
      <c r="S94" s="69"/>
      <c r="T94" s="68" t="str">
        <f t="shared" si="14"/>
        <v/>
      </c>
      <c r="U94" s="68"/>
    </row>
    <row r="95" spans="2:21">
      <c r="B95" s="20">
        <v>87</v>
      </c>
      <c r="C95" s="66" t="str">
        <f t="shared" si="13"/>
        <v/>
      </c>
      <c r="D95" s="66"/>
      <c r="E95" s="20"/>
      <c r="F95" s="8"/>
      <c r="G95" s="20" t="s">
        <v>1</v>
      </c>
      <c r="H95" s="67"/>
      <c r="I95" s="67"/>
      <c r="J95" s="20"/>
      <c r="K95" s="66" t="str">
        <f t="shared" si="10"/>
        <v/>
      </c>
      <c r="L95" s="66"/>
      <c r="M95" s="6" t="str">
        <f t="shared" si="11"/>
        <v/>
      </c>
      <c r="N95" s="20"/>
      <c r="O95" s="8"/>
      <c r="P95" s="67"/>
      <c r="Q95" s="67"/>
      <c r="R95" s="69" t="str">
        <f t="shared" si="12"/>
        <v/>
      </c>
      <c r="S95" s="69"/>
      <c r="T95" s="68" t="str">
        <f t="shared" si="14"/>
        <v/>
      </c>
      <c r="U95" s="68"/>
    </row>
    <row r="96" spans="2:21">
      <c r="B96" s="20">
        <v>88</v>
      </c>
      <c r="C96" s="66" t="str">
        <f t="shared" si="13"/>
        <v/>
      </c>
      <c r="D96" s="66"/>
      <c r="E96" s="20"/>
      <c r="F96" s="8"/>
      <c r="G96" s="20" t="s">
        <v>0</v>
      </c>
      <c r="H96" s="67"/>
      <c r="I96" s="67"/>
      <c r="J96" s="20"/>
      <c r="K96" s="66" t="str">
        <f t="shared" si="10"/>
        <v/>
      </c>
      <c r="L96" s="66"/>
      <c r="M96" s="6" t="str">
        <f t="shared" si="11"/>
        <v/>
      </c>
      <c r="N96" s="20"/>
      <c r="O96" s="8"/>
      <c r="P96" s="67"/>
      <c r="Q96" s="67"/>
      <c r="R96" s="69" t="str">
        <f t="shared" si="12"/>
        <v/>
      </c>
      <c r="S96" s="69"/>
      <c r="T96" s="68" t="str">
        <f t="shared" si="14"/>
        <v/>
      </c>
      <c r="U96" s="68"/>
    </row>
    <row r="97" spans="2:21">
      <c r="B97" s="20">
        <v>89</v>
      </c>
      <c r="C97" s="66" t="str">
        <f t="shared" si="13"/>
        <v/>
      </c>
      <c r="D97" s="66"/>
      <c r="E97" s="20"/>
      <c r="F97" s="8"/>
      <c r="G97" s="20" t="s">
        <v>1</v>
      </c>
      <c r="H97" s="67"/>
      <c r="I97" s="67"/>
      <c r="J97" s="20"/>
      <c r="K97" s="66" t="str">
        <f t="shared" si="10"/>
        <v/>
      </c>
      <c r="L97" s="66"/>
      <c r="M97" s="6" t="str">
        <f t="shared" si="11"/>
        <v/>
      </c>
      <c r="N97" s="20"/>
      <c r="O97" s="8"/>
      <c r="P97" s="67"/>
      <c r="Q97" s="67"/>
      <c r="R97" s="69" t="str">
        <f t="shared" si="12"/>
        <v/>
      </c>
      <c r="S97" s="69"/>
      <c r="T97" s="68" t="str">
        <f t="shared" si="14"/>
        <v/>
      </c>
      <c r="U97" s="68"/>
    </row>
    <row r="98" spans="2:21">
      <c r="B98" s="20">
        <v>90</v>
      </c>
      <c r="C98" s="66" t="str">
        <f t="shared" si="13"/>
        <v/>
      </c>
      <c r="D98" s="66"/>
      <c r="E98" s="20"/>
      <c r="F98" s="8"/>
      <c r="G98" s="20" t="s">
        <v>0</v>
      </c>
      <c r="H98" s="67"/>
      <c r="I98" s="67"/>
      <c r="J98" s="20"/>
      <c r="K98" s="66" t="str">
        <f t="shared" si="10"/>
        <v/>
      </c>
      <c r="L98" s="66"/>
      <c r="M98" s="6" t="str">
        <f t="shared" si="11"/>
        <v/>
      </c>
      <c r="N98" s="20"/>
      <c r="O98" s="8"/>
      <c r="P98" s="67"/>
      <c r="Q98" s="67"/>
      <c r="R98" s="69" t="str">
        <f t="shared" si="12"/>
        <v/>
      </c>
      <c r="S98" s="69"/>
      <c r="T98" s="68" t="str">
        <f t="shared" si="14"/>
        <v/>
      </c>
      <c r="U98" s="68"/>
    </row>
    <row r="99" spans="2:21">
      <c r="B99" s="20">
        <v>91</v>
      </c>
      <c r="C99" s="66" t="str">
        <f t="shared" si="13"/>
        <v/>
      </c>
      <c r="D99" s="66"/>
      <c r="E99" s="20"/>
      <c r="F99" s="8"/>
      <c r="G99" s="20" t="s">
        <v>1</v>
      </c>
      <c r="H99" s="67"/>
      <c r="I99" s="67"/>
      <c r="J99" s="20"/>
      <c r="K99" s="66" t="str">
        <f t="shared" si="10"/>
        <v/>
      </c>
      <c r="L99" s="66"/>
      <c r="M99" s="6" t="str">
        <f t="shared" si="11"/>
        <v/>
      </c>
      <c r="N99" s="20"/>
      <c r="O99" s="8"/>
      <c r="P99" s="67"/>
      <c r="Q99" s="67"/>
      <c r="R99" s="69" t="str">
        <f t="shared" si="12"/>
        <v/>
      </c>
      <c r="S99" s="69"/>
      <c r="T99" s="68" t="str">
        <f t="shared" si="14"/>
        <v/>
      </c>
      <c r="U99" s="68"/>
    </row>
    <row r="100" spans="2:21">
      <c r="B100" s="20">
        <v>92</v>
      </c>
      <c r="C100" s="66" t="str">
        <f t="shared" si="13"/>
        <v/>
      </c>
      <c r="D100" s="66"/>
      <c r="E100" s="20"/>
      <c r="F100" s="8"/>
      <c r="G100" s="20" t="s">
        <v>1</v>
      </c>
      <c r="H100" s="67"/>
      <c r="I100" s="67"/>
      <c r="J100" s="20"/>
      <c r="K100" s="66" t="str">
        <f t="shared" si="10"/>
        <v/>
      </c>
      <c r="L100" s="66"/>
      <c r="M100" s="6" t="str">
        <f t="shared" si="11"/>
        <v/>
      </c>
      <c r="N100" s="20"/>
      <c r="O100" s="8"/>
      <c r="P100" s="67"/>
      <c r="Q100" s="67"/>
      <c r="R100" s="69" t="str">
        <f t="shared" si="12"/>
        <v/>
      </c>
      <c r="S100" s="69"/>
      <c r="T100" s="68" t="str">
        <f t="shared" si="14"/>
        <v/>
      </c>
      <c r="U100" s="68"/>
    </row>
    <row r="101" spans="2:21">
      <c r="B101" s="20">
        <v>93</v>
      </c>
      <c r="C101" s="66" t="str">
        <f t="shared" si="13"/>
        <v/>
      </c>
      <c r="D101" s="66"/>
      <c r="E101" s="20"/>
      <c r="F101" s="8"/>
      <c r="G101" s="20" t="s">
        <v>0</v>
      </c>
      <c r="H101" s="67"/>
      <c r="I101" s="67"/>
      <c r="J101" s="20"/>
      <c r="K101" s="66" t="str">
        <f t="shared" si="10"/>
        <v/>
      </c>
      <c r="L101" s="66"/>
      <c r="M101" s="6" t="str">
        <f t="shared" si="11"/>
        <v/>
      </c>
      <c r="N101" s="20"/>
      <c r="O101" s="8"/>
      <c r="P101" s="67"/>
      <c r="Q101" s="67"/>
      <c r="R101" s="69" t="str">
        <f t="shared" si="12"/>
        <v/>
      </c>
      <c r="S101" s="69"/>
      <c r="T101" s="68" t="str">
        <f t="shared" si="14"/>
        <v/>
      </c>
      <c r="U101" s="68"/>
    </row>
    <row r="102" spans="2:21">
      <c r="B102" s="20">
        <v>94</v>
      </c>
      <c r="C102" s="66" t="str">
        <f t="shared" si="13"/>
        <v/>
      </c>
      <c r="D102" s="66"/>
      <c r="E102" s="20"/>
      <c r="F102" s="8"/>
      <c r="G102" s="20" t="s">
        <v>0</v>
      </c>
      <c r="H102" s="67"/>
      <c r="I102" s="67"/>
      <c r="J102" s="20"/>
      <c r="K102" s="66" t="str">
        <f t="shared" si="10"/>
        <v/>
      </c>
      <c r="L102" s="66"/>
      <c r="M102" s="6" t="str">
        <f t="shared" si="11"/>
        <v/>
      </c>
      <c r="N102" s="20"/>
      <c r="O102" s="8"/>
      <c r="P102" s="67"/>
      <c r="Q102" s="67"/>
      <c r="R102" s="69" t="str">
        <f t="shared" si="12"/>
        <v/>
      </c>
      <c r="S102" s="69"/>
      <c r="T102" s="68" t="str">
        <f t="shared" si="14"/>
        <v/>
      </c>
      <c r="U102" s="68"/>
    </row>
    <row r="103" spans="2:21">
      <c r="B103" s="20">
        <v>95</v>
      </c>
      <c r="C103" s="66" t="str">
        <f t="shared" si="13"/>
        <v/>
      </c>
      <c r="D103" s="66"/>
      <c r="E103" s="20"/>
      <c r="F103" s="8"/>
      <c r="G103" s="20" t="s">
        <v>0</v>
      </c>
      <c r="H103" s="67"/>
      <c r="I103" s="67"/>
      <c r="J103" s="20"/>
      <c r="K103" s="66" t="str">
        <f t="shared" si="10"/>
        <v/>
      </c>
      <c r="L103" s="66"/>
      <c r="M103" s="6" t="str">
        <f t="shared" si="11"/>
        <v/>
      </c>
      <c r="N103" s="20"/>
      <c r="O103" s="8"/>
      <c r="P103" s="67"/>
      <c r="Q103" s="67"/>
      <c r="R103" s="69" t="str">
        <f t="shared" si="12"/>
        <v/>
      </c>
      <c r="S103" s="69"/>
      <c r="T103" s="68" t="str">
        <f t="shared" si="14"/>
        <v/>
      </c>
      <c r="U103" s="68"/>
    </row>
    <row r="104" spans="2:21">
      <c r="B104" s="20">
        <v>96</v>
      </c>
      <c r="C104" s="66" t="str">
        <f t="shared" si="13"/>
        <v/>
      </c>
      <c r="D104" s="66"/>
      <c r="E104" s="20"/>
      <c r="F104" s="8"/>
      <c r="G104" s="20" t="s">
        <v>1</v>
      </c>
      <c r="H104" s="67"/>
      <c r="I104" s="67"/>
      <c r="J104" s="20"/>
      <c r="K104" s="66" t="str">
        <f t="shared" si="10"/>
        <v/>
      </c>
      <c r="L104" s="66"/>
      <c r="M104" s="6" t="str">
        <f t="shared" si="11"/>
        <v/>
      </c>
      <c r="N104" s="20"/>
      <c r="O104" s="8"/>
      <c r="P104" s="67"/>
      <c r="Q104" s="67"/>
      <c r="R104" s="69" t="str">
        <f t="shared" si="12"/>
        <v/>
      </c>
      <c r="S104" s="69"/>
      <c r="T104" s="68" t="str">
        <f t="shared" si="14"/>
        <v/>
      </c>
      <c r="U104" s="68"/>
    </row>
    <row r="105" spans="2:21">
      <c r="B105" s="20">
        <v>97</v>
      </c>
      <c r="C105" s="66" t="str">
        <f t="shared" si="13"/>
        <v/>
      </c>
      <c r="D105" s="66"/>
      <c r="E105" s="20"/>
      <c r="F105" s="8"/>
      <c r="G105" s="20" t="s">
        <v>0</v>
      </c>
      <c r="H105" s="67"/>
      <c r="I105" s="67"/>
      <c r="J105" s="20"/>
      <c r="K105" s="66" t="str">
        <f t="shared" si="10"/>
        <v/>
      </c>
      <c r="L105" s="66"/>
      <c r="M105" s="6" t="str">
        <f t="shared" si="11"/>
        <v/>
      </c>
      <c r="N105" s="20"/>
      <c r="O105" s="8"/>
      <c r="P105" s="67"/>
      <c r="Q105" s="67"/>
      <c r="R105" s="69" t="str">
        <f t="shared" si="12"/>
        <v/>
      </c>
      <c r="S105" s="69"/>
      <c r="T105" s="68" t="str">
        <f t="shared" si="14"/>
        <v/>
      </c>
      <c r="U105" s="68"/>
    </row>
    <row r="106" spans="2:21">
      <c r="B106" s="20">
        <v>98</v>
      </c>
      <c r="C106" s="66" t="str">
        <f t="shared" si="13"/>
        <v/>
      </c>
      <c r="D106" s="66"/>
      <c r="E106" s="20"/>
      <c r="F106" s="8"/>
      <c r="G106" s="20" t="s">
        <v>1</v>
      </c>
      <c r="H106" s="67"/>
      <c r="I106" s="67"/>
      <c r="J106" s="20"/>
      <c r="K106" s="66" t="str">
        <f t="shared" si="10"/>
        <v/>
      </c>
      <c r="L106" s="66"/>
      <c r="M106" s="6" t="str">
        <f t="shared" si="11"/>
        <v/>
      </c>
      <c r="N106" s="20"/>
      <c r="O106" s="8"/>
      <c r="P106" s="67"/>
      <c r="Q106" s="67"/>
      <c r="R106" s="69" t="str">
        <f t="shared" si="12"/>
        <v/>
      </c>
      <c r="S106" s="69"/>
      <c r="T106" s="68" t="str">
        <f t="shared" si="14"/>
        <v/>
      </c>
      <c r="U106" s="68"/>
    </row>
    <row r="107" spans="2:21">
      <c r="B107" s="20">
        <v>99</v>
      </c>
      <c r="C107" s="66" t="str">
        <f t="shared" si="13"/>
        <v/>
      </c>
      <c r="D107" s="66"/>
      <c r="E107" s="20"/>
      <c r="F107" s="8"/>
      <c r="G107" s="20" t="s">
        <v>1</v>
      </c>
      <c r="H107" s="67"/>
      <c r="I107" s="67"/>
      <c r="J107" s="20"/>
      <c r="K107" s="66" t="str">
        <f t="shared" si="10"/>
        <v/>
      </c>
      <c r="L107" s="66"/>
      <c r="M107" s="6" t="str">
        <f t="shared" si="11"/>
        <v/>
      </c>
      <c r="N107" s="20"/>
      <c r="O107" s="8"/>
      <c r="P107" s="67"/>
      <c r="Q107" s="67"/>
      <c r="R107" s="69" t="str">
        <f t="shared" si="12"/>
        <v/>
      </c>
      <c r="S107" s="69"/>
      <c r="T107" s="68" t="str">
        <f t="shared" si="14"/>
        <v/>
      </c>
      <c r="U107" s="68"/>
    </row>
    <row r="108" spans="2:21">
      <c r="B108" s="20">
        <v>100</v>
      </c>
      <c r="C108" s="66" t="str">
        <f t="shared" si="13"/>
        <v/>
      </c>
      <c r="D108" s="66"/>
      <c r="E108" s="20"/>
      <c r="F108" s="8"/>
      <c r="G108" s="20" t="s">
        <v>0</v>
      </c>
      <c r="H108" s="67"/>
      <c r="I108" s="67"/>
      <c r="J108" s="20"/>
      <c r="K108" s="66" t="str">
        <f t="shared" si="10"/>
        <v/>
      </c>
      <c r="L108" s="66"/>
      <c r="M108" s="6" t="str">
        <f t="shared" si="11"/>
        <v/>
      </c>
      <c r="N108" s="20"/>
      <c r="O108" s="8"/>
      <c r="P108" s="67"/>
      <c r="Q108" s="67"/>
      <c r="R108" s="69" t="str">
        <f t="shared" si="12"/>
        <v/>
      </c>
      <c r="S108" s="69"/>
      <c r="T108" s="68" t="str">
        <f t="shared" si="14"/>
        <v/>
      </c>
      <c r="U108" s="68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D4:E4"/>
    <mergeCell ref="F4:G4"/>
    <mergeCell ref="H4:I4"/>
    <mergeCell ref="N4:O4"/>
    <mergeCell ref="J4:K4"/>
    <mergeCell ref="B2:C2"/>
    <mergeCell ref="D2:E2"/>
    <mergeCell ref="B3:C3"/>
    <mergeCell ref="D3:I3"/>
    <mergeCell ref="J3:K3"/>
    <mergeCell ref="L3:Q3"/>
    <mergeCell ref="P4:Q4"/>
    <mergeCell ref="B4:C4"/>
    <mergeCell ref="J5:K5"/>
    <mergeCell ref="L5:M5"/>
    <mergeCell ref="P5:Q5"/>
    <mergeCell ref="F2:G2"/>
    <mergeCell ref="H2:I2"/>
    <mergeCell ref="J2:K2"/>
    <mergeCell ref="L2:M2"/>
    <mergeCell ref="N2:O2"/>
    <mergeCell ref="P2:Q2"/>
    <mergeCell ref="L4:M4"/>
    <mergeCell ref="B7:B8"/>
    <mergeCell ref="C7:D8"/>
    <mergeCell ref="E7:I7"/>
    <mergeCell ref="J7:L7"/>
    <mergeCell ref="C9:D9"/>
    <mergeCell ref="H9:I9"/>
    <mergeCell ref="K9:L9"/>
    <mergeCell ref="R12:S12"/>
    <mergeCell ref="T12:U12"/>
    <mergeCell ref="R11:S11"/>
    <mergeCell ref="T11:U11"/>
    <mergeCell ref="R7:U7"/>
    <mergeCell ref="H8:I8"/>
    <mergeCell ref="K8:L8"/>
    <mergeCell ref="P8:Q8"/>
    <mergeCell ref="R8:S8"/>
    <mergeCell ref="T8:U8"/>
    <mergeCell ref="K11:L11"/>
    <mergeCell ref="P11:Q11"/>
    <mergeCell ref="R10:S10"/>
    <mergeCell ref="T10:U10"/>
    <mergeCell ref="M7:M8"/>
    <mergeCell ref="N7:Q7"/>
    <mergeCell ref="R9:S9"/>
    <mergeCell ref="T9:U9"/>
    <mergeCell ref="P9:Q9"/>
    <mergeCell ref="K10:L10"/>
    <mergeCell ref="P10:Q10"/>
    <mergeCell ref="C10:D10"/>
    <mergeCell ref="H10:I10"/>
    <mergeCell ref="C12:D12"/>
    <mergeCell ref="H12:I12"/>
    <mergeCell ref="K12:L12"/>
    <mergeCell ref="P12:Q12"/>
    <mergeCell ref="C11:D11"/>
    <mergeCell ref="H11:I11"/>
    <mergeCell ref="T16:U16"/>
    <mergeCell ref="R15:S15"/>
    <mergeCell ref="T15:U15"/>
    <mergeCell ref="R14:S14"/>
    <mergeCell ref="T14:U14"/>
    <mergeCell ref="R16:S16"/>
    <mergeCell ref="R13:S13"/>
    <mergeCell ref="T13:U13"/>
    <mergeCell ref="C14:D14"/>
    <mergeCell ref="H14:I14"/>
    <mergeCell ref="C13:D13"/>
    <mergeCell ref="H13:I13"/>
    <mergeCell ref="K13:L13"/>
    <mergeCell ref="P13:Q13"/>
    <mergeCell ref="K14:L14"/>
    <mergeCell ref="P14:Q14"/>
    <mergeCell ref="C16:D16"/>
    <mergeCell ref="H16:I16"/>
    <mergeCell ref="K16:L16"/>
    <mergeCell ref="P16:Q16"/>
    <mergeCell ref="C15:D15"/>
    <mergeCell ref="H15:I15"/>
    <mergeCell ref="K15:L15"/>
    <mergeCell ref="P15:Q15"/>
    <mergeCell ref="T20:U20"/>
    <mergeCell ref="R19:S19"/>
    <mergeCell ref="T19:U19"/>
    <mergeCell ref="R18:S18"/>
    <mergeCell ref="T18:U18"/>
    <mergeCell ref="R20:S20"/>
    <mergeCell ref="R17:S17"/>
    <mergeCell ref="T17:U17"/>
    <mergeCell ref="C18:D18"/>
    <mergeCell ref="H18:I18"/>
    <mergeCell ref="C17:D17"/>
    <mergeCell ref="H17:I17"/>
    <mergeCell ref="K17:L17"/>
    <mergeCell ref="P17:Q17"/>
    <mergeCell ref="K18:L18"/>
    <mergeCell ref="P18:Q18"/>
    <mergeCell ref="C20:D20"/>
    <mergeCell ref="H20:I20"/>
    <mergeCell ref="K20:L20"/>
    <mergeCell ref="P20:Q20"/>
    <mergeCell ref="C19:D19"/>
    <mergeCell ref="H19:I19"/>
    <mergeCell ref="K19:L19"/>
    <mergeCell ref="P19:Q19"/>
    <mergeCell ref="T24:U24"/>
    <mergeCell ref="R23:S23"/>
    <mergeCell ref="T23:U23"/>
    <mergeCell ref="R22:S22"/>
    <mergeCell ref="T22:U22"/>
    <mergeCell ref="R24:S24"/>
    <mergeCell ref="R21:S21"/>
    <mergeCell ref="T21:U21"/>
    <mergeCell ref="C22:D22"/>
    <mergeCell ref="H22:I22"/>
    <mergeCell ref="C21:D21"/>
    <mergeCell ref="H21:I21"/>
    <mergeCell ref="K21:L21"/>
    <mergeCell ref="P21:Q21"/>
    <mergeCell ref="K22:L22"/>
    <mergeCell ref="P22:Q22"/>
    <mergeCell ref="C24:D24"/>
    <mergeCell ref="H24:I24"/>
    <mergeCell ref="K24:L24"/>
    <mergeCell ref="P24:Q24"/>
    <mergeCell ref="C23:D23"/>
    <mergeCell ref="H23:I23"/>
    <mergeCell ref="K23:L23"/>
    <mergeCell ref="P23:Q23"/>
    <mergeCell ref="T28:U28"/>
    <mergeCell ref="R27:S27"/>
    <mergeCell ref="T27:U27"/>
    <mergeCell ref="R26:S26"/>
    <mergeCell ref="T26:U26"/>
    <mergeCell ref="R28:S28"/>
    <mergeCell ref="R25:S25"/>
    <mergeCell ref="T25:U25"/>
    <mergeCell ref="C26:D26"/>
    <mergeCell ref="H26:I26"/>
    <mergeCell ref="C25:D25"/>
    <mergeCell ref="H25:I25"/>
    <mergeCell ref="K25:L25"/>
    <mergeCell ref="P25:Q25"/>
    <mergeCell ref="K26:L26"/>
    <mergeCell ref="P26:Q26"/>
    <mergeCell ref="C28:D28"/>
    <mergeCell ref="H28:I28"/>
    <mergeCell ref="K28:L28"/>
    <mergeCell ref="P28:Q28"/>
    <mergeCell ref="C27:D27"/>
    <mergeCell ref="H27:I27"/>
    <mergeCell ref="K27:L27"/>
    <mergeCell ref="P27:Q27"/>
    <mergeCell ref="T32:U32"/>
    <mergeCell ref="R31:S31"/>
    <mergeCell ref="T31:U31"/>
    <mergeCell ref="R30:S30"/>
    <mergeCell ref="T30:U30"/>
    <mergeCell ref="R32:S32"/>
    <mergeCell ref="R29:S29"/>
    <mergeCell ref="T29:U29"/>
    <mergeCell ref="C30:D30"/>
    <mergeCell ref="H30:I30"/>
    <mergeCell ref="C29:D29"/>
    <mergeCell ref="H29:I29"/>
    <mergeCell ref="K29:L29"/>
    <mergeCell ref="P29:Q29"/>
    <mergeCell ref="K30:L30"/>
    <mergeCell ref="P30:Q30"/>
    <mergeCell ref="C32:D32"/>
    <mergeCell ref="H32:I32"/>
    <mergeCell ref="K32:L32"/>
    <mergeCell ref="P32:Q32"/>
    <mergeCell ref="C31:D31"/>
    <mergeCell ref="H31:I31"/>
    <mergeCell ref="K31:L31"/>
    <mergeCell ref="P31:Q31"/>
    <mergeCell ref="T36:U36"/>
    <mergeCell ref="R35:S35"/>
    <mergeCell ref="T35:U35"/>
    <mergeCell ref="R34:S34"/>
    <mergeCell ref="T34:U34"/>
    <mergeCell ref="R36:S36"/>
    <mergeCell ref="R33:S33"/>
    <mergeCell ref="T33:U33"/>
    <mergeCell ref="C34:D34"/>
    <mergeCell ref="H34:I34"/>
    <mergeCell ref="C33:D33"/>
    <mergeCell ref="H33:I33"/>
    <mergeCell ref="K33:L33"/>
    <mergeCell ref="P33:Q33"/>
    <mergeCell ref="K34:L34"/>
    <mergeCell ref="P34:Q34"/>
    <mergeCell ref="C36:D36"/>
    <mergeCell ref="H36:I36"/>
    <mergeCell ref="K36:L36"/>
    <mergeCell ref="P36:Q36"/>
    <mergeCell ref="C35:D35"/>
    <mergeCell ref="H35:I35"/>
    <mergeCell ref="K35:L35"/>
    <mergeCell ref="P35:Q35"/>
    <mergeCell ref="T40:U40"/>
    <mergeCell ref="R39:S39"/>
    <mergeCell ref="T39:U39"/>
    <mergeCell ref="R38:S38"/>
    <mergeCell ref="T38:U38"/>
    <mergeCell ref="R40:S40"/>
    <mergeCell ref="R37:S37"/>
    <mergeCell ref="T37:U37"/>
    <mergeCell ref="C38:D38"/>
    <mergeCell ref="H38:I38"/>
    <mergeCell ref="C37:D37"/>
    <mergeCell ref="H37:I37"/>
    <mergeCell ref="K37:L37"/>
    <mergeCell ref="P37:Q37"/>
    <mergeCell ref="K38:L38"/>
    <mergeCell ref="P38:Q38"/>
    <mergeCell ref="C40:D40"/>
    <mergeCell ref="H40:I40"/>
    <mergeCell ref="K40:L40"/>
    <mergeCell ref="P40:Q40"/>
    <mergeCell ref="C39:D39"/>
    <mergeCell ref="H39:I39"/>
    <mergeCell ref="K39:L39"/>
    <mergeCell ref="P39:Q39"/>
    <mergeCell ref="T44:U44"/>
    <mergeCell ref="R43:S43"/>
    <mergeCell ref="T43:U43"/>
    <mergeCell ref="R42:S42"/>
    <mergeCell ref="T42:U42"/>
    <mergeCell ref="R44:S44"/>
    <mergeCell ref="R41:S41"/>
    <mergeCell ref="T41:U41"/>
    <mergeCell ref="C42:D42"/>
    <mergeCell ref="H42:I42"/>
    <mergeCell ref="C41:D41"/>
    <mergeCell ref="H41:I41"/>
    <mergeCell ref="K41:L41"/>
    <mergeCell ref="P41:Q41"/>
    <mergeCell ref="K42:L42"/>
    <mergeCell ref="P42:Q42"/>
    <mergeCell ref="C44:D44"/>
    <mergeCell ref="H44:I44"/>
    <mergeCell ref="K44:L44"/>
    <mergeCell ref="P44:Q44"/>
    <mergeCell ref="C43:D43"/>
    <mergeCell ref="H43:I43"/>
    <mergeCell ref="K43:L43"/>
    <mergeCell ref="P43:Q43"/>
    <mergeCell ref="T48:U48"/>
    <mergeCell ref="R47:S47"/>
    <mergeCell ref="T47:U47"/>
    <mergeCell ref="R46:S46"/>
    <mergeCell ref="T46:U46"/>
    <mergeCell ref="R48:S48"/>
    <mergeCell ref="R45:S45"/>
    <mergeCell ref="T45:U45"/>
    <mergeCell ref="C46:D46"/>
    <mergeCell ref="H46:I46"/>
    <mergeCell ref="C45:D45"/>
    <mergeCell ref="H45:I45"/>
    <mergeCell ref="K45:L45"/>
    <mergeCell ref="P45:Q45"/>
    <mergeCell ref="K46:L46"/>
    <mergeCell ref="P46:Q46"/>
    <mergeCell ref="C48:D48"/>
    <mergeCell ref="H48:I48"/>
    <mergeCell ref="K48:L48"/>
    <mergeCell ref="P48:Q48"/>
    <mergeCell ref="C47:D47"/>
    <mergeCell ref="H47:I47"/>
    <mergeCell ref="K47:L47"/>
    <mergeCell ref="P47:Q47"/>
    <mergeCell ref="T52:U52"/>
    <mergeCell ref="R51:S51"/>
    <mergeCell ref="T51:U51"/>
    <mergeCell ref="R50:S50"/>
    <mergeCell ref="T50:U50"/>
    <mergeCell ref="R52:S52"/>
    <mergeCell ref="R49:S49"/>
    <mergeCell ref="T49:U49"/>
    <mergeCell ref="C50:D50"/>
    <mergeCell ref="H50:I50"/>
    <mergeCell ref="C49:D49"/>
    <mergeCell ref="H49:I49"/>
    <mergeCell ref="K49:L49"/>
    <mergeCell ref="P49:Q49"/>
    <mergeCell ref="K50:L50"/>
    <mergeCell ref="P50:Q50"/>
    <mergeCell ref="C52:D52"/>
    <mergeCell ref="H52:I52"/>
    <mergeCell ref="K52:L52"/>
    <mergeCell ref="P52:Q52"/>
    <mergeCell ref="C51:D51"/>
    <mergeCell ref="H51:I51"/>
    <mergeCell ref="K51:L51"/>
    <mergeCell ref="P51:Q51"/>
    <mergeCell ref="T56:U56"/>
    <mergeCell ref="R55:S55"/>
    <mergeCell ref="T55:U55"/>
    <mergeCell ref="R54:S54"/>
    <mergeCell ref="T54:U54"/>
    <mergeCell ref="R56:S56"/>
    <mergeCell ref="R53:S53"/>
    <mergeCell ref="T53:U53"/>
    <mergeCell ref="C54:D54"/>
    <mergeCell ref="H54:I54"/>
    <mergeCell ref="C53:D53"/>
    <mergeCell ref="H53:I53"/>
    <mergeCell ref="K53:L53"/>
    <mergeCell ref="P53:Q53"/>
    <mergeCell ref="K54:L54"/>
    <mergeCell ref="P54:Q54"/>
    <mergeCell ref="C56:D56"/>
    <mergeCell ref="H56:I56"/>
    <mergeCell ref="K56:L56"/>
    <mergeCell ref="P56:Q56"/>
    <mergeCell ref="C55:D55"/>
    <mergeCell ref="H55:I55"/>
    <mergeCell ref="K55:L55"/>
    <mergeCell ref="P55:Q55"/>
    <mergeCell ref="T60:U60"/>
    <mergeCell ref="R59:S59"/>
    <mergeCell ref="T59:U59"/>
    <mergeCell ref="R58:S58"/>
    <mergeCell ref="T58:U58"/>
    <mergeCell ref="R60:S60"/>
    <mergeCell ref="R57:S57"/>
    <mergeCell ref="T57:U57"/>
    <mergeCell ref="C58:D58"/>
    <mergeCell ref="H58:I58"/>
    <mergeCell ref="C57:D57"/>
    <mergeCell ref="H57:I57"/>
    <mergeCell ref="K57:L57"/>
    <mergeCell ref="P57:Q57"/>
    <mergeCell ref="K58:L58"/>
    <mergeCell ref="P58:Q58"/>
    <mergeCell ref="C60:D60"/>
    <mergeCell ref="H60:I60"/>
    <mergeCell ref="K60:L60"/>
    <mergeCell ref="P60:Q60"/>
    <mergeCell ref="C59:D59"/>
    <mergeCell ref="H59:I59"/>
    <mergeCell ref="K59:L59"/>
    <mergeCell ref="P59:Q59"/>
    <mergeCell ref="T64:U64"/>
    <mergeCell ref="R63:S63"/>
    <mergeCell ref="T63:U63"/>
    <mergeCell ref="R62:S62"/>
    <mergeCell ref="T62:U62"/>
    <mergeCell ref="R64:S64"/>
    <mergeCell ref="R61:S61"/>
    <mergeCell ref="T61:U61"/>
    <mergeCell ref="C62:D62"/>
    <mergeCell ref="H62:I62"/>
    <mergeCell ref="C61:D61"/>
    <mergeCell ref="H61:I61"/>
    <mergeCell ref="K61:L61"/>
    <mergeCell ref="P61:Q61"/>
    <mergeCell ref="K62:L62"/>
    <mergeCell ref="P62:Q62"/>
    <mergeCell ref="C64:D64"/>
    <mergeCell ref="H64:I64"/>
    <mergeCell ref="K64:L64"/>
    <mergeCell ref="P64:Q64"/>
    <mergeCell ref="C63:D63"/>
    <mergeCell ref="H63:I63"/>
    <mergeCell ref="K63:L63"/>
    <mergeCell ref="P63:Q63"/>
    <mergeCell ref="T68:U68"/>
    <mergeCell ref="R67:S67"/>
    <mergeCell ref="T67:U67"/>
    <mergeCell ref="R66:S66"/>
    <mergeCell ref="T66:U66"/>
    <mergeCell ref="R68:S68"/>
    <mergeCell ref="R65:S65"/>
    <mergeCell ref="T65:U65"/>
    <mergeCell ref="C66:D66"/>
    <mergeCell ref="H66:I66"/>
    <mergeCell ref="C65:D65"/>
    <mergeCell ref="H65:I65"/>
    <mergeCell ref="K65:L65"/>
    <mergeCell ref="P65:Q65"/>
    <mergeCell ref="K66:L66"/>
    <mergeCell ref="P66:Q66"/>
    <mergeCell ref="C68:D68"/>
    <mergeCell ref="H68:I68"/>
    <mergeCell ref="K68:L68"/>
    <mergeCell ref="P68:Q68"/>
    <mergeCell ref="C67:D67"/>
    <mergeCell ref="H67:I67"/>
    <mergeCell ref="K67:L67"/>
    <mergeCell ref="P67:Q67"/>
    <mergeCell ref="T72:U72"/>
    <mergeCell ref="R71:S71"/>
    <mergeCell ref="T71:U71"/>
    <mergeCell ref="R70:S70"/>
    <mergeCell ref="T70:U70"/>
    <mergeCell ref="R72:S72"/>
    <mergeCell ref="R69:S69"/>
    <mergeCell ref="T69:U69"/>
    <mergeCell ref="C70:D70"/>
    <mergeCell ref="H70:I70"/>
    <mergeCell ref="C69:D69"/>
    <mergeCell ref="H69:I69"/>
    <mergeCell ref="K69:L69"/>
    <mergeCell ref="P69:Q69"/>
    <mergeCell ref="K70:L70"/>
    <mergeCell ref="P70:Q70"/>
    <mergeCell ref="C72:D72"/>
    <mergeCell ref="H72:I72"/>
    <mergeCell ref="K72:L72"/>
    <mergeCell ref="P72:Q72"/>
    <mergeCell ref="C71:D71"/>
    <mergeCell ref="H71:I71"/>
    <mergeCell ref="K71:L71"/>
    <mergeCell ref="P71:Q71"/>
    <mergeCell ref="T76:U76"/>
    <mergeCell ref="R75:S75"/>
    <mergeCell ref="T75:U75"/>
    <mergeCell ref="R74:S74"/>
    <mergeCell ref="T74:U74"/>
    <mergeCell ref="R76:S76"/>
    <mergeCell ref="R73:S73"/>
    <mergeCell ref="T73:U73"/>
    <mergeCell ref="C74:D74"/>
    <mergeCell ref="H74:I74"/>
    <mergeCell ref="C73:D73"/>
    <mergeCell ref="H73:I73"/>
    <mergeCell ref="K73:L73"/>
    <mergeCell ref="P73:Q73"/>
    <mergeCell ref="K74:L74"/>
    <mergeCell ref="P74:Q74"/>
    <mergeCell ref="C76:D76"/>
    <mergeCell ref="H76:I76"/>
    <mergeCell ref="K76:L76"/>
    <mergeCell ref="P76:Q76"/>
    <mergeCell ref="C75:D75"/>
    <mergeCell ref="H75:I75"/>
    <mergeCell ref="K75:L75"/>
    <mergeCell ref="P75:Q75"/>
    <mergeCell ref="T80:U80"/>
    <mergeCell ref="R79:S79"/>
    <mergeCell ref="T79:U79"/>
    <mergeCell ref="R78:S78"/>
    <mergeCell ref="T78:U78"/>
    <mergeCell ref="R80:S80"/>
    <mergeCell ref="R77:S77"/>
    <mergeCell ref="T77:U77"/>
    <mergeCell ref="C78:D78"/>
    <mergeCell ref="H78:I78"/>
    <mergeCell ref="C77:D77"/>
    <mergeCell ref="H77:I77"/>
    <mergeCell ref="K77:L77"/>
    <mergeCell ref="P77:Q77"/>
    <mergeCell ref="K78:L78"/>
    <mergeCell ref="P78:Q78"/>
    <mergeCell ref="C80:D80"/>
    <mergeCell ref="H80:I80"/>
    <mergeCell ref="K80:L80"/>
    <mergeCell ref="P80:Q80"/>
    <mergeCell ref="C79:D79"/>
    <mergeCell ref="H79:I79"/>
    <mergeCell ref="K79:L79"/>
    <mergeCell ref="P79:Q79"/>
    <mergeCell ref="T84:U84"/>
    <mergeCell ref="R83:S83"/>
    <mergeCell ref="T83:U83"/>
    <mergeCell ref="R82:S82"/>
    <mergeCell ref="T82:U82"/>
    <mergeCell ref="R84:S84"/>
    <mergeCell ref="R81:S81"/>
    <mergeCell ref="T81:U81"/>
    <mergeCell ref="C82:D82"/>
    <mergeCell ref="H82:I82"/>
    <mergeCell ref="C81:D81"/>
    <mergeCell ref="H81:I81"/>
    <mergeCell ref="K81:L81"/>
    <mergeCell ref="P81:Q81"/>
    <mergeCell ref="K82:L82"/>
    <mergeCell ref="P82:Q82"/>
    <mergeCell ref="C84:D84"/>
    <mergeCell ref="H84:I84"/>
    <mergeCell ref="K84:L84"/>
    <mergeCell ref="P84:Q84"/>
    <mergeCell ref="C83:D83"/>
    <mergeCell ref="H83:I83"/>
    <mergeCell ref="K83:L83"/>
    <mergeCell ref="P83:Q83"/>
    <mergeCell ref="T88:U88"/>
    <mergeCell ref="R87:S87"/>
    <mergeCell ref="T87:U87"/>
    <mergeCell ref="R86:S86"/>
    <mergeCell ref="T86:U86"/>
    <mergeCell ref="R88:S88"/>
    <mergeCell ref="R85:S85"/>
    <mergeCell ref="T85:U85"/>
    <mergeCell ref="C86:D86"/>
    <mergeCell ref="H86:I86"/>
    <mergeCell ref="C85:D85"/>
    <mergeCell ref="H85:I85"/>
    <mergeCell ref="K85:L85"/>
    <mergeCell ref="P85:Q85"/>
    <mergeCell ref="K86:L86"/>
    <mergeCell ref="P86:Q86"/>
    <mergeCell ref="C88:D88"/>
    <mergeCell ref="H88:I88"/>
    <mergeCell ref="K88:L88"/>
    <mergeCell ref="P88:Q88"/>
    <mergeCell ref="C87:D87"/>
    <mergeCell ref="H87:I87"/>
    <mergeCell ref="K87:L87"/>
    <mergeCell ref="P87:Q87"/>
    <mergeCell ref="T92:U92"/>
    <mergeCell ref="R91:S91"/>
    <mergeCell ref="T91:U91"/>
    <mergeCell ref="R90:S90"/>
    <mergeCell ref="T90:U90"/>
    <mergeCell ref="R92:S92"/>
    <mergeCell ref="R89:S89"/>
    <mergeCell ref="T89:U89"/>
    <mergeCell ref="C90:D90"/>
    <mergeCell ref="H90:I90"/>
    <mergeCell ref="C89:D89"/>
    <mergeCell ref="H89:I89"/>
    <mergeCell ref="K89:L89"/>
    <mergeCell ref="P89:Q89"/>
    <mergeCell ref="K90:L90"/>
    <mergeCell ref="P90:Q90"/>
    <mergeCell ref="C92:D92"/>
    <mergeCell ref="H92:I92"/>
    <mergeCell ref="K92:L92"/>
    <mergeCell ref="P92:Q92"/>
    <mergeCell ref="C91:D91"/>
    <mergeCell ref="H91:I91"/>
    <mergeCell ref="K91:L91"/>
    <mergeCell ref="P91:Q91"/>
    <mergeCell ref="T96:U96"/>
    <mergeCell ref="R95:S95"/>
    <mergeCell ref="T95:U95"/>
    <mergeCell ref="R94:S94"/>
    <mergeCell ref="T94:U94"/>
    <mergeCell ref="R96:S96"/>
    <mergeCell ref="R93:S93"/>
    <mergeCell ref="T93:U93"/>
    <mergeCell ref="C94:D94"/>
    <mergeCell ref="H94:I94"/>
    <mergeCell ref="C93:D93"/>
    <mergeCell ref="H93:I93"/>
    <mergeCell ref="K93:L93"/>
    <mergeCell ref="P93:Q93"/>
    <mergeCell ref="K94:L94"/>
    <mergeCell ref="P94:Q94"/>
    <mergeCell ref="C96:D96"/>
    <mergeCell ref="H96:I96"/>
    <mergeCell ref="K96:L96"/>
    <mergeCell ref="P96:Q96"/>
    <mergeCell ref="C95:D95"/>
    <mergeCell ref="H95:I95"/>
    <mergeCell ref="K95:L95"/>
    <mergeCell ref="P95:Q95"/>
    <mergeCell ref="T100:U100"/>
    <mergeCell ref="R99:S99"/>
    <mergeCell ref="T99:U99"/>
    <mergeCell ref="R98:S98"/>
    <mergeCell ref="T98:U98"/>
    <mergeCell ref="R100:S100"/>
    <mergeCell ref="R97:S97"/>
    <mergeCell ref="T97:U97"/>
    <mergeCell ref="C98:D98"/>
    <mergeCell ref="H98:I98"/>
    <mergeCell ref="C97:D97"/>
    <mergeCell ref="H97:I97"/>
    <mergeCell ref="K97:L97"/>
    <mergeCell ref="P97:Q97"/>
    <mergeCell ref="K98:L98"/>
    <mergeCell ref="P98:Q98"/>
    <mergeCell ref="C100:D100"/>
    <mergeCell ref="H100:I100"/>
    <mergeCell ref="K100:L100"/>
    <mergeCell ref="P100:Q100"/>
    <mergeCell ref="C99:D99"/>
    <mergeCell ref="H99:I99"/>
    <mergeCell ref="K99:L99"/>
    <mergeCell ref="P99:Q99"/>
    <mergeCell ref="T104:U104"/>
    <mergeCell ref="R103:S103"/>
    <mergeCell ref="T103:U103"/>
    <mergeCell ref="R102:S102"/>
    <mergeCell ref="T102:U102"/>
    <mergeCell ref="R104:S104"/>
    <mergeCell ref="R101:S101"/>
    <mergeCell ref="T101:U101"/>
    <mergeCell ref="C102:D102"/>
    <mergeCell ref="H102:I102"/>
    <mergeCell ref="C101:D101"/>
    <mergeCell ref="H101:I101"/>
    <mergeCell ref="K101:L101"/>
    <mergeCell ref="P101:Q101"/>
    <mergeCell ref="K102:L102"/>
    <mergeCell ref="P102:Q102"/>
    <mergeCell ref="C104:D104"/>
    <mergeCell ref="H104:I104"/>
    <mergeCell ref="K104:L104"/>
    <mergeCell ref="P104:Q104"/>
    <mergeCell ref="C103:D103"/>
    <mergeCell ref="H103:I103"/>
    <mergeCell ref="K103:L103"/>
    <mergeCell ref="P103:Q103"/>
    <mergeCell ref="T108:U108"/>
    <mergeCell ref="R107:S107"/>
    <mergeCell ref="T107:U107"/>
    <mergeCell ref="R106:S106"/>
    <mergeCell ref="T106:U106"/>
    <mergeCell ref="R108:S108"/>
    <mergeCell ref="R105:S105"/>
    <mergeCell ref="T105:U105"/>
    <mergeCell ref="C106:D106"/>
    <mergeCell ref="H106:I106"/>
    <mergeCell ref="C105:D105"/>
    <mergeCell ref="H105:I105"/>
    <mergeCell ref="K105:L105"/>
    <mergeCell ref="P105:Q105"/>
    <mergeCell ref="K106:L106"/>
    <mergeCell ref="P106:Q106"/>
    <mergeCell ref="C108:D108"/>
    <mergeCell ref="H108:I108"/>
    <mergeCell ref="K108:L108"/>
    <mergeCell ref="P108:Q108"/>
    <mergeCell ref="C107:D107"/>
    <mergeCell ref="H107:I107"/>
    <mergeCell ref="K107:L107"/>
    <mergeCell ref="P107:Q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3" stopIfTrue="1" operator="equal">
      <formula>"買"</formula>
    </cfRule>
    <cfRule type="cellIs" dxfId="4" priority="4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7" stopIfTrue="1" operator="equal">
      <formula>"買"</formula>
    </cfRule>
    <cfRule type="cellIs" dxfId="0" priority="8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  <headerFooter alignWithMargins="0"/>
  <ignoredErrors>
    <ignoredError sqref="R3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ゴロヤン検証（EURUSD４H）</vt:lpstr>
      <vt:lpstr>ゴロヤン検証EURUSDday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Negoro</cp:lastModifiedBy>
  <cp:revision/>
  <cp:lastPrinted>2015-07-15T10:17:15Z</cp:lastPrinted>
  <dcterms:created xsi:type="dcterms:W3CDTF">2013-10-09T23:04:08Z</dcterms:created>
  <dcterms:modified xsi:type="dcterms:W3CDTF">2015-12-29T13:09:35Z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