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25200" windowHeight="12000" firstSheet="2" activeTab="2"/>
  </bookViews>
  <sheets>
    <sheet name="GBPJPYday" sheetId="36" r:id="rId1"/>
    <sheet name="GBPJPY240" sheetId="35" r:id="rId2"/>
    <sheet name="GBPJPY60" sheetId="34" r:id="rId3"/>
    <sheet name="EURUSDday" sheetId="33" r:id="rId4"/>
    <sheet name="EURUSD240" sheetId="28" r:id="rId5"/>
    <sheet name="EURUSD60" sheetId="32" r:id="rId6"/>
    <sheet name="AUDNZDday" sheetId="31" r:id="rId7"/>
    <sheet name="AUDNZD240" sheetId="30" r:id="rId8"/>
    <sheet name="AUDNZD60" sheetId="29" r:id="rId9"/>
    <sheet name="画像" sheetId="26" r:id="rId10"/>
    <sheet name="気づき" sheetId="9" r:id="rId11"/>
    <sheet name="検証終了通貨" sheetId="10" r:id="rId12"/>
    <sheet name="テンプレ" sheetId="17" r:id="rId13"/>
  </sheets>
  <calcPr calcId="125725"/>
</workbook>
</file>

<file path=xl/calcChain.xml><?xml version="1.0" encoding="utf-8"?>
<calcChain xmlns="http://schemas.openxmlformats.org/spreadsheetml/2006/main">
  <c r="R29" i="29"/>
  <c r="C30" s="1"/>
  <c r="T108"/>
  <c r="R108"/>
  <c r="T107"/>
  <c r="R107"/>
  <c r="C108" s="1"/>
  <c r="T106"/>
  <c r="R106"/>
  <c r="C107" s="1"/>
  <c r="T105"/>
  <c r="R105"/>
  <c r="C106" s="1"/>
  <c r="T104"/>
  <c r="R104"/>
  <c r="C105" s="1"/>
  <c r="T103"/>
  <c r="R103"/>
  <c r="C104" s="1"/>
  <c r="T102"/>
  <c r="R102"/>
  <c r="C103" s="1"/>
  <c r="T101"/>
  <c r="R101"/>
  <c r="C102" s="1"/>
  <c r="T100"/>
  <c r="R100"/>
  <c r="C101" s="1"/>
  <c r="T99"/>
  <c r="R99"/>
  <c r="C100" s="1"/>
  <c r="T98"/>
  <c r="R98"/>
  <c r="C99" s="1"/>
  <c r="T97"/>
  <c r="R97"/>
  <c r="C98" s="1"/>
  <c r="T96"/>
  <c r="R96"/>
  <c r="C97" s="1"/>
  <c r="T95"/>
  <c r="R95"/>
  <c r="C96" s="1"/>
  <c r="T94"/>
  <c r="R94"/>
  <c r="C95" s="1"/>
  <c r="T93"/>
  <c r="R93"/>
  <c r="C94" s="1"/>
  <c r="T92"/>
  <c r="R92"/>
  <c r="C93" s="1"/>
  <c r="T91"/>
  <c r="R91"/>
  <c r="C92" s="1"/>
  <c r="T90"/>
  <c r="R90"/>
  <c r="C91" s="1"/>
  <c r="T89"/>
  <c r="R89"/>
  <c r="C90" s="1"/>
  <c r="T88"/>
  <c r="R88"/>
  <c r="C89" s="1"/>
  <c r="T87"/>
  <c r="R87"/>
  <c r="C88" s="1"/>
  <c r="T86"/>
  <c r="R86"/>
  <c r="C87" s="1"/>
  <c r="T85"/>
  <c r="R85"/>
  <c r="C86" s="1"/>
  <c r="T84"/>
  <c r="R84"/>
  <c r="C85" s="1"/>
  <c r="T83"/>
  <c r="R83"/>
  <c r="C84" s="1"/>
  <c r="T82"/>
  <c r="R82"/>
  <c r="C83" s="1"/>
  <c r="T81"/>
  <c r="R81"/>
  <c r="C82" s="1"/>
  <c r="T80"/>
  <c r="R80"/>
  <c r="C81" s="1"/>
  <c r="T79"/>
  <c r="R79"/>
  <c r="C80" s="1"/>
  <c r="T78"/>
  <c r="R78"/>
  <c r="C79" s="1"/>
  <c r="T77"/>
  <c r="R77"/>
  <c r="C78" s="1"/>
  <c r="T76"/>
  <c r="R76"/>
  <c r="C77" s="1"/>
  <c r="T75"/>
  <c r="R75"/>
  <c r="C76" s="1"/>
  <c r="T74"/>
  <c r="R74"/>
  <c r="C75" s="1"/>
  <c r="T73"/>
  <c r="R73"/>
  <c r="C74" s="1"/>
  <c r="T72"/>
  <c r="R72"/>
  <c r="C73" s="1"/>
  <c r="T71"/>
  <c r="R71"/>
  <c r="C72" s="1"/>
  <c r="T70"/>
  <c r="R70"/>
  <c r="C71" s="1"/>
  <c r="T69"/>
  <c r="R69"/>
  <c r="C70" s="1"/>
  <c r="T68"/>
  <c r="R68"/>
  <c r="C69" s="1"/>
  <c r="T67"/>
  <c r="R67"/>
  <c r="C68" s="1"/>
  <c r="T66"/>
  <c r="R66"/>
  <c r="C67" s="1"/>
  <c r="T65"/>
  <c r="R65"/>
  <c r="C66" s="1"/>
  <c r="T64"/>
  <c r="R64"/>
  <c r="C65" s="1"/>
  <c r="T63"/>
  <c r="R63"/>
  <c r="C64" s="1"/>
  <c r="T62"/>
  <c r="R62"/>
  <c r="C63" s="1"/>
  <c r="T61"/>
  <c r="R61"/>
  <c r="C62" s="1"/>
  <c r="T60"/>
  <c r="R60"/>
  <c r="C61" s="1"/>
  <c r="T59"/>
  <c r="R59"/>
  <c r="C60" s="1"/>
  <c r="T58"/>
  <c r="R58"/>
  <c r="C59" s="1"/>
  <c r="T57"/>
  <c r="R57"/>
  <c r="C58" s="1"/>
  <c r="T56"/>
  <c r="R56"/>
  <c r="C57" s="1"/>
  <c r="T55"/>
  <c r="R55"/>
  <c r="C56" s="1"/>
  <c r="T54"/>
  <c r="R54"/>
  <c r="C55" s="1"/>
  <c r="T53"/>
  <c r="R53"/>
  <c r="C54" s="1"/>
  <c r="T52"/>
  <c r="R52"/>
  <c r="C53" s="1"/>
  <c r="T51"/>
  <c r="R51"/>
  <c r="C52" s="1"/>
  <c r="T50"/>
  <c r="R50"/>
  <c r="C51" s="1"/>
  <c r="T49"/>
  <c r="R49"/>
  <c r="C50" s="1"/>
  <c r="T48"/>
  <c r="R48"/>
  <c r="C49" s="1"/>
  <c r="T47"/>
  <c r="R47"/>
  <c r="C48" s="1"/>
  <c r="T46"/>
  <c r="R46"/>
  <c r="C47" s="1"/>
  <c r="T45"/>
  <c r="R45"/>
  <c r="C46" s="1"/>
  <c r="T44"/>
  <c r="R44"/>
  <c r="C45" s="1"/>
  <c r="T43"/>
  <c r="R43"/>
  <c r="C44" s="1"/>
  <c r="T42"/>
  <c r="R42"/>
  <c r="C43" s="1"/>
  <c r="T41"/>
  <c r="R41"/>
  <c r="C42" s="1"/>
  <c r="T40"/>
  <c r="R40"/>
  <c r="C41" s="1"/>
  <c r="T39"/>
  <c r="R39"/>
  <c r="C40" s="1"/>
  <c r="T38"/>
  <c r="R38"/>
  <c r="C39" s="1"/>
  <c r="R37"/>
  <c r="C38" s="1"/>
  <c r="T35"/>
  <c r="R35"/>
  <c r="C36" s="1"/>
  <c r="T34"/>
  <c r="R34"/>
  <c r="C35" s="1"/>
  <c r="R33"/>
  <c r="C34" s="1"/>
  <c r="T32"/>
  <c r="R32"/>
  <c r="C33" s="1"/>
  <c r="T31"/>
  <c r="R31"/>
  <c r="C32" s="1"/>
  <c r="R30"/>
  <c r="C31" s="1"/>
  <c r="R28"/>
  <c r="C29" s="1"/>
  <c r="T27"/>
  <c r="R27"/>
  <c r="C28" s="1"/>
  <c r="R26"/>
  <c r="C27" s="1"/>
  <c r="T25"/>
  <c r="R25"/>
  <c r="C26" s="1"/>
  <c r="R24"/>
  <c r="C25" s="1"/>
  <c r="T23"/>
  <c r="R23"/>
  <c r="C24" s="1"/>
  <c r="T22"/>
  <c r="R22"/>
  <c r="C23" s="1"/>
  <c r="R21"/>
  <c r="C22" s="1"/>
  <c r="R20"/>
  <c r="C21" s="1"/>
  <c r="T19"/>
  <c r="R19"/>
  <c r="C20" s="1"/>
  <c r="T18"/>
  <c r="R18"/>
  <c r="C19" s="1"/>
  <c r="R17"/>
  <c r="T17" s="1"/>
  <c r="R16"/>
  <c r="C17" s="1"/>
  <c r="T15"/>
  <c r="R15"/>
  <c r="C16" s="1"/>
  <c r="T14"/>
  <c r="R14"/>
  <c r="C15" s="1"/>
  <c r="R13"/>
  <c r="T13" s="1"/>
  <c r="R12"/>
  <c r="C13" s="1"/>
  <c r="R11"/>
  <c r="C12" s="1"/>
  <c r="T10"/>
  <c r="R10"/>
  <c r="C11" s="1"/>
  <c r="R9"/>
  <c r="T9" s="1"/>
  <c r="T108" i="34"/>
  <c r="R108"/>
  <c r="T107"/>
  <c r="R107"/>
  <c r="C108" s="1"/>
  <c r="T106"/>
  <c r="R106"/>
  <c r="C107" s="1"/>
  <c r="T105"/>
  <c r="R105"/>
  <c r="T104"/>
  <c r="R104"/>
  <c r="C105" s="1"/>
  <c r="T103"/>
  <c r="R103"/>
  <c r="C104" s="1"/>
  <c r="T102"/>
  <c r="R102"/>
  <c r="C103" s="1"/>
  <c r="T101"/>
  <c r="R101"/>
  <c r="T100"/>
  <c r="R100"/>
  <c r="C101" s="1"/>
  <c r="T99"/>
  <c r="R99"/>
  <c r="C100" s="1"/>
  <c r="T98"/>
  <c r="R98"/>
  <c r="C99" s="1"/>
  <c r="T97"/>
  <c r="R97"/>
  <c r="T96"/>
  <c r="R96"/>
  <c r="C97" s="1"/>
  <c r="T95"/>
  <c r="R95"/>
  <c r="C96" s="1"/>
  <c r="T94"/>
  <c r="R94"/>
  <c r="C95" s="1"/>
  <c r="T93"/>
  <c r="R93"/>
  <c r="C94" s="1"/>
  <c r="T92"/>
  <c r="R92"/>
  <c r="C93" s="1"/>
  <c r="T91"/>
  <c r="R91"/>
  <c r="C92" s="1"/>
  <c r="T90"/>
  <c r="R90"/>
  <c r="C91" s="1"/>
  <c r="T89"/>
  <c r="R89"/>
  <c r="T88"/>
  <c r="R88"/>
  <c r="C89" s="1"/>
  <c r="T87"/>
  <c r="R87"/>
  <c r="C88" s="1"/>
  <c r="T86"/>
  <c r="R86"/>
  <c r="C87" s="1"/>
  <c r="R85"/>
  <c r="T85" s="1"/>
  <c r="R84"/>
  <c r="C85" s="1"/>
  <c r="T83"/>
  <c r="R83"/>
  <c r="C84" s="1"/>
  <c r="T82"/>
  <c r="R82"/>
  <c r="C83" s="1"/>
  <c r="R81"/>
  <c r="T81" s="1"/>
  <c r="R80"/>
  <c r="C81" s="1"/>
  <c r="R79"/>
  <c r="C80" s="1"/>
  <c r="R78"/>
  <c r="C79" s="1"/>
  <c r="R77"/>
  <c r="T77" s="1"/>
  <c r="T76"/>
  <c r="R76"/>
  <c r="C77" s="1"/>
  <c r="R75"/>
  <c r="C76" s="1"/>
  <c r="T74"/>
  <c r="R74"/>
  <c r="C75" s="1"/>
  <c r="R73"/>
  <c r="T73" s="1"/>
  <c r="R72"/>
  <c r="C73" s="1"/>
  <c r="T71"/>
  <c r="R71"/>
  <c r="C72" s="1"/>
  <c r="R70"/>
  <c r="C71" s="1"/>
  <c r="R69"/>
  <c r="T69" s="1"/>
  <c r="R68"/>
  <c r="C69" s="1"/>
  <c r="R67"/>
  <c r="C68" s="1"/>
  <c r="R66"/>
  <c r="C67" s="1"/>
  <c r="R65"/>
  <c r="T65" s="1"/>
  <c r="T64"/>
  <c r="R64"/>
  <c r="C65" s="1"/>
  <c r="T63"/>
  <c r="R63"/>
  <c r="C64" s="1"/>
  <c r="T62"/>
  <c r="R62"/>
  <c r="R9" i="30"/>
  <c r="T108"/>
  <c r="R108"/>
  <c r="T107"/>
  <c r="R107"/>
  <c r="C108" s="1"/>
  <c r="T106"/>
  <c r="R106"/>
  <c r="C107" s="1"/>
  <c r="T105"/>
  <c r="R105"/>
  <c r="C106" s="1"/>
  <c r="T104"/>
  <c r="R104"/>
  <c r="C105" s="1"/>
  <c r="T103"/>
  <c r="R103"/>
  <c r="C104" s="1"/>
  <c r="T102"/>
  <c r="R102"/>
  <c r="C103" s="1"/>
  <c r="T101"/>
  <c r="R101"/>
  <c r="C102" s="1"/>
  <c r="T100"/>
  <c r="R100"/>
  <c r="C101" s="1"/>
  <c r="T99"/>
  <c r="R99"/>
  <c r="C100" s="1"/>
  <c r="T98"/>
  <c r="R98"/>
  <c r="C99" s="1"/>
  <c r="T97"/>
  <c r="R97"/>
  <c r="C98" s="1"/>
  <c r="T96"/>
  <c r="R96"/>
  <c r="C97" s="1"/>
  <c r="T95"/>
  <c r="R95"/>
  <c r="C96" s="1"/>
  <c r="T94"/>
  <c r="R94"/>
  <c r="C95" s="1"/>
  <c r="T93"/>
  <c r="R93"/>
  <c r="C94" s="1"/>
  <c r="T92"/>
  <c r="R92"/>
  <c r="C93" s="1"/>
  <c r="T91"/>
  <c r="R91"/>
  <c r="C92" s="1"/>
  <c r="T90"/>
  <c r="R90"/>
  <c r="C91" s="1"/>
  <c r="T89"/>
  <c r="R89"/>
  <c r="C90" s="1"/>
  <c r="T88"/>
  <c r="R88"/>
  <c r="C89" s="1"/>
  <c r="T87"/>
  <c r="R87"/>
  <c r="C88" s="1"/>
  <c r="T86"/>
  <c r="R86"/>
  <c r="C87" s="1"/>
  <c r="T85"/>
  <c r="R85"/>
  <c r="C86" s="1"/>
  <c r="T84"/>
  <c r="R84"/>
  <c r="C85" s="1"/>
  <c r="T83"/>
  <c r="R83"/>
  <c r="C84" s="1"/>
  <c r="T82"/>
  <c r="R82"/>
  <c r="C83" s="1"/>
  <c r="T81"/>
  <c r="R81"/>
  <c r="C82" s="1"/>
  <c r="T80"/>
  <c r="R80"/>
  <c r="C81" s="1"/>
  <c r="T79"/>
  <c r="R79"/>
  <c r="C80" s="1"/>
  <c r="T78"/>
  <c r="R78"/>
  <c r="C79" s="1"/>
  <c r="T77"/>
  <c r="R77"/>
  <c r="C78" s="1"/>
  <c r="T76"/>
  <c r="R76"/>
  <c r="C77" s="1"/>
  <c r="T75"/>
  <c r="R75"/>
  <c r="C76" s="1"/>
  <c r="T74"/>
  <c r="R74"/>
  <c r="C75" s="1"/>
  <c r="T73"/>
  <c r="R73"/>
  <c r="C74" s="1"/>
  <c r="T72"/>
  <c r="R72"/>
  <c r="C73" s="1"/>
  <c r="T71"/>
  <c r="R71"/>
  <c r="C72" s="1"/>
  <c r="T70"/>
  <c r="R70"/>
  <c r="C71" s="1"/>
  <c r="T69"/>
  <c r="R69"/>
  <c r="C70" s="1"/>
  <c r="T68"/>
  <c r="R68"/>
  <c r="C69" s="1"/>
  <c r="T67"/>
  <c r="R67"/>
  <c r="C68" s="1"/>
  <c r="T66"/>
  <c r="R66"/>
  <c r="C67" s="1"/>
  <c r="T65"/>
  <c r="R65"/>
  <c r="C66" s="1"/>
  <c r="T64"/>
  <c r="R64"/>
  <c r="C65" s="1"/>
  <c r="T63"/>
  <c r="R63"/>
  <c r="C64" s="1"/>
  <c r="T62"/>
  <c r="R62"/>
  <c r="C63" s="1"/>
  <c r="T61"/>
  <c r="R61"/>
  <c r="C62" s="1"/>
  <c r="T60"/>
  <c r="R60"/>
  <c r="C61" s="1"/>
  <c r="T59"/>
  <c r="R59"/>
  <c r="C60" s="1"/>
  <c r="T58"/>
  <c r="R58"/>
  <c r="C59" s="1"/>
  <c r="T57"/>
  <c r="R57"/>
  <c r="C58" s="1"/>
  <c r="T56"/>
  <c r="R56"/>
  <c r="C57" s="1"/>
  <c r="T55"/>
  <c r="R55"/>
  <c r="C56" s="1"/>
  <c r="T54"/>
  <c r="R54"/>
  <c r="C55" s="1"/>
  <c r="T53"/>
  <c r="R53"/>
  <c r="C54" s="1"/>
  <c r="T52"/>
  <c r="R52"/>
  <c r="C53" s="1"/>
  <c r="T51"/>
  <c r="R51"/>
  <c r="C52" s="1"/>
  <c r="T50"/>
  <c r="R50"/>
  <c r="C51" s="1"/>
  <c r="T49"/>
  <c r="R49"/>
  <c r="C50" s="1"/>
  <c r="T48"/>
  <c r="R48"/>
  <c r="C49" s="1"/>
  <c r="T47"/>
  <c r="R47"/>
  <c r="C48" s="1"/>
  <c r="T46"/>
  <c r="R46"/>
  <c r="C47" s="1"/>
  <c r="T45"/>
  <c r="R45"/>
  <c r="C46" s="1"/>
  <c r="T44"/>
  <c r="R44"/>
  <c r="C45" s="1"/>
  <c r="T43"/>
  <c r="R43"/>
  <c r="C44" s="1"/>
  <c r="T42"/>
  <c r="R42"/>
  <c r="C43" s="1"/>
  <c r="T41"/>
  <c r="R41"/>
  <c r="C42" s="1"/>
  <c r="T40"/>
  <c r="R40"/>
  <c r="C41" s="1"/>
  <c r="T39"/>
  <c r="R39"/>
  <c r="C40" s="1"/>
  <c r="T38"/>
  <c r="R38"/>
  <c r="C39" s="1"/>
  <c r="R37"/>
  <c r="C38" s="1"/>
  <c r="T36"/>
  <c r="R36"/>
  <c r="C37" s="1"/>
  <c r="T35"/>
  <c r="R35"/>
  <c r="C36" s="1"/>
  <c r="T34"/>
  <c r="R34"/>
  <c r="C35" s="1"/>
  <c r="R33"/>
  <c r="C34" s="1"/>
  <c r="T32"/>
  <c r="R32"/>
  <c r="C33" s="1"/>
  <c r="T31"/>
  <c r="R31"/>
  <c r="C32" s="1"/>
  <c r="R30"/>
  <c r="C31" s="1"/>
  <c r="R29"/>
  <c r="C30" s="1"/>
  <c r="T28"/>
  <c r="R28"/>
  <c r="C29" s="1"/>
  <c r="T27"/>
  <c r="R27"/>
  <c r="C28" s="1"/>
  <c r="R26"/>
  <c r="C27" s="1"/>
  <c r="R25"/>
  <c r="C26" s="1"/>
  <c r="T24"/>
  <c r="R24"/>
  <c r="C25" s="1"/>
  <c r="T23"/>
  <c r="R23"/>
  <c r="C24" s="1"/>
  <c r="T22"/>
  <c r="R22"/>
  <c r="C23" s="1"/>
  <c r="R21"/>
  <c r="C22" s="1"/>
  <c r="T20"/>
  <c r="R20"/>
  <c r="C21" s="1"/>
  <c r="T19"/>
  <c r="R19"/>
  <c r="C20" s="1"/>
  <c r="R18"/>
  <c r="C19" s="1"/>
  <c r="R17"/>
  <c r="C18" s="1"/>
  <c r="T16"/>
  <c r="R16"/>
  <c r="C17" s="1"/>
  <c r="T15"/>
  <c r="R15"/>
  <c r="C16" s="1"/>
  <c r="R14"/>
  <c r="T14" s="1"/>
  <c r="R13"/>
  <c r="C14" s="1"/>
  <c r="T12"/>
  <c r="R12"/>
  <c r="C13" s="1"/>
  <c r="T11"/>
  <c r="R11"/>
  <c r="C12" s="1"/>
  <c r="R10"/>
  <c r="C11" s="1"/>
  <c r="T9"/>
  <c r="R12" i="31"/>
  <c r="C13" s="1"/>
  <c r="K13" s="1"/>
  <c r="T106"/>
  <c r="R106"/>
  <c r="C107" s="1"/>
  <c r="T105"/>
  <c r="R105"/>
  <c r="C106" s="1"/>
  <c r="T104"/>
  <c r="R104"/>
  <c r="C105" s="1"/>
  <c r="T103"/>
  <c r="R103"/>
  <c r="C104" s="1"/>
  <c r="T102"/>
  <c r="R102"/>
  <c r="C103" s="1"/>
  <c r="T101"/>
  <c r="R101"/>
  <c r="C102" s="1"/>
  <c r="T100"/>
  <c r="R100"/>
  <c r="C101" s="1"/>
  <c r="T99"/>
  <c r="R99"/>
  <c r="C100" s="1"/>
  <c r="T98"/>
  <c r="R98"/>
  <c r="C99" s="1"/>
  <c r="T97"/>
  <c r="R97"/>
  <c r="C98" s="1"/>
  <c r="T96"/>
  <c r="R96"/>
  <c r="C97" s="1"/>
  <c r="T95"/>
  <c r="R95"/>
  <c r="C96" s="1"/>
  <c r="T94"/>
  <c r="R94"/>
  <c r="C95" s="1"/>
  <c r="T93"/>
  <c r="R93"/>
  <c r="C94" s="1"/>
  <c r="T92"/>
  <c r="R92"/>
  <c r="C93" s="1"/>
  <c r="T91"/>
  <c r="R91"/>
  <c r="C92" s="1"/>
  <c r="T90"/>
  <c r="R90"/>
  <c r="C91" s="1"/>
  <c r="T89"/>
  <c r="R89"/>
  <c r="C90" s="1"/>
  <c r="T88"/>
  <c r="R88"/>
  <c r="C89" s="1"/>
  <c r="T87"/>
  <c r="R87"/>
  <c r="C88" s="1"/>
  <c r="T86"/>
  <c r="R86"/>
  <c r="C87" s="1"/>
  <c r="T85"/>
  <c r="R85"/>
  <c r="C86" s="1"/>
  <c r="T84"/>
  <c r="R84"/>
  <c r="C85" s="1"/>
  <c r="T83"/>
  <c r="R83"/>
  <c r="C84" s="1"/>
  <c r="T82"/>
  <c r="R82"/>
  <c r="C83" s="1"/>
  <c r="T81"/>
  <c r="R81"/>
  <c r="C82" s="1"/>
  <c r="T80"/>
  <c r="R80"/>
  <c r="C81" s="1"/>
  <c r="T79"/>
  <c r="R79"/>
  <c r="C80" s="1"/>
  <c r="T78"/>
  <c r="R78"/>
  <c r="C79" s="1"/>
  <c r="T77"/>
  <c r="R77"/>
  <c r="C78" s="1"/>
  <c r="T76"/>
  <c r="R76"/>
  <c r="C77" s="1"/>
  <c r="T75"/>
  <c r="R75"/>
  <c r="C76" s="1"/>
  <c r="T74"/>
  <c r="R74"/>
  <c r="C75" s="1"/>
  <c r="T73"/>
  <c r="R73"/>
  <c r="C74" s="1"/>
  <c r="T72"/>
  <c r="R72"/>
  <c r="C73" s="1"/>
  <c r="T71"/>
  <c r="R71"/>
  <c r="C72" s="1"/>
  <c r="T70"/>
  <c r="R70"/>
  <c r="C71" s="1"/>
  <c r="T69"/>
  <c r="R69"/>
  <c r="C70" s="1"/>
  <c r="T68"/>
  <c r="R68"/>
  <c r="C69" s="1"/>
  <c r="T67"/>
  <c r="R67"/>
  <c r="C68" s="1"/>
  <c r="T66"/>
  <c r="R66"/>
  <c r="C67" s="1"/>
  <c r="T65"/>
  <c r="R65"/>
  <c r="C66" s="1"/>
  <c r="T64"/>
  <c r="R64"/>
  <c r="C65" s="1"/>
  <c r="T63"/>
  <c r="R63"/>
  <c r="C64" s="1"/>
  <c r="T62"/>
  <c r="R62"/>
  <c r="C63" s="1"/>
  <c r="T61"/>
  <c r="R61"/>
  <c r="C62" s="1"/>
  <c r="T60"/>
  <c r="R60"/>
  <c r="C61" s="1"/>
  <c r="T59"/>
  <c r="R59"/>
  <c r="C60" s="1"/>
  <c r="T58"/>
  <c r="R58"/>
  <c r="C59" s="1"/>
  <c r="T57"/>
  <c r="R57"/>
  <c r="C58" s="1"/>
  <c r="T56"/>
  <c r="R56"/>
  <c r="C57" s="1"/>
  <c r="T55"/>
  <c r="R55"/>
  <c r="C56" s="1"/>
  <c r="T54"/>
  <c r="R54"/>
  <c r="C55" s="1"/>
  <c r="T53"/>
  <c r="R53"/>
  <c r="C54" s="1"/>
  <c r="T52"/>
  <c r="R52"/>
  <c r="C53" s="1"/>
  <c r="T51"/>
  <c r="R51"/>
  <c r="C52" s="1"/>
  <c r="T50"/>
  <c r="R50"/>
  <c r="C51" s="1"/>
  <c r="T49"/>
  <c r="R49"/>
  <c r="C50" s="1"/>
  <c r="T48"/>
  <c r="R48"/>
  <c r="C49" s="1"/>
  <c r="T47"/>
  <c r="R47"/>
  <c r="C48" s="1"/>
  <c r="T46"/>
  <c r="R46"/>
  <c r="C47" s="1"/>
  <c r="T45"/>
  <c r="R45"/>
  <c r="C46" s="1"/>
  <c r="T44"/>
  <c r="R44"/>
  <c r="C45" s="1"/>
  <c r="T43"/>
  <c r="R43"/>
  <c r="C44" s="1"/>
  <c r="T42"/>
  <c r="R42"/>
  <c r="C43" s="1"/>
  <c r="T41"/>
  <c r="R41"/>
  <c r="C42" s="1"/>
  <c r="T40"/>
  <c r="R40"/>
  <c r="C41" s="1"/>
  <c r="T39"/>
  <c r="R39"/>
  <c r="C40" s="1"/>
  <c r="T38"/>
  <c r="R38"/>
  <c r="C39" s="1"/>
  <c r="T37"/>
  <c r="R37"/>
  <c r="C38" s="1"/>
  <c r="R36"/>
  <c r="C37" s="1"/>
  <c r="R35"/>
  <c r="C36" s="1"/>
  <c r="T34"/>
  <c r="R34"/>
  <c r="C35" s="1"/>
  <c r="T33"/>
  <c r="R33"/>
  <c r="C34" s="1"/>
  <c r="R32"/>
  <c r="C33" s="1"/>
  <c r="R31"/>
  <c r="C32" s="1"/>
  <c r="T30"/>
  <c r="R30"/>
  <c r="C31" s="1"/>
  <c r="T29"/>
  <c r="R29"/>
  <c r="C30" s="1"/>
  <c r="T21"/>
  <c r="R21"/>
  <c r="C22" s="1"/>
  <c r="R20"/>
  <c r="C21" s="1"/>
  <c r="R19"/>
  <c r="C20" s="1"/>
  <c r="T18"/>
  <c r="R18"/>
  <c r="C19" s="1"/>
  <c r="T17"/>
  <c r="R17"/>
  <c r="C18" s="1"/>
  <c r="T16"/>
  <c r="R16"/>
  <c r="C17" s="1"/>
  <c r="R15"/>
  <c r="C16" s="1"/>
  <c r="T14"/>
  <c r="R14"/>
  <c r="C15" s="1"/>
  <c r="T13"/>
  <c r="R13"/>
  <c r="C14" s="1"/>
  <c r="R11"/>
  <c r="T11" s="1"/>
  <c r="T10"/>
  <c r="R10"/>
  <c r="C11" s="1"/>
  <c r="R9"/>
  <c r="T9" s="1"/>
  <c r="H12" i="10"/>
  <c r="F12"/>
  <c r="D12"/>
  <c r="T108" i="32"/>
  <c r="R108"/>
  <c r="T107"/>
  <c r="R107"/>
  <c r="C108" s="1"/>
  <c r="T106"/>
  <c r="R106"/>
  <c r="C107" s="1"/>
  <c r="T105"/>
  <c r="R105"/>
  <c r="C106" s="1"/>
  <c r="T104"/>
  <c r="R104"/>
  <c r="C105" s="1"/>
  <c r="T103"/>
  <c r="R103"/>
  <c r="C104" s="1"/>
  <c r="T102"/>
  <c r="R102"/>
  <c r="C103" s="1"/>
  <c r="T101"/>
  <c r="R101"/>
  <c r="C102" s="1"/>
  <c r="T100"/>
  <c r="R100"/>
  <c r="C101" s="1"/>
  <c r="T99"/>
  <c r="R99"/>
  <c r="C100" s="1"/>
  <c r="T98"/>
  <c r="R98"/>
  <c r="C99" s="1"/>
  <c r="T97"/>
  <c r="R97"/>
  <c r="C98" s="1"/>
  <c r="T96"/>
  <c r="R96"/>
  <c r="C97" s="1"/>
  <c r="T95"/>
  <c r="R95"/>
  <c r="C96" s="1"/>
  <c r="T94"/>
  <c r="R94"/>
  <c r="C95" s="1"/>
  <c r="T93"/>
  <c r="R93"/>
  <c r="C94" s="1"/>
  <c r="T92"/>
  <c r="R92"/>
  <c r="C93" s="1"/>
  <c r="T91"/>
  <c r="R91"/>
  <c r="C92" s="1"/>
  <c r="T90"/>
  <c r="R90"/>
  <c r="C91" s="1"/>
  <c r="T89"/>
  <c r="R89"/>
  <c r="C90" s="1"/>
  <c r="T88"/>
  <c r="R88"/>
  <c r="C89" s="1"/>
  <c r="T87"/>
  <c r="R87"/>
  <c r="C88" s="1"/>
  <c r="T86"/>
  <c r="R86"/>
  <c r="C87" s="1"/>
  <c r="T85"/>
  <c r="R85"/>
  <c r="C86" s="1"/>
  <c r="T84"/>
  <c r="R84"/>
  <c r="C85" s="1"/>
  <c r="T83"/>
  <c r="R83"/>
  <c r="C84" s="1"/>
  <c r="T82"/>
  <c r="R82"/>
  <c r="C83" s="1"/>
  <c r="T81"/>
  <c r="R81"/>
  <c r="C82" s="1"/>
  <c r="T80"/>
  <c r="R80"/>
  <c r="C81" s="1"/>
  <c r="T79"/>
  <c r="R79"/>
  <c r="C80" s="1"/>
  <c r="T78"/>
  <c r="R78"/>
  <c r="C79" s="1"/>
  <c r="T77"/>
  <c r="R77"/>
  <c r="C78" s="1"/>
  <c r="T76"/>
  <c r="R76"/>
  <c r="C77" s="1"/>
  <c r="T75"/>
  <c r="R75"/>
  <c r="C76" s="1"/>
  <c r="T74"/>
  <c r="R74"/>
  <c r="C75" s="1"/>
  <c r="T73"/>
  <c r="R73"/>
  <c r="C74" s="1"/>
  <c r="T72"/>
  <c r="R72"/>
  <c r="C73" s="1"/>
  <c r="T71"/>
  <c r="R71"/>
  <c r="C72" s="1"/>
  <c r="T70"/>
  <c r="R70"/>
  <c r="C71" s="1"/>
  <c r="T69"/>
  <c r="R69"/>
  <c r="C70" s="1"/>
  <c r="T68"/>
  <c r="R68"/>
  <c r="C69" s="1"/>
  <c r="T67"/>
  <c r="R67"/>
  <c r="C68" s="1"/>
  <c r="T66"/>
  <c r="R66"/>
  <c r="C67" s="1"/>
  <c r="T65"/>
  <c r="R65"/>
  <c r="C66" s="1"/>
  <c r="T64"/>
  <c r="R64"/>
  <c r="C65" s="1"/>
  <c r="T63"/>
  <c r="R63"/>
  <c r="C64" s="1"/>
  <c r="T62"/>
  <c r="R62"/>
  <c r="C63" s="1"/>
  <c r="T61"/>
  <c r="R61"/>
  <c r="C62" s="1"/>
  <c r="T60"/>
  <c r="R60"/>
  <c r="C61" s="1"/>
  <c r="T59"/>
  <c r="R59"/>
  <c r="C60" s="1"/>
  <c r="T58"/>
  <c r="R58"/>
  <c r="C59" s="1"/>
  <c r="T57"/>
  <c r="R57"/>
  <c r="C58" s="1"/>
  <c r="T56"/>
  <c r="R56"/>
  <c r="C57" s="1"/>
  <c r="T55"/>
  <c r="R55"/>
  <c r="C56" s="1"/>
  <c r="T54"/>
  <c r="R54"/>
  <c r="C55" s="1"/>
  <c r="T53"/>
  <c r="R53"/>
  <c r="C54" s="1"/>
  <c r="T52"/>
  <c r="R52"/>
  <c r="C53" s="1"/>
  <c r="T51"/>
  <c r="R51"/>
  <c r="C52" s="1"/>
  <c r="T50"/>
  <c r="R50"/>
  <c r="C51" s="1"/>
  <c r="T49"/>
  <c r="R49"/>
  <c r="C50" s="1"/>
  <c r="T48"/>
  <c r="R48"/>
  <c r="C49" s="1"/>
  <c r="T47"/>
  <c r="R47"/>
  <c r="C48" s="1"/>
  <c r="T46"/>
  <c r="R46"/>
  <c r="C47" s="1"/>
  <c r="T45"/>
  <c r="R45"/>
  <c r="C46" s="1"/>
  <c r="T44"/>
  <c r="R44"/>
  <c r="C45" s="1"/>
  <c r="T43"/>
  <c r="R43"/>
  <c r="C44" s="1"/>
  <c r="T42"/>
  <c r="R42"/>
  <c r="C43" s="1"/>
  <c r="T41"/>
  <c r="R41"/>
  <c r="C42" s="1"/>
  <c r="T40"/>
  <c r="R40"/>
  <c r="C41" s="1"/>
  <c r="T39"/>
  <c r="R39"/>
  <c r="C40" s="1"/>
  <c r="T38"/>
  <c r="R38"/>
  <c r="C39" s="1"/>
  <c r="T37"/>
  <c r="R37"/>
  <c r="C38" s="1"/>
  <c r="T36"/>
  <c r="R36"/>
  <c r="C37" s="1"/>
  <c r="T35"/>
  <c r="R35"/>
  <c r="C36" s="1"/>
  <c r="T34"/>
  <c r="R34"/>
  <c r="C35" s="1"/>
  <c r="R33"/>
  <c r="T33" s="1"/>
  <c r="T32"/>
  <c r="R32"/>
  <c r="C33" s="1"/>
  <c r="R31"/>
  <c r="C32" s="1"/>
  <c r="T30"/>
  <c r="R30"/>
  <c r="C31" s="1"/>
  <c r="R29"/>
  <c r="C30" s="1"/>
  <c r="T28"/>
  <c r="R28"/>
  <c r="C29" s="1"/>
  <c r="R27"/>
  <c r="C28" s="1"/>
  <c r="T26"/>
  <c r="R26"/>
  <c r="C27" s="1"/>
  <c r="T24"/>
  <c r="R24"/>
  <c r="C25" s="1"/>
  <c r="R23"/>
  <c r="C24" s="1"/>
  <c r="R22"/>
  <c r="C23" s="1"/>
  <c r="R21"/>
  <c r="C22" s="1"/>
  <c r="T20"/>
  <c r="R20"/>
  <c r="C21" s="1"/>
  <c r="R19"/>
  <c r="C20" s="1"/>
  <c r="T18"/>
  <c r="R18"/>
  <c r="C19" s="1"/>
  <c r="R17"/>
  <c r="C18" s="1"/>
  <c r="T16"/>
  <c r="R16"/>
  <c r="C17" s="1"/>
  <c r="R15"/>
  <c r="C16" s="1"/>
  <c r="R14"/>
  <c r="C15" s="1"/>
  <c r="R13"/>
  <c r="C14" s="1"/>
  <c r="T12"/>
  <c r="R12"/>
  <c r="C13" s="1"/>
  <c r="R11"/>
  <c r="C12" s="1"/>
  <c r="R10"/>
  <c r="C11" s="1"/>
  <c r="R9"/>
  <c r="T9" s="1"/>
  <c r="R18" i="28"/>
  <c r="T108"/>
  <c r="R108"/>
  <c r="T107"/>
  <c r="R107"/>
  <c r="C108" s="1"/>
  <c r="T106"/>
  <c r="R106"/>
  <c r="C107" s="1"/>
  <c r="T105"/>
  <c r="R105"/>
  <c r="C106" s="1"/>
  <c r="T104"/>
  <c r="R104"/>
  <c r="C105" s="1"/>
  <c r="T103"/>
  <c r="R103"/>
  <c r="C104" s="1"/>
  <c r="T102"/>
  <c r="R102"/>
  <c r="C103" s="1"/>
  <c r="T101"/>
  <c r="R101"/>
  <c r="C102" s="1"/>
  <c r="T100"/>
  <c r="R100"/>
  <c r="C101" s="1"/>
  <c r="T99"/>
  <c r="R99"/>
  <c r="C100" s="1"/>
  <c r="T98"/>
  <c r="R98"/>
  <c r="C99" s="1"/>
  <c r="T97"/>
  <c r="R97"/>
  <c r="C98" s="1"/>
  <c r="T96"/>
  <c r="R96"/>
  <c r="C97" s="1"/>
  <c r="T95"/>
  <c r="R95"/>
  <c r="C96" s="1"/>
  <c r="T94"/>
  <c r="R94"/>
  <c r="C95" s="1"/>
  <c r="T93"/>
  <c r="R93"/>
  <c r="C94" s="1"/>
  <c r="T92"/>
  <c r="R92"/>
  <c r="C93" s="1"/>
  <c r="T91"/>
  <c r="R91"/>
  <c r="C92" s="1"/>
  <c r="T90"/>
  <c r="R90"/>
  <c r="C91" s="1"/>
  <c r="T89"/>
  <c r="R89"/>
  <c r="C90" s="1"/>
  <c r="T88"/>
  <c r="R88"/>
  <c r="C89" s="1"/>
  <c r="T87"/>
  <c r="R87"/>
  <c r="C88" s="1"/>
  <c r="T86"/>
  <c r="R86"/>
  <c r="C87" s="1"/>
  <c r="T85"/>
  <c r="R85"/>
  <c r="C86" s="1"/>
  <c r="T84"/>
  <c r="R84"/>
  <c r="C85" s="1"/>
  <c r="T83"/>
  <c r="R83"/>
  <c r="C84" s="1"/>
  <c r="T82"/>
  <c r="R82"/>
  <c r="C83" s="1"/>
  <c r="T81"/>
  <c r="R81"/>
  <c r="C82" s="1"/>
  <c r="T80"/>
  <c r="R80"/>
  <c r="C81" s="1"/>
  <c r="T79"/>
  <c r="R79"/>
  <c r="C80" s="1"/>
  <c r="T78"/>
  <c r="R78"/>
  <c r="C79" s="1"/>
  <c r="T77"/>
  <c r="R77"/>
  <c r="C78" s="1"/>
  <c r="T76"/>
  <c r="R76"/>
  <c r="C77" s="1"/>
  <c r="T75"/>
  <c r="R75"/>
  <c r="C76" s="1"/>
  <c r="T74"/>
  <c r="R74"/>
  <c r="C75" s="1"/>
  <c r="T73"/>
  <c r="R73"/>
  <c r="C74" s="1"/>
  <c r="T72"/>
  <c r="R72"/>
  <c r="C73" s="1"/>
  <c r="T71"/>
  <c r="R71"/>
  <c r="C72" s="1"/>
  <c r="T70"/>
  <c r="R70"/>
  <c r="C71" s="1"/>
  <c r="T69"/>
  <c r="R69"/>
  <c r="C70" s="1"/>
  <c r="T68"/>
  <c r="R68"/>
  <c r="C69" s="1"/>
  <c r="T67"/>
  <c r="R67"/>
  <c r="C68" s="1"/>
  <c r="T66"/>
  <c r="R66"/>
  <c r="C67" s="1"/>
  <c r="T65"/>
  <c r="R65"/>
  <c r="C66" s="1"/>
  <c r="T64"/>
  <c r="R64"/>
  <c r="C65" s="1"/>
  <c r="T63"/>
  <c r="R63"/>
  <c r="C64" s="1"/>
  <c r="T62"/>
  <c r="R62"/>
  <c r="C63" s="1"/>
  <c r="T61"/>
  <c r="R61"/>
  <c r="C62" s="1"/>
  <c r="T60"/>
  <c r="R60"/>
  <c r="C61" s="1"/>
  <c r="T59"/>
  <c r="R59"/>
  <c r="C60" s="1"/>
  <c r="T58"/>
  <c r="R58"/>
  <c r="C59" s="1"/>
  <c r="T57"/>
  <c r="R57"/>
  <c r="C58" s="1"/>
  <c r="T56"/>
  <c r="R56"/>
  <c r="C57" s="1"/>
  <c r="T55"/>
  <c r="R55"/>
  <c r="C56" s="1"/>
  <c r="T54"/>
  <c r="R54"/>
  <c r="C55" s="1"/>
  <c r="T53"/>
  <c r="R53"/>
  <c r="C54" s="1"/>
  <c r="T52"/>
  <c r="R52"/>
  <c r="C53" s="1"/>
  <c r="T51"/>
  <c r="R51"/>
  <c r="C52" s="1"/>
  <c r="T50"/>
  <c r="R50"/>
  <c r="C51" s="1"/>
  <c r="T49"/>
  <c r="R49"/>
  <c r="C50" s="1"/>
  <c r="T48"/>
  <c r="R48"/>
  <c r="C49" s="1"/>
  <c r="T47"/>
  <c r="R47"/>
  <c r="C48" s="1"/>
  <c r="T46"/>
  <c r="R46"/>
  <c r="C47" s="1"/>
  <c r="T45"/>
  <c r="R45"/>
  <c r="C46" s="1"/>
  <c r="T44"/>
  <c r="R44"/>
  <c r="C45" s="1"/>
  <c r="T43"/>
  <c r="R43"/>
  <c r="C44" s="1"/>
  <c r="T42"/>
  <c r="R42"/>
  <c r="C43" s="1"/>
  <c r="T41"/>
  <c r="R41"/>
  <c r="C42" s="1"/>
  <c r="T40"/>
  <c r="R40"/>
  <c r="C41" s="1"/>
  <c r="T39"/>
  <c r="R39"/>
  <c r="C40" s="1"/>
  <c r="T38"/>
  <c r="R38"/>
  <c r="C39" s="1"/>
  <c r="T37"/>
  <c r="R37"/>
  <c r="C38" s="1"/>
  <c r="T36"/>
  <c r="R36"/>
  <c r="C37" s="1"/>
  <c r="T35"/>
  <c r="R35"/>
  <c r="C36" s="1"/>
  <c r="T34"/>
  <c r="R34"/>
  <c r="C35" s="1"/>
  <c r="T33"/>
  <c r="R33"/>
  <c r="C34" s="1"/>
  <c r="T32"/>
  <c r="R32"/>
  <c r="C33" s="1"/>
  <c r="R28"/>
  <c r="C29" s="1"/>
  <c r="K29" s="1"/>
  <c r="M29" s="1"/>
  <c r="R29" s="1"/>
  <c r="T27"/>
  <c r="R27"/>
  <c r="C28" s="1"/>
  <c r="T26"/>
  <c r="R26"/>
  <c r="C27" s="1"/>
  <c r="R25"/>
  <c r="C26" s="1"/>
  <c r="R24"/>
  <c r="C25" s="1"/>
  <c r="T23"/>
  <c r="R23"/>
  <c r="C24" s="1"/>
  <c r="T22"/>
  <c r="R22"/>
  <c r="C23" s="1"/>
  <c r="R21"/>
  <c r="T21" s="1"/>
  <c r="R20"/>
  <c r="C21" s="1"/>
  <c r="T19"/>
  <c r="R19"/>
  <c r="C20" s="1"/>
  <c r="R17"/>
  <c r="T17" s="1"/>
  <c r="T16"/>
  <c r="R16"/>
  <c r="C17" s="1"/>
  <c r="R15"/>
  <c r="C16" s="1"/>
  <c r="T14"/>
  <c r="R14"/>
  <c r="C15" s="1"/>
  <c r="R13"/>
  <c r="T13" s="1"/>
  <c r="R11"/>
  <c r="C12" s="1"/>
  <c r="T10"/>
  <c r="R10"/>
  <c r="C11" s="1"/>
  <c r="R108" i="33"/>
  <c r="R107"/>
  <c r="C108" s="1"/>
  <c r="R106"/>
  <c r="C107" s="1"/>
  <c r="R105"/>
  <c r="C106" s="1"/>
  <c r="R104"/>
  <c r="C105" s="1"/>
  <c r="R103"/>
  <c r="C104" s="1"/>
  <c r="R102"/>
  <c r="R101"/>
  <c r="R100"/>
  <c r="C101" s="1"/>
  <c r="R99"/>
  <c r="C100" s="1"/>
  <c r="R98"/>
  <c r="C99" s="1"/>
  <c r="R97"/>
  <c r="C98" s="1"/>
  <c r="R96"/>
  <c r="C97" s="1"/>
  <c r="R95"/>
  <c r="C96" s="1"/>
  <c r="R94"/>
  <c r="R93"/>
  <c r="R92"/>
  <c r="C93" s="1"/>
  <c r="R91"/>
  <c r="C92" s="1"/>
  <c r="R90"/>
  <c r="C91" s="1"/>
  <c r="R89"/>
  <c r="C90" s="1"/>
  <c r="R88"/>
  <c r="C89" s="1"/>
  <c r="R87"/>
  <c r="C88" s="1"/>
  <c r="R86"/>
  <c r="R85"/>
  <c r="C86" s="1"/>
  <c r="R84"/>
  <c r="C85" s="1"/>
  <c r="R83"/>
  <c r="C84" s="1"/>
  <c r="R82"/>
  <c r="C83" s="1"/>
  <c r="R81"/>
  <c r="C82" s="1"/>
  <c r="R80"/>
  <c r="C81" s="1"/>
  <c r="R79"/>
  <c r="C80" s="1"/>
  <c r="R78"/>
  <c r="C79" s="1"/>
  <c r="R77"/>
  <c r="R76"/>
  <c r="C77" s="1"/>
  <c r="R75"/>
  <c r="C76" s="1"/>
  <c r="R74"/>
  <c r="C75" s="1"/>
  <c r="R73"/>
  <c r="C74" s="1"/>
  <c r="R72"/>
  <c r="C73" s="1"/>
  <c r="R71"/>
  <c r="R70"/>
  <c r="R69"/>
  <c r="R68"/>
  <c r="C69" s="1"/>
  <c r="R67"/>
  <c r="C68" s="1"/>
  <c r="R66"/>
  <c r="C67" s="1"/>
  <c r="R65"/>
  <c r="C66" s="1"/>
  <c r="R64"/>
  <c r="C65" s="1"/>
  <c r="R63"/>
  <c r="C64" s="1"/>
  <c r="R62"/>
  <c r="C63" s="1"/>
  <c r="R61"/>
  <c r="R60"/>
  <c r="C61" s="1"/>
  <c r="R59"/>
  <c r="C60" s="1"/>
  <c r="R58"/>
  <c r="C59" s="1"/>
  <c r="R57"/>
  <c r="C58" s="1"/>
  <c r="R56"/>
  <c r="C57" s="1"/>
  <c r="R55"/>
  <c r="C56" s="1"/>
  <c r="R54"/>
  <c r="R53"/>
  <c r="R52"/>
  <c r="C53" s="1"/>
  <c r="R51"/>
  <c r="C52" s="1"/>
  <c r="R50"/>
  <c r="C51" s="1"/>
  <c r="R49"/>
  <c r="C50" s="1"/>
  <c r="R48"/>
  <c r="C49" s="1"/>
  <c r="R47"/>
  <c r="C48" s="1"/>
  <c r="R46"/>
  <c r="R45"/>
  <c r="R44"/>
  <c r="C45" s="1"/>
  <c r="R43"/>
  <c r="C44" s="1"/>
  <c r="R42"/>
  <c r="C43" s="1"/>
  <c r="R41"/>
  <c r="C42" s="1"/>
  <c r="R40"/>
  <c r="C41" s="1"/>
  <c r="R39"/>
  <c r="C40" s="1"/>
  <c r="R38"/>
  <c r="R37"/>
  <c r="R36"/>
  <c r="C37" s="1"/>
  <c r="R35"/>
  <c r="C36" s="1"/>
  <c r="R34"/>
  <c r="C35" s="1"/>
  <c r="R33"/>
  <c r="C34" s="1"/>
  <c r="R32"/>
  <c r="C33" s="1"/>
  <c r="R31"/>
  <c r="C32" s="1"/>
  <c r="R30"/>
  <c r="R29"/>
  <c r="R28"/>
  <c r="C29" s="1"/>
  <c r="R27"/>
  <c r="C28" s="1"/>
  <c r="R26"/>
  <c r="C27" s="1"/>
  <c r="R25"/>
  <c r="C26" s="1"/>
  <c r="R24"/>
  <c r="T108"/>
  <c r="T107"/>
  <c r="T106"/>
  <c r="T105"/>
  <c r="T104"/>
  <c r="T103"/>
  <c r="T102"/>
  <c r="T101"/>
  <c r="T100"/>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8"/>
  <c r="T37"/>
  <c r="T36"/>
  <c r="T35"/>
  <c r="T34"/>
  <c r="T33"/>
  <c r="T32"/>
  <c r="T31"/>
  <c r="T30"/>
  <c r="T29"/>
  <c r="T28"/>
  <c r="T27"/>
  <c r="T26"/>
  <c r="T23"/>
  <c r="T20"/>
  <c r="T15"/>
  <c r="T14"/>
  <c r="T13"/>
  <c r="T12"/>
  <c r="T11"/>
  <c r="T10"/>
  <c r="R11"/>
  <c r="C12" s="1"/>
  <c r="R23"/>
  <c r="C24" s="1"/>
  <c r="R22"/>
  <c r="C23" s="1"/>
  <c r="R21"/>
  <c r="C22" s="1"/>
  <c r="R20"/>
  <c r="C21" s="1"/>
  <c r="R19"/>
  <c r="C20" s="1"/>
  <c r="R18"/>
  <c r="C19" s="1"/>
  <c r="R17"/>
  <c r="C18" s="1"/>
  <c r="R16"/>
  <c r="C17" s="1"/>
  <c r="R15"/>
  <c r="C16" s="1"/>
  <c r="R14"/>
  <c r="C15" s="1"/>
  <c r="R13"/>
  <c r="C14" s="1"/>
  <c r="R12"/>
  <c r="C13" s="1"/>
  <c r="R10"/>
  <c r="C11" s="1"/>
  <c r="R9"/>
  <c r="R9" i="34"/>
  <c r="C13" i="36"/>
  <c r="K13" s="1"/>
  <c r="M13" s="1"/>
  <c r="R13" s="1"/>
  <c r="M32"/>
  <c r="R32"/>
  <c r="C33" s="1"/>
  <c r="K33"/>
  <c r="M33"/>
  <c r="R33"/>
  <c r="C34" s="1"/>
  <c r="T33"/>
  <c r="K34"/>
  <c r="M34"/>
  <c r="R34"/>
  <c r="C35" s="1"/>
  <c r="K35"/>
  <c r="M35"/>
  <c r="R35"/>
  <c r="C36" s="1"/>
  <c r="K36"/>
  <c r="M36"/>
  <c r="R36"/>
  <c r="C37" s="1"/>
  <c r="T36"/>
  <c r="K37"/>
  <c r="M37"/>
  <c r="R37"/>
  <c r="C38" s="1"/>
  <c r="T37"/>
  <c r="K38"/>
  <c r="M38"/>
  <c r="R38"/>
  <c r="C39" s="1"/>
  <c r="K39"/>
  <c r="M39" s="1"/>
  <c r="R39" s="1"/>
  <c r="C40" s="1"/>
  <c r="K40" s="1"/>
  <c r="M40" s="1"/>
  <c r="R40" s="1"/>
  <c r="C41" s="1"/>
  <c r="K41" s="1"/>
  <c r="M41" s="1"/>
  <c r="R41" s="1"/>
  <c r="C42" s="1"/>
  <c r="K42" s="1"/>
  <c r="M42" s="1"/>
  <c r="R42" s="1"/>
  <c r="C43" s="1"/>
  <c r="K43" s="1"/>
  <c r="M43" s="1"/>
  <c r="R43" s="1"/>
  <c r="C44" s="1"/>
  <c r="K44" s="1"/>
  <c r="M44" s="1"/>
  <c r="R44" s="1"/>
  <c r="C45" s="1"/>
  <c r="K45" s="1"/>
  <c r="M45" s="1"/>
  <c r="R45" s="1"/>
  <c r="C46" s="1"/>
  <c r="K46"/>
  <c r="M46"/>
  <c r="R46"/>
  <c r="C47" s="1"/>
  <c r="T46"/>
  <c r="T108"/>
  <c r="R108"/>
  <c r="M108"/>
  <c r="K108"/>
  <c r="T107"/>
  <c r="R107"/>
  <c r="C108" s="1"/>
  <c r="M107"/>
  <c r="K107"/>
  <c r="T106"/>
  <c r="R106"/>
  <c r="C107" s="1"/>
  <c r="M106"/>
  <c r="K106"/>
  <c r="T105"/>
  <c r="R105"/>
  <c r="C106" s="1"/>
  <c r="M105"/>
  <c r="K105"/>
  <c r="T104"/>
  <c r="R104"/>
  <c r="C105" s="1"/>
  <c r="M104"/>
  <c r="K104"/>
  <c r="T103"/>
  <c r="R103"/>
  <c r="C104" s="1"/>
  <c r="M103"/>
  <c r="K103"/>
  <c r="T102"/>
  <c r="R102"/>
  <c r="C103" s="1"/>
  <c r="M102"/>
  <c r="K102"/>
  <c r="T101"/>
  <c r="R101"/>
  <c r="C102" s="1"/>
  <c r="M101"/>
  <c r="K101"/>
  <c r="T100"/>
  <c r="R100"/>
  <c r="C101" s="1"/>
  <c r="M100"/>
  <c r="K100"/>
  <c r="T99"/>
  <c r="R99"/>
  <c r="C100" s="1"/>
  <c r="M99"/>
  <c r="K99"/>
  <c r="T98"/>
  <c r="R98"/>
  <c r="C99" s="1"/>
  <c r="M98"/>
  <c r="K98"/>
  <c r="T97"/>
  <c r="R97"/>
  <c r="C98" s="1"/>
  <c r="M97"/>
  <c r="K97"/>
  <c r="T96"/>
  <c r="R96"/>
  <c r="C97" s="1"/>
  <c r="M96"/>
  <c r="K96"/>
  <c r="T95"/>
  <c r="R95"/>
  <c r="C96" s="1"/>
  <c r="M95"/>
  <c r="K95"/>
  <c r="T94"/>
  <c r="R94"/>
  <c r="C95" s="1"/>
  <c r="M94"/>
  <c r="K94"/>
  <c r="T93"/>
  <c r="R93"/>
  <c r="C94" s="1"/>
  <c r="M93"/>
  <c r="K93"/>
  <c r="T92"/>
  <c r="R92"/>
  <c r="C93" s="1"/>
  <c r="M92"/>
  <c r="K92"/>
  <c r="T91"/>
  <c r="R91"/>
  <c r="C92" s="1"/>
  <c r="M91"/>
  <c r="K91"/>
  <c r="T90"/>
  <c r="R90"/>
  <c r="C91" s="1"/>
  <c r="M90"/>
  <c r="K90"/>
  <c r="T89"/>
  <c r="R89"/>
  <c r="C90" s="1"/>
  <c r="M89"/>
  <c r="K89"/>
  <c r="T88"/>
  <c r="R88"/>
  <c r="C89" s="1"/>
  <c r="M88"/>
  <c r="K88"/>
  <c r="T87"/>
  <c r="R87"/>
  <c r="C88" s="1"/>
  <c r="M87"/>
  <c r="K87"/>
  <c r="T86"/>
  <c r="R86"/>
  <c r="C87" s="1"/>
  <c r="M86"/>
  <c r="K86"/>
  <c r="T85"/>
  <c r="R85"/>
  <c r="C86" s="1"/>
  <c r="M85"/>
  <c r="K85"/>
  <c r="T84"/>
  <c r="R84"/>
  <c r="C85" s="1"/>
  <c r="M84"/>
  <c r="K84"/>
  <c r="T83"/>
  <c r="R83"/>
  <c r="C84" s="1"/>
  <c r="M83"/>
  <c r="K83"/>
  <c r="T82"/>
  <c r="R82"/>
  <c r="C83" s="1"/>
  <c r="M82"/>
  <c r="K82"/>
  <c r="T81"/>
  <c r="R81"/>
  <c r="C82" s="1"/>
  <c r="M81"/>
  <c r="K81"/>
  <c r="T80"/>
  <c r="R80"/>
  <c r="C81" s="1"/>
  <c r="M80"/>
  <c r="K80"/>
  <c r="T79"/>
  <c r="R79"/>
  <c r="C80" s="1"/>
  <c r="M79"/>
  <c r="K79"/>
  <c r="T78"/>
  <c r="R78"/>
  <c r="C79" s="1"/>
  <c r="M78"/>
  <c r="K78"/>
  <c r="T77"/>
  <c r="R77"/>
  <c r="C78" s="1"/>
  <c r="M77"/>
  <c r="K77"/>
  <c r="T76"/>
  <c r="R76"/>
  <c r="C77" s="1"/>
  <c r="M76"/>
  <c r="K76"/>
  <c r="T75"/>
  <c r="R75"/>
  <c r="C76" s="1"/>
  <c r="M75"/>
  <c r="K75"/>
  <c r="T74"/>
  <c r="R74"/>
  <c r="C75" s="1"/>
  <c r="M74"/>
  <c r="K74"/>
  <c r="T73"/>
  <c r="R73"/>
  <c r="C74" s="1"/>
  <c r="M73"/>
  <c r="K73"/>
  <c r="T72"/>
  <c r="R72"/>
  <c r="C73" s="1"/>
  <c r="M72"/>
  <c r="K72"/>
  <c r="T71"/>
  <c r="R71"/>
  <c r="C72" s="1"/>
  <c r="M71"/>
  <c r="K71"/>
  <c r="T70"/>
  <c r="R70"/>
  <c r="C71" s="1"/>
  <c r="M70"/>
  <c r="K70"/>
  <c r="T69"/>
  <c r="R69"/>
  <c r="C70" s="1"/>
  <c r="M69"/>
  <c r="K69"/>
  <c r="T68"/>
  <c r="R68"/>
  <c r="C69" s="1"/>
  <c r="M68"/>
  <c r="K68"/>
  <c r="T67"/>
  <c r="R67"/>
  <c r="C68" s="1"/>
  <c r="M67"/>
  <c r="K67"/>
  <c r="T66"/>
  <c r="R66"/>
  <c r="C67" s="1"/>
  <c r="M66"/>
  <c r="K66"/>
  <c r="T65"/>
  <c r="R65"/>
  <c r="C66" s="1"/>
  <c r="M65"/>
  <c r="K65"/>
  <c r="T64"/>
  <c r="R64"/>
  <c r="C65" s="1"/>
  <c r="M64"/>
  <c r="K64"/>
  <c r="T63"/>
  <c r="R63"/>
  <c r="C64" s="1"/>
  <c r="M63"/>
  <c r="K63"/>
  <c r="T62"/>
  <c r="R62"/>
  <c r="C63" s="1"/>
  <c r="M62"/>
  <c r="K62"/>
  <c r="T61"/>
  <c r="R61"/>
  <c r="C62" s="1"/>
  <c r="M61"/>
  <c r="K61"/>
  <c r="T60"/>
  <c r="R60"/>
  <c r="C61" s="1"/>
  <c r="M60"/>
  <c r="K60"/>
  <c r="T59"/>
  <c r="R59"/>
  <c r="C60" s="1"/>
  <c r="M59"/>
  <c r="K59"/>
  <c r="T58"/>
  <c r="R58"/>
  <c r="C59" s="1"/>
  <c r="M58"/>
  <c r="K58"/>
  <c r="T57"/>
  <c r="R57"/>
  <c r="C58" s="1"/>
  <c r="M57"/>
  <c r="K57"/>
  <c r="T56"/>
  <c r="R56"/>
  <c r="C57" s="1"/>
  <c r="M56"/>
  <c r="K56"/>
  <c r="T55"/>
  <c r="R55"/>
  <c r="C56" s="1"/>
  <c r="M55"/>
  <c r="K55"/>
  <c r="T54"/>
  <c r="R54"/>
  <c r="C55" s="1"/>
  <c r="M54"/>
  <c r="K54"/>
  <c r="T53"/>
  <c r="R53"/>
  <c r="C54" s="1"/>
  <c r="M53"/>
  <c r="K53"/>
  <c r="T52"/>
  <c r="R52"/>
  <c r="C53" s="1"/>
  <c r="M52"/>
  <c r="K52"/>
  <c r="T51"/>
  <c r="R51"/>
  <c r="C52" s="1"/>
  <c r="M51"/>
  <c r="K51"/>
  <c r="T50"/>
  <c r="R50"/>
  <c r="C51" s="1"/>
  <c r="M50"/>
  <c r="K50"/>
  <c r="T49"/>
  <c r="R49"/>
  <c r="C50" s="1"/>
  <c r="M49"/>
  <c r="K49"/>
  <c r="T48"/>
  <c r="R48"/>
  <c r="C49" s="1"/>
  <c r="M48"/>
  <c r="K48"/>
  <c r="T47"/>
  <c r="R47"/>
  <c r="C48" s="1"/>
  <c r="M47"/>
  <c r="K47"/>
  <c r="K9"/>
  <c r="M9" s="1"/>
  <c r="R9" s="1"/>
  <c r="T9" s="1"/>
  <c r="L2"/>
  <c r="T108" i="35"/>
  <c r="R108"/>
  <c r="M108"/>
  <c r="K108"/>
  <c r="T107"/>
  <c r="R107"/>
  <c r="C108" s="1"/>
  <c r="M107"/>
  <c r="K107"/>
  <c r="T106"/>
  <c r="R106"/>
  <c r="C107" s="1"/>
  <c r="M106"/>
  <c r="K106"/>
  <c r="T105"/>
  <c r="R105"/>
  <c r="C106" s="1"/>
  <c r="M105"/>
  <c r="K105"/>
  <c r="T104"/>
  <c r="R104"/>
  <c r="C105" s="1"/>
  <c r="M104"/>
  <c r="K104"/>
  <c r="T103"/>
  <c r="R103"/>
  <c r="C104" s="1"/>
  <c r="M103"/>
  <c r="K103"/>
  <c r="T102"/>
  <c r="R102"/>
  <c r="C103" s="1"/>
  <c r="M102"/>
  <c r="K102"/>
  <c r="T101"/>
  <c r="R101"/>
  <c r="C102" s="1"/>
  <c r="M101"/>
  <c r="K101"/>
  <c r="T100"/>
  <c r="R100"/>
  <c r="C101" s="1"/>
  <c r="M100"/>
  <c r="K100"/>
  <c r="T99"/>
  <c r="R99"/>
  <c r="C100" s="1"/>
  <c r="M99"/>
  <c r="K99"/>
  <c r="T98"/>
  <c r="R98"/>
  <c r="C99" s="1"/>
  <c r="M98"/>
  <c r="K98"/>
  <c r="T97"/>
  <c r="R97"/>
  <c r="C98" s="1"/>
  <c r="M97"/>
  <c r="K97"/>
  <c r="T96"/>
  <c r="R96"/>
  <c r="C97" s="1"/>
  <c r="M96"/>
  <c r="K96"/>
  <c r="T95"/>
  <c r="R95"/>
  <c r="C96" s="1"/>
  <c r="M95"/>
  <c r="K95"/>
  <c r="T94"/>
  <c r="R94"/>
  <c r="C95" s="1"/>
  <c r="M94"/>
  <c r="K94"/>
  <c r="T93"/>
  <c r="R93"/>
  <c r="C94" s="1"/>
  <c r="M93"/>
  <c r="K93"/>
  <c r="T92"/>
  <c r="R92"/>
  <c r="C93" s="1"/>
  <c r="M92"/>
  <c r="K92"/>
  <c r="T91"/>
  <c r="R91"/>
  <c r="C92" s="1"/>
  <c r="M91"/>
  <c r="K91"/>
  <c r="T90"/>
  <c r="R90"/>
  <c r="C91" s="1"/>
  <c r="M90"/>
  <c r="K90"/>
  <c r="T89"/>
  <c r="R89"/>
  <c r="C90" s="1"/>
  <c r="M89"/>
  <c r="K89"/>
  <c r="T88"/>
  <c r="R88"/>
  <c r="C89" s="1"/>
  <c r="M88"/>
  <c r="K88"/>
  <c r="T87"/>
  <c r="R87"/>
  <c r="C88" s="1"/>
  <c r="M87"/>
  <c r="K87"/>
  <c r="T86"/>
  <c r="R86"/>
  <c r="C87" s="1"/>
  <c r="M86"/>
  <c r="K86"/>
  <c r="T85"/>
  <c r="R85"/>
  <c r="C86" s="1"/>
  <c r="M85"/>
  <c r="K85"/>
  <c r="T84"/>
  <c r="R84"/>
  <c r="C85" s="1"/>
  <c r="M84"/>
  <c r="K84"/>
  <c r="T83"/>
  <c r="R83"/>
  <c r="C84" s="1"/>
  <c r="M83"/>
  <c r="K83"/>
  <c r="T82"/>
  <c r="R82"/>
  <c r="C83" s="1"/>
  <c r="M82"/>
  <c r="K82"/>
  <c r="T81"/>
  <c r="R81"/>
  <c r="C82" s="1"/>
  <c r="M81"/>
  <c r="K81"/>
  <c r="T80"/>
  <c r="R80"/>
  <c r="C81" s="1"/>
  <c r="M80"/>
  <c r="K80"/>
  <c r="T79"/>
  <c r="R79"/>
  <c r="C80" s="1"/>
  <c r="M79"/>
  <c r="K79"/>
  <c r="T78"/>
  <c r="R78"/>
  <c r="C79" s="1"/>
  <c r="M78"/>
  <c r="K78"/>
  <c r="T77"/>
  <c r="R77"/>
  <c r="C78" s="1"/>
  <c r="M77"/>
  <c r="K77"/>
  <c r="T76"/>
  <c r="R76"/>
  <c r="C77" s="1"/>
  <c r="M76"/>
  <c r="K76"/>
  <c r="T75"/>
  <c r="R75"/>
  <c r="C76" s="1"/>
  <c r="M75"/>
  <c r="K75"/>
  <c r="T74"/>
  <c r="R74"/>
  <c r="C75" s="1"/>
  <c r="M74"/>
  <c r="K74"/>
  <c r="T73"/>
  <c r="R73"/>
  <c r="C74" s="1"/>
  <c r="M73"/>
  <c r="K73"/>
  <c r="T72"/>
  <c r="R72"/>
  <c r="C73" s="1"/>
  <c r="M72"/>
  <c r="K72"/>
  <c r="T71"/>
  <c r="R71"/>
  <c r="C72" s="1"/>
  <c r="M71"/>
  <c r="K71"/>
  <c r="T70"/>
  <c r="R70"/>
  <c r="C71" s="1"/>
  <c r="M70"/>
  <c r="K70"/>
  <c r="T69"/>
  <c r="R69"/>
  <c r="C70" s="1"/>
  <c r="M69"/>
  <c r="K69"/>
  <c r="T68"/>
  <c r="R68"/>
  <c r="C69" s="1"/>
  <c r="M68"/>
  <c r="K68"/>
  <c r="T67"/>
  <c r="R67"/>
  <c r="C68" s="1"/>
  <c r="M67"/>
  <c r="K67"/>
  <c r="T66"/>
  <c r="R66"/>
  <c r="C67" s="1"/>
  <c r="M66"/>
  <c r="K66"/>
  <c r="T65"/>
  <c r="R65"/>
  <c r="C66" s="1"/>
  <c r="M65"/>
  <c r="K65"/>
  <c r="T64"/>
  <c r="R64"/>
  <c r="C65" s="1"/>
  <c r="M64"/>
  <c r="K64"/>
  <c r="T63"/>
  <c r="R63"/>
  <c r="C64" s="1"/>
  <c r="M63"/>
  <c r="K63"/>
  <c r="T62"/>
  <c r="R62"/>
  <c r="C63" s="1"/>
  <c r="M62"/>
  <c r="K62"/>
  <c r="T61"/>
  <c r="R61"/>
  <c r="C62" s="1"/>
  <c r="M61"/>
  <c r="K61"/>
  <c r="T60"/>
  <c r="R60"/>
  <c r="C61" s="1"/>
  <c r="M60"/>
  <c r="K60"/>
  <c r="T59"/>
  <c r="R59"/>
  <c r="C60" s="1"/>
  <c r="M59"/>
  <c r="K59"/>
  <c r="T58"/>
  <c r="R58"/>
  <c r="C59" s="1"/>
  <c r="M58"/>
  <c r="K58"/>
  <c r="T57"/>
  <c r="R57"/>
  <c r="C58" s="1"/>
  <c r="M57"/>
  <c r="K57"/>
  <c r="T56"/>
  <c r="R56"/>
  <c r="C57" s="1"/>
  <c r="M56"/>
  <c r="K56"/>
  <c r="T55"/>
  <c r="R55"/>
  <c r="C56" s="1"/>
  <c r="M55"/>
  <c r="K55"/>
  <c r="T54"/>
  <c r="R54"/>
  <c r="C55" s="1"/>
  <c r="M54"/>
  <c r="K54"/>
  <c r="T53"/>
  <c r="R53"/>
  <c r="C54" s="1"/>
  <c r="M53"/>
  <c r="K53"/>
  <c r="T52"/>
  <c r="R52"/>
  <c r="C53" s="1"/>
  <c r="M52"/>
  <c r="K52"/>
  <c r="T51"/>
  <c r="R51"/>
  <c r="C52" s="1"/>
  <c r="M51"/>
  <c r="K51"/>
  <c r="T50"/>
  <c r="R50"/>
  <c r="C51" s="1"/>
  <c r="M50"/>
  <c r="K50"/>
  <c r="T49"/>
  <c r="R49"/>
  <c r="C50" s="1"/>
  <c r="M49"/>
  <c r="K49"/>
  <c r="T48"/>
  <c r="R48"/>
  <c r="C49" s="1"/>
  <c r="M48"/>
  <c r="K48"/>
  <c r="T47"/>
  <c r="R47"/>
  <c r="C48" s="1"/>
  <c r="M47"/>
  <c r="K47"/>
  <c r="T46"/>
  <c r="R46"/>
  <c r="C47" s="1"/>
  <c r="M46"/>
  <c r="K46"/>
  <c r="T45"/>
  <c r="R45"/>
  <c r="C46" s="1"/>
  <c r="M45"/>
  <c r="K45"/>
  <c r="T44"/>
  <c r="R44"/>
  <c r="C45" s="1"/>
  <c r="M44"/>
  <c r="K44"/>
  <c r="T43"/>
  <c r="R43"/>
  <c r="C44" s="1"/>
  <c r="M43"/>
  <c r="K43"/>
  <c r="T42"/>
  <c r="R42"/>
  <c r="C43" s="1"/>
  <c r="M42"/>
  <c r="K42"/>
  <c r="T41"/>
  <c r="R41"/>
  <c r="C42" s="1"/>
  <c r="M41"/>
  <c r="K41"/>
  <c r="T40"/>
  <c r="R40"/>
  <c r="C41" s="1"/>
  <c r="M40"/>
  <c r="K40"/>
  <c r="T39"/>
  <c r="R39"/>
  <c r="C40" s="1"/>
  <c r="M39"/>
  <c r="K39"/>
  <c r="T38"/>
  <c r="R38"/>
  <c r="C39" s="1"/>
  <c r="M38"/>
  <c r="K38"/>
  <c r="T37"/>
  <c r="R37"/>
  <c r="C38" s="1"/>
  <c r="M37"/>
  <c r="K37"/>
  <c r="T36"/>
  <c r="R36"/>
  <c r="C37" s="1"/>
  <c r="M36"/>
  <c r="K36"/>
  <c r="T35"/>
  <c r="R35"/>
  <c r="C36" s="1"/>
  <c r="M35"/>
  <c r="K35"/>
  <c r="T34"/>
  <c r="R34"/>
  <c r="C35" s="1"/>
  <c r="M34"/>
  <c r="K34"/>
  <c r="K33"/>
  <c r="M33" s="1"/>
  <c r="R33" s="1"/>
  <c r="R32"/>
  <c r="C33" s="1"/>
  <c r="M32"/>
  <c r="K32"/>
  <c r="T31"/>
  <c r="R31"/>
  <c r="C32" s="1"/>
  <c r="M31"/>
  <c r="K31"/>
  <c r="R30"/>
  <c r="C31" s="1"/>
  <c r="M30"/>
  <c r="K30"/>
  <c r="T29"/>
  <c r="R29"/>
  <c r="C30" s="1"/>
  <c r="M29"/>
  <c r="K29"/>
  <c r="R28"/>
  <c r="C29" s="1"/>
  <c r="M28"/>
  <c r="K28"/>
  <c r="T27"/>
  <c r="R27"/>
  <c r="C28" s="1"/>
  <c r="M27"/>
  <c r="K27"/>
  <c r="R26"/>
  <c r="C27" s="1"/>
  <c r="M26"/>
  <c r="K26"/>
  <c r="T25"/>
  <c r="R25"/>
  <c r="C26" s="1"/>
  <c r="M25"/>
  <c r="K25"/>
  <c r="T24"/>
  <c r="R24"/>
  <c r="C25" s="1"/>
  <c r="M24"/>
  <c r="K24"/>
  <c r="T23"/>
  <c r="R23"/>
  <c r="C24" s="1"/>
  <c r="M23"/>
  <c r="K23"/>
  <c r="R22"/>
  <c r="C23" s="1"/>
  <c r="M22"/>
  <c r="K22"/>
  <c r="T12"/>
  <c r="R12"/>
  <c r="C13" s="1"/>
  <c r="K13" s="1"/>
  <c r="M13" s="1"/>
  <c r="R13" s="1"/>
  <c r="M12"/>
  <c r="K12"/>
  <c r="T11"/>
  <c r="R11"/>
  <c r="C12" s="1"/>
  <c r="M11"/>
  <c r="K11"/>
  <c r="T10"/>
  <c r="R10"/>
  <c r="C11" s="1"/>
  <c r="M10"/>
  <c r="K10"/>
  <c r="K9"/>
  <c r="M9" s="1"/>
  <c r="R9" s="1"/>
  <c r="T9" s="1"/>
  <c r="L2"/>
  <c r="M108" i="34"/>
  <c r="K108"/>
  <c r="M107"/>
  <c r="K107"/>
  <c r="M106"/>
  <c r="K106"/>
  <c r="C106"/>
  <c r="M105"/>
  <c r="K105"/>
  <c r="M104"/>
  <c r="K104"/>
  <c r="M103"/>
  <c r="K103"/>
  <c r="M102"/>
  <c r="K102"/>
  <c r="C102"/>
  <c r="M101"/>
  <c r="K101"/>
  <c r="M100"/>
  <c r="K100"/>
  <c r="M99"/>
  <c r="K99"/>
  <c r="M98"/>
  <c r="K98"/>
  <c r="C98"/>
  <c r="M97"/>
  <c r="K97"/>
  <c r="M96"/>
  <c r="K96"/>
  <c r="M95"/>
  <c r="K95"/>
  <c r="M94"/>
  <c r="K94"/>
  <c r="M93"/>
  <c r="K93"/>
  <c r="M92"/>
  <c r="K92"/>
  <c r="M91"/>
  <c r="K91"/>
  <c r="M90"/>
  <c r="K90"/>
  <c r="C90"/>
  <c r="M89"/>
  <c r="K89"/>
  <c r="M88"/>
  <c r="K88"/>
  <c r="M87"/>
  <c r="K87"/>
  <c r="M86"/>
  <c r="K86"/>
  <c r="C86"/>
  <c r="M85"/>
  <c r="K85"/>
  <c r="M84"/>
  <c r="K84"/>
  <c r="K83"/>
  <c r="M83" s="1"/>
  <c r="M82"/>
  <c r="K82"/>
  <c r="C82"/>
  <c r="M81"/>
  <c r="K81"/>
  <c r="M80"/>
  <c r="K80"/>
  <c r="M79"/>
  <c r="K79"/>
  <c r="M78"/>
  <c r="K78"/>
  <c r="C78"/>
  <c r="M77"/>
  <c r="K77"/>
  <c r="M76"/>
  <c r="K76"/>
  <c r="M75"/>
  <c r="K75"/>
  <c r="M74"/>
  <c r="K74"/>
  <c r="C74"/>
  <c r="M73"/>
  <c r="K73"/>
  <c r="M72"/>
  <c r="K72"/>
  <c r="M71"/>
  <c r="K71"/>
  <c r="M70"/>
  <c r="K70"/>
  <c r="C70"/>
  <c r="M69"/>
  <c r="K69"/>
  <c r="M68"/>
  <c r="K68"/>
  <c r="M67"/>
  <c r="K67"/>
  <c r="M66"/>
  <c r="K66"/>
  <c r="C66"/>
  <c r="M65"/>
  <c r="K65"/>
  <c r="M64"/>
  <c r="K64"/>
  <c r="M63"/>
  <c r="K63"/>
  <c r="C63"/>
  <c r="M62"/>
  <c r="K62"/>
  <c r="M61"/>
  <c r="R61" s="1"/>
  <c r="K61"/>
  <c r="R60"/>
  <c r="C61" s="1"/>
  <c r="M60"/>
  <c r="K60"/>
  <c r="T59"/>
  <c r="R59"/>
  <c r="C60" s="1"/>
  <c r="M59"/>
  <c r="K59"/>
  <c r="R58"/>
  <c r="C59" s="1"/>
  <c r="M58"/>
  <c r="K58"/>
  <c r="T57"/>
  <c r="R57"/>
  <c r="C58" s="1"/>
  <c r="M57"/>
  <c r="K57"/>
  <c r="R56"/>
  <c r="C57" s="1"/>
  <c r="M56"/>
  <c r="K56"/>
  <c r="T55"/>
  <c r="R55"/>
  <c r="C56" s="1"/>
  <c r="M55"/>
  <c r="K55"/>
  <c r="R54"/>
  <c r="C55" s="1"/>
  <c r="M54"/>
  <c r="K54"/>
  <c r="T53"/>
  <c r="R53"/>
  <c r="C54" s="1"/>
  <c r="M53"/>
  <c r="K53"/>
  <c r="R52"/>
  <c r="C53" s="1"/>
  <c r="M52"/>
  <c r="K52"/>
  <c r="T51"/>
  <c r="R51"/>
  <c r="C52" s="1"/>
  <c r="M51"/>
  <c r="K51"/>
  <c r="R50"/>
  <c r="C51" s="1"/>
  <c r="M50"/>
  <c r="K50"/>
  <c r="T49"/>
  <c r="R49"/>
  <c r="C50" s="1"/>
  <c r="M49"/>
  <c r="K49"/>
  <c r="R48"/>
  <c r="C49" s="1"/>
  <c r="M48"/>
  <c r="K48"/>
  <c r="T47"/>
  <c r="R47"/>
  <c r="C48" s="1"/>
  <c r="M47"/>
  <c r="K47"/>
  <c r="R46"/>
  <c r="C47" s="1"/>
  <c r="M46"/>
  <c r="K46"/>
  <c r="T45"/>
  <c r="R45"/>
  <c r="C46" s="1"/>
  <c r="M45"/>
  <c r="K45"/>
  <c r="T44"/>
  <c r="R44"/>
  <c r="C45" s="1"/>
  <c r="M44"/>
  <c r="K44"/>
  <c r="T43"/>
  <c r="R43"/>
  <c r="C44" s="1"/>
  <c r="M43"/>
  <c r="K43"/>
  <c r="R42"/>
  <c r="C43" s="1"/>
  <c r="M42"/>
  <c r="K42"/>
  <c r="T41"/>
  <c r="R41"/>
  <c r="C42" s="1"/>
  <c r="M41"/>
  <c r="K41"/>
  <c r="R40"/>
  <c r="C41" s="1"/>
  <c r="M40"/>
  <c r="K40"/>
  <c r="T39"/>
  <c r="R39"/>
  <c r="C40" s="1"/>
  <c r="M39"/>
  <c r="K39"/>
  <c r="R38"/>
  <c r="C39" s="1"/>
  <c r="M38"/>
  <c r="K38"/>
  <c r="T37"/>
  <c r="R37"/>
  <c r="C38" s="1"/>
  <c r="M37"/>
  <c r="K37"/>
  <c r="R36"/>
  <c r="C37" s="1"/>
  <c r="M36"/>
  <c r="K36"/>
  <c r="T35"/>
  <c r="R35"/>
  <c r="C36" s="1"/>
  <c r="M35"/>
  <c r="K35"/>
  <c r="R34"/>
  <c r="C35" s="1"/>
  <c r="M34"/>
  <c r="K34"/>
  <c r="T33"/>
  <c r="R33"/>
  <c r="C34" s="1"/>
  <c r="M33"/>
  <c r="K33"/>
  <c r="R32"/>
  <c r="C33" s="1"/>
  <c r="M32"/>
  <c r="K32"/>
  <c r="T31"/>
  <c r="R31"/>
  <c r="C32" s="1"/>
  <c r="M31"/>
  <c r="K31"/>
  <c r="R30"/>
  <c r="C31" s="1"/>
  <c r="M30"/>
  <c r="K30"/>
  <c r="T29"/>
  <c r="R29"/>
  <c r="C30" s="1"/>
  <c r="M29"/>
  <c r="K29"/>
  <c r="R28"/>
  <c r="C29" s="1"/>
  <c r="M28"/>
  <c r="K28"/>
  <c r="T27"/>
  <c r="R27"/>
  <c r="C28" s="1"/>
  <c r="M27"/>
  <c r="K27"/>
  <c r="R26"/>
  <c r="C27" s="1"/>
  <c r="M26"/>
  <c r="K26"/>
  <c r="T25"/>
  <c r="R25"/>
  <c r="C26" s="1"/>
  <c r="M25"/>
  <c r="K25"/>
  <c r="R24"/>
  <c r="C25" s="1"/>
  <c r="M24"/>
  <c r="K24"/>
  <c r="T23"/>
  <c r="R23"/>
  <c r="C24" s="1"/>
  <c r="M23"/>
  <c r="K23"/>
  <c r="R22"/>
  <c r="C23" s="1"/>
  <c r="M22"/>
  <c r="K22"/>
  <c r="T21"/>
  <c r="R21"/>
  <c r="C22" s="1"/>
  <c r="M21"/>
  <c r="K21"/>
  <c r="R20"/>
  <c r="C21" s="1"/>
  <c r="M20"/>
  <c r="K20"/>
  <c r="T19"/>
  <c r="R19"/>
  <c r="C20" s="1"/>
  <c r="M19"/>
  <c r="K19"/>
  <c r="R18"/>
  <c r="C19" s="1"/>
  <c r="M18"/>
  <c r="K18"/>
  <c r="T17"/>
  <c r="R17"/>
  <c r="C18" s="1"/>
  <c r="M17"/>
  <c r="K17"/>
  <c r="R16"/>
  <c r="C17" s="1"/>
  <c r="M16"/>
  <c r="K16"/>
  <c r="T15"/>
  <c r="R15"/>
  <c r="C16" s="1"/>
  <c r="M15"/>
  <c r="K15"/>
  <c r="R14"/>
  <c r="C15" s="1"/>
  <c r="M14"/>
  <c r="K14"/>
  <c r="K13"/>
  <c r="M13" s="1"/>
  <c r="R13" s="1"/>
  <c r="R12"/>
  <c r="C13" s="1"/>
  <c r="M12"/>
  <c r="K12"/>
  <c r="T11"/>
  <c r="R11"/>
  <c r="C12" s="1"/>
  <c r="M11"/>
  <c r="R10"/>
  <c r="C11" s="1"/>
  <c r="K11" s="1"/>
  <c r="K9"/>
  <c r="M9" s="1"/>
  <c r="L2"/>
  <c r="M108" i="33"/>
  <c r="K108"/>
  <c r="M107"/>
  <c r="K107"/>
  <c r="M106"/>
  <c r="K106"/>
  <c r="M105"/>
  <c r="K105"/>
  <c r="M104"/>
  <c r="K104"/>
  <c r="M103"/>
  <c r="K103"/>
  <c r="C103"/>
  <c r="M102"/>
  <c r="K102"/>
  <c r="C102"/>
  <c r="M101"/>
  <c r="K101"/>
  <c r="M100"/>
  <c r="K100"/>
  <c r="M99"/>
  <c r="K99"/>
  <c r="M98"/>
  <c r="K98"/>
  <c r="M97"/>
  <c r="K97"/>
  <c r="M96"/>
  <c r="K96"/>
  <c r="M95"/>
  <c r="K95"/>
  <c r="C95"/>
  <c r="M94"/>
  <c r="K94"/>
  <c r="C94"/>
  <c r="M93"/>
  <c r="K93"/>
  <c r="M92"/>
  <c r="K92"/>
  <c r="M91"/>
  <c r="K91"/>
  <c r="M90"/>
  <c r="K90"/>
  <c r="M89"/>
  <c r="K89"/>
  <c r="M88"/>
  <c r="K88"/>
  <c r="M87"/>
  <c r="K87"/>
  <c r="C87"/>
  <c r="M86"/>
  <c r="K86"/>
  <c r="M85"/>
  <c r="K85"/>
  <c r="M84"/>
  <c r="K84"/>
  <c r="M83"/>
  <c r="K83"/>
  <c r="M82"/>
  <c r="K82"/>
  <c r="M81"/>
  <c r="K81"/>
  <c r="M80"/>
  <c r="K80"/>
  <c r="M79"/>
  <c r="K79"/>
  <c r="M78"/>
  <c r="K78"/>
  <c r="C78"/>
  <c r="M77"/>
  <c r="K77"/>
  <c r="M76"/>
  <c r="K76"/>
  <c r="M75"/>
  <c r="K75"/>
  <c r="M74"/>
  <c r="K74"/>
  <c r="M73"/>
  <c r="K73"/>
  <c r="M72"/>
  <c r="K72"/>
  <c r="C72"/>
  <c r="M71"/>
  <c r="K71"/>
  <c r="C71"/>
  <c r="M70"/>
  <c r="K70"/>
  <c r="C70"/>
  <c r="M69"/>
  <c r="K69"/>
  <c r="M68"/>
  <c r="K68"/>
  <c r="M67"/>
  <c r="K67"/>
  <c r="M66"/>
  <c r="K66"/>
  <c r="M65"/>
  <c r="K65"/>
  <c r="M64"/>
  <c r="K64"/>
  <c r="M63"/>
  <c r="K63"/>
  <c r="M62"/>
  <c r="K62"/>
  <c r="C62"/>
  <c r="M61"/>
  <c r="K61"/>
  <c r="M60"/>
  <c r="K60"/>
  <c r="M59"/>
  <c r="K59"/>
  <c r="M58"/>
  <c r="K58"/>
  <c r="M57"/>
  <c r="K57"/>
  <c r="M56"/>
  <c r="K56"/>
  <c r="M55"/>
  <c r="K55"/>
  <c r="C55"/>
  <c r="M54"/>
  <c r="K54"/>
  <c r="C54"/>
  <c r="M53"/>
  <c r="K53"/>
  <c r="M52"/>
  <c r="K52"/>
  <c r="M51"/>
  <c r="K51"/>
  <c r="M50"/>
  <c r="K50"/>
  <c r="M49"/>
  <c r="K49"/>
  <c r="M48"/>
  <c r="K48"/>
  <c r="M47"/>
  <c r="K47"/>
  <c r="C47"/>
  <c r="M46"/>
  <c r="K46"/>
  <c r="C46"/>
  <c r="M45"/>
  <c r="K45"/>
  <c r="M44"/>
  <c r="K44"/>
  <c r="M43"/>
  <c r="K43"/>
  <c r="M42"/>
  <c r="K42"/>
  <c r="M41"/>
  <c r="K41"/>
  <c r="M40"/>
  <c r="K40"/>
  <c r="M39"/>
  <c r="K39"/>
  <c r="C39"/>
  <c r="M38"/>
  <c r="K38"/>
  <c r="C38"/>
  <c r="M37"/>
  <c r="K37"/>
  <c r="M36"/>
  <c r="K36"/>
  <c r="M35"/>
  <c r="K35"/>
  <c r="M34"/>
  <c r="K34"/>
  <c r="M33"/>
  <c r="K33"/>
  <c r="M32"/>
  <c r="K32"/>
  <c r="M31"/>
  <c r="K31"/>
  <c r="C31"/>
  <c r="M30"/>
  <c r="K30"/>
  <c r="C30"/>
  <c r="M29"/>
  <c r="K29"/>
  <c r="M28"/>
  <c r="K28"/>
  <c r="M27"/>
  <c r="K27"/>
  <c r="M26"/>
  <c r="K26"/>
  <c r="M25"/>
  <c r="K25"/>
  <c r="C25"/>
  <c r="M24"/>
  <c r="K24"/>
  <c r="M23"/>
  <c r="K23"/>
  <c r="K22"/>
  <c r="M22" s="1"/>
  <c r="M21"/>
  <c r="K21"/>
  <c r="M20"/>
  <c r="K20"/>
  <c r="M19"/>
  <c r="K19"/>
  <c r="M18"/>
  <c r="K18"/>
  <c r="M17"/>
  <c r="K17"/>
  <c r="M16"/>
  <c r="K16"/>
  <c r="M15"/>
  <c r="K15"/>
  <c r="M14"/>
  <c r="K14"/>
  <c r="M13"/>
  <c r="K13"/>
  <c r="M12"/>
  <c r="K12"/>
  <c r="M11"/>
  <c r="K11"/>
  <c r="M10"/>
  <c r="K10"/>
  <c r="M9"/>
  <c r="K9"/>
  <c r="L2"/>
  <c r="M108" i="32"/>
  <c r="K108"/>
  <c r="M107"/>
  <c r="K107"/>
  <c r="M106"/>
  <c r="K106"/>
  <c r="M105"/>
  <c r="K105"/>
  <c r="M104"/>
  <c r="K104"/>
  <c r="M103"/>
  <c r="K103"/>
  <c r="M102"/>
  <c r="K102"/>
  <c r="M101"/>
  <c r="K101"/>
  <c r="M100"/>
  <c r="K100"/>
  <c r="M99"/>
  <c r="K99"/>
  <c r="M98"/>
  <c r="K98"/>
  <c r="M97"/>
  <c r="K97"/>
  <c r="M96"/>
  <c r="K96"/>
  <c r="M95"/>
  <c r="K95"/>
  <c r="M94"/>
  <c r="K94"/>
  <c r="M93"/>
  <c r="K93"/>
  <c r="M92"/>
  <c r="K92"/>
  <c r="M91"/>
  <c r="K91"/>
  <c r="M90"/>
  <c r="K90"/>
  <c r="M89"/>
  <c r="K89"/>
  <c r="M88"/>
  <c r="K88"/>
  <c r="M87"/>
  <c r="K87"/>
  <c r="M86"/>
  <c r="K86"/>
  <c r="M85"/>
  <c r="K85"/>
  <c r="M84"/>
  <c r="K84"/>
  <c r="M83"/>
  <c r="K83"/>
  <c r="M82"/>
  <c r="K82"/>
  <c r="M81"/>
  <c r="K81"/>
  <c r="M80"/>
  <c r="K80"/>
  <c r="M79"/>
  <c r="K79"/>
  <c r="M78"/>
  <c r="K78"/>
  <c r="M77"/>
  <c r="K77"/>
  <c r="M76"/>
  <c r="K76"/>
  <c r="M75"/>
  <c r="K75"/>
  <c r="M74"/>
  <c r="K74"/>
  <c r="M73"/>
  <c r="K73"/>
  <c r="M72"/>
  <c r="K72"/>
  <c r="M71"/>
  <c r="K71"/>
  <c r="M70"/>
  <c r="K70"/>
  <c r="M69"/>
  <c r="K69"/>
  <c r="M68"/>
  <c r="K68"/>
  <c r="M67"/>
  <c r="K67"/>
  <c r="M66"/>
  <c r="K66"/>
  <c r="M65"/>
  <c r="K65"/>
  <c r="M64"/>
  <c r="K64"/>
  <c r="M63"/>
  <c r="K63"/>
  <c r="M62"/>
  <c r="K62"/>
  <c r="M61"/>
  <c r="K61"/>
  <c r="M60"/>
  <c r="K60"/>
  <c r="M59"/>
  <c r="K59"/>
  <c r="M58"/>
  <c r="K58"/>
  <c r="M57"/>
  <c r="K57"/>
  <c r="M56"/>
  <c r="K56"/>
  <c r="M55"/>
  <c r="K55"/>
  <c r="M54"/>
  <c r="K54"/>
  <c r="M53"/>
  <c r="K53"/>
  <c r="M52"/>
  <c r="K52"/>
  <c r="M51"/>
  <c r="K51"/>
  <c r="M50"/>
  <c r="K50"/>
  <c r="M49"/>
  <c r="K49"/>
  <c r="M48"/>
  <c r="K48"/>
  <c r="M47"/>
  <c r="K47"/>
  <c r="M46"/>
  <c r="K46"/>
  <c r="M45"/>
  <c r="K45"/>
  <c r="M44"/>
  <c r="K44"/>
  <c r="M43"/>
  <c r="K43"/>
  <c r="M42"/>
  <c r="K42"/>
  <c r="M41"/>
  <c r="K41"/>
  <c r="M40"/>
  <c r="K40"/>
  <c r="M39"/>
  <c r="K39"/>
  <c r="M38"/>
  <c r="K38"/>
  <c r="M37"/>
  <c r="K37"/>
  <c r="M36"/>
  <c r="K36"/>
  <c r="M35"/>
  <c r="K35"/>
  <c r="M34"/>
  <c r="K34"/>
  <c r="C34"/>
  <c r="M33"/>
  <c r="K33"/>
  <c r="M32"/>
  <c r="K32"/>
  <c r="M31"/>
  <c r="K31"/>
  <c r="M30"/>
  <c r="K30"/>
  <c r="M29"/>
  <c r="K29"/>
  <c r="M28"/>
  <c r="K28"/>
  <c r="M27"/>
  <c r="K27"/>
  <c r="M26"/>
  <c r="K26"/>
  <c r="M25"/>
  <c r="R25" s="1"/>
  <c r="K25"/>
  <c r="M24"/>
  <c r="K24"/>
  <c r="M23"/>
  <c r="K23"/>
  <c r="M22"/>
  <c r="K22"/>
  <c r="M21"/>
  <c r="K21"/>
  <c r="M20"/>
  <c r="K20"/>
  <c r="M19"/>
  <c r="K19"/>
  <c r="M18"/>
  <c r="K18"/>
  <c r="M17"/>
  <c r="K17"/>
  <c r="M16"/>
  <c r="K16"/>
  <c r="M15"/>
  <c r="K15"/>
  <c r="M14"/>
  <c r="K14"/>
  <c r="M13"/>
  <c r="K13"/>
  <c r="M12"/>
  <c r="K12"/>
  <c r="M11"/>
  <c r="K11"/>
  <c r="M10"/>
  <c r="K10"/>
  <c r="M9"/>
  <c r="K9"/>
  <c r="L2"/>
  <c r="T108" i="31"/>
  <c r="R108"/>
  <c r="M108"/>
  <c r="K108"/>
  <c r="T107"/>
  <c r="R107"/>
  <c r="C108" s="1"/>
  <c r="M107"/>
  <c r="K107"/>
  <c r="M106"/>
  <c r="K106"/>
  <c r="M105"/>
  <c r="K105"/>
  <c r="M104"/>
  <c r="K104"/>
  <c r="M103"/>
  <c r="K103"/>
  <c r="M102"/>
  <c r="K102"/>
  <c r="M101"/>
  <c r="K101"/>
  <c r="M100"/>
  <c r="K100"/>
  <c r="M99"/>
  <c r="K99"/>
  <c r="M98"/>
  <c r="K98"/>
  <c r="M97"/>
  <c r="K97"/>
  <c r="M96"/>
  <c r="K96"/>
  <c r="M95"/>
  <c r="K95"/>
  <c r="M94"/>
  <c r="K94"/>
  <c r="M93"/>
  <c r="K93"/>
  <c r="M92"/>
  <c r="K92"/>
  <c r="M91"/>
  <c r="K91"/>
  <c r="M90"/>
  <c r="K90"/>
  <c r="M89"/>
  <c r="K89"/>
  <c r="M88"/>
  <c r="K88"/>
  <c r="M87"/>
  <c r="K87"/>
  <c r="M86"/>
  <c r="K86"/>
  <c r="M85"/>
  <c r="K85"/>
  <c r="M84"/>
  <c r="K84"/>
  <c r="M83"/>
  <c r="K83"/>
  <c r="M82"/>
  <c r="K82"/>
  <c r="M81"/>
  <c r="K81"/>
  <c r="M80"/>
  <c r="K80"/>
  <c r="M79"/>
  <c r="K79"/>
  <c r="M78"/>
  <c r="K78"/>
  <c r="M77"/>
  <c r="K77"/>
  <c r="M76"/>
  <c r="K76"/>
  <c r="M75"/>
  <c r="K75"/>
  <c r="M74"/>
  <c r="K74"/>
  <c r="M73"/>
  <c r="K73"/>
  <c r="M72"/>
  <c r="K72"/>
  <c r="M71"/>
  <c r="K71"/>
  <c r="M70"/>
  <c r="K70"/>
  <c r="M69"/>
  <c r="K69"/>
  <c r="M68"/>
  <c r="K68"/>
  <c r="M67"/>
  <c r="K67"/>
  <c r="M66"/>
  <c r="K66"/>
  <c r="M65"/>
  <c r="K65"/>
  <c r="M64"/>
  <c r="K64"/>
  <c r="M63"/>
  <c r="K63"/>
  <c r="M62"/>
  <c r="K62"/>
  <c r="M61"/>
  <c r="K61"/>
  <c r="M60"/>
  <c r="K60"/>
  <c r="M59"/>
  <c r="K59"/>
  <c r="M58"/>
  <c r="K58"/>
  <c r="M57"/>
  <c r="K57"/>
  <c r="M56"/>
  <c r="K56"/>
  <c r="M55"/>
  <c r="K55"/>
  <c r="M54"/>
  <c r="K54"/>
  <c r="M53"/>
  <c r="K53"/>
  <c r="M52"/>
  <c r="K52"/>
  <c r="M51"/>
  <c r="K51"/>
  <c r="M50"/>
  <c r="K50"/>
  <c r="M49"/>
  <c r="K49"/>
  <c r="M48"/>
  <c r="K48"/>
  <c r="M47"/>
  <c r="K47"/>
  <c r="M46"/>
  <c r="K46"/>
  <c r="M45"/>
  <c r="K45"/>
  <c r="M44"/>
  <c r="K44"/>
  <c r="M43"/>
  <c r="K43"/>
  <c r="M42"/>
  <c r="K42"/>
  <c r="M41"/>
  <c r="K41"/>
  <c r="M40"/>
  <c r="K40"/>
  <c r="M39"/>
  <c r="K39"/>
  <c r="M38"/>
  <c r="K38"/>
  <c r="M37"/>
  <c r="K37"/>
  <c r="M36"/>
  <c r="K36"/>
  <c r="M35"/>
  <c r="K35"/>
  <c r="M34"/>
  <c r="K34"/>
  <c r="M33"/>
  <c r="K33"/>
  <c r="M32"/>
  <c r="K32"/>
  <c r="M31"/>
  <c r="K31"/>
  <c r="M30"/>
  <c r="K30"/>
  <c r="M29"/>
  <c r="K29"/>
  <c r="M22"/>
  <c r="R22" s="1"/>
  <c r="K22"/>
  <c r="M21"/>
  <c r="K21"/>
  <c r="M20"/>
  <c r="K20"/>
  <c r="M19"/>
  <c r="K19"/>
  <c r="M18"/>
  <c r="K18"/>
  <c r="M17"/>
  <c r="K17"/>
  <c r="M16"/>
  <c r="K16"/>
  <c r="M15"/>
  <c r="K15"/>
  <c r="M14"/>
  <c r="K14"/>
  <c r="M13"/>
  <c r="M12"/>
  <c r="K12"/>
  <c r="C12"/>
  <c r="M11"/>
  <c r="K11"/>
  <c r="M10"/>
  <c r="K10"/>
  <c r="M9"/>
  <c r="K9"/>
  <c r="L2"/>
  <c r="M108" i="30"/>
  <c r="K108"/>
  <c r="M107"/>
  <c r="K107"/>
  <c r="M106"/>
  <c r="K106"/>
  <c r="M105"/>
  <c r="K105"/>
  <c r="M104"/>
  <c r="K104"/>
  <c r="M103"/>
  <c r="K103"/>
  <c r="M102"/>
  <c r="K102"/>
  <c r="M101"/>
  <c r="K101"/>
  <c r="M100"/>
  <c r="K100"/>
  <c r="M99"/>
  <c r="K99"/>
  <c r="M98"/>
  <c r="K98"/>
  <c r="M97"/>
  <c r="K97"/>
  <c r="M96"/>
  <c r="K96"/>
  <c r="M95"/>
  <c r="K95"/>
  <c r="M94"/>
  <c r="K94"/>
  <c r="M93"/>
  <c r="K93"/>
  <c r="M92"/>
  <c r="K92"/>
  <c r="M91"/>
  <c r="K91"/>
  <c r="M90"/>
  <c r="K90"/>
  <c r="M89"/>
  <c r="K89"/>
  <c r="M88"/>
  <c r="K88"/>
  <c r="M87"/>
  <c r="K87"/>
  <c r="M86"/>
  <c r="K86"/>
  <c r="M85"/>
  <c r="K85"/>
  <c r="M84"/>
  <c r="K84"/>
  <c r="M83"/>
  <c r="K83"/>
  <c r="M82"/>
  <c r="K82"/>
  <c r="M81"/>
  <c r="K81"/>
  <c r="M80"/>
  <c r="K80"/>
  <c r="M79"/>
  <c r="K79"/>
  <c r="M78"/>
  <c r="K78"/>
  <c r="M77"/>
  <c r="K77"/>
  <c r="M76"/>
  <c r="K76"/>
  <c r="M75"/>
  <c r="K75"/>
  <c r="M74"/>
  <c r="K74"/>
  <c r="M73"/>
  <c r="K73"/>
  <c r="M72"/>
  <c r="K72"/>
  <c r="M71"/>
  <c r="K71"/>
  <c r="M70"/>
  <c r="K70"/>
  <c r="M69"/>
  <c r="K69"/>
  <c r="M68"/>
  <c r="K68"/>
  <c r="M67"/>
  <c r="K67"/>
  <c r="M66"/>
  <c r="K66"/>
  <c r="M65"/>
  <c r="K65"/>
  <c r="M64"/>
  <c r="K64"/>
  <c r="M63"/>
  <c r="K63"/>
  <c r="M62"/>
  <c r="K62"/>
  <c r="M61"/>
  <c r="K61"/>
  <c r="M60"/>
  <c r="K60"/>
  <c r="M59"/>
  <c r="K59"/>
  <c r="M58"/>
  <c r="K58"/>
  <c r="M57"/>
  <c r="K57"/>
  <c r="M56"/>
  <c r="K56"/>
  <c r="M55"/>
  <c r="K55"/>
  <c r="M54"/>
  <c r="K54"/>
  <c r="M53"/>
  <c r="K53"/>
  <c r="M52"/>
  <c r="K52"/>
  <c r="M51"/>
  <c r="K51"/>
  <c r="M50"/>
  <c r="K50"/>
  <c r="M49"/>
  <c r="K49"/>
  <c r="M48"/>
  <c r="K48"/>
  <c r="M47"/>
  <c r="K47"/>
  <c r="M46"/>
  <c r="K46"/>
  <c r="M45"/>
  <c r="K45"/>
  <c r="M44"/>
  <c r="K44"/>
  <c r="M43"/>
  <c r="K43"/>
  <c r="M42"/>
  <c r="K42"/>
  <c r="M41"/>
  <c r="K41"/>
  <c r="M40"/>
  <c r="K40"/>
  <c r="M39"/>
  <c r="K39"/>
  <c r="M38"/>
  <c r="K38"/>
  <c r="M37"/>
  <c r="K37"/>
  <c r="M36"/>
  <c r="K36"/>
  <c r="M35"/>
  <c r="K35"/>
  <c r="M34"/>
  <c r="K34"/>
  <c r="M33"/>
  <c r="K33"/>
  <c r="M32"/>
  <c r="K32"/>
  <c r="M31"/>
  <c r="K31"/>
  <c r="M30"/>
  <c r="K30"/>
  <c r="M29"/>
  <c r="K29"/>
  <c r="M28"/>
  <c r="K28"/>
  <c r="M27"/>
  <c r="K27"/>
  <c r="M26"/>
  <c r="K26"/>
  <c r="M25"/>
  <c r="K25"/>
  <c r="M24"/>
  <c r="K24"/>
  <c r="M23"/>
  <c r="K23"/>
  <c r="M22"/>
  <c r="K22"/>
  <c r="M21"/>
  <c r="K21"/>
  <c r="M20"/>
  <c r="K20"/>
  <c r="M19"/>
  <c r="K19"/>
  <c r="M18"/>
  <c r="K18"/>
  <c r="M17"/>
  <c r="K17"/>
  <c r="M16"/>
  <c r="K16"/>
  <c r="M15"/>
  <c r="K15"/>
  <c r="C15"/>
  <c r="M14"/>
  <c r="K14"/>
  <c r="M13"/>
  <c r="K13"/>
  <c r="M12"/>
  <c r="K12"/>
  <c r="M11"/>
  <c r="K11"/>
  <c r="M10"/>
  <c r="K10"/>
  <c r="K9"/>
  <c r="M9" s="1"/>
  <c r="L2"/>
  <c r="M108" i="29"/>
  <c r="K108"/>
  <c r="M107"/>
  <c r="K107"/>
  <c r="M106"/>
  <c r="K106"/>
  <c r="M105"/>
  <c r="K105"/>
  <c r="M104"/>
  <c r="K104"/>
  <c r="M103"/>
  <c r="K103"/>
  <c r="M102"/>
  <c r="K102"/>
  <c r="M101"/>
  <c r="K101"/>
  <c r="M100"/>
  <c r="K100"/>
  <c r="M99"/>
  <c r="K99"/>
  <c r="M98"/>
  <c r="K98"/>
  <c r="M97"/>
  <c r="K97"/>
  <c r="M96"/>
  <c r="K96"/>
  <c r="M95"/>
  <c r="K95"/>
  <c r="M94"/>
  <c r="K94"/>
  <c r="M93"/>
  <c r="K93"/>
  <c r="M92"/>
  <c r="K92"/>
  <c r="M91"/>
  <c r="K91"/>
  <c r="M90"/>
  <c r="K90"/>
  <c r="M89"/>
  <c r="K89"/>
  <c r="M88"/>
  <c r="K88"/>
  <c r="M87"/>
  <c r="K87"/>
  <c r="M86"/>
  <c r="K86"/>
  <c r="M85"/>
  <c r="K85"/>
  <c r="M84"/>
  <c r="K84"/>
  <c r="M83"/>
  <c r="K83"/>
  <c r="M82"/>
  <c r="K82"/>
  <c r="M81"/>
  <c r="K81"/>
  <c r="M80"/>
  <c r="K80"/>
  <c r="M79"/>
  <c r="K79"/>
  <c r="M78"/>
  <c r="K78"/>
  <c r="M77"/>
  <c r="K77"/>
  <c r="M76"/>
  <c r="K76"/>
  <c r="M75"/>
  <c r="K75"/>
  <c r="M74"/>
  <c r="K74"/>
  <c r="M73"/>
  <c r="K73"/>
  <c r="M72"/>
  <c r="K72"/>
  <c r="M71"/>
  <c r="K71"/>
  <c r="M70"/>
  <c r="K70"/>
  <c r="M69"/>
  <c r="K69"/>
  <c r="M68"/>
  <c r="K68"/>
  <c r="M67"/>
  <c r="K67"/>
  <c r="M66"/>
  <c r="K66"/>
  <c r="M65"/>
  <c r="K65"/>
  <c r="M64"/>
  <c r="K64"/>
  <c r="M63"/>
  <c r="K63"/>
  <c r="M62"/>
  <c r="K62"/>
  <c r="M61"/>
  <c r="K61"/>
  <c r="M60"/>
  <c r="K60"/>
  <c r="M59"/>
  <c r="K59"/>
  <c r="M58"/>
  <c r="K58"/>
  <c r="M57"/>
  <c r="K57"/>
  <c r="M56"/>
  <c r="K56"/>
  <c r="M55"/>
  <c r="K55"/>
  <c r="M54"/>
  <c r="K54"/>
  <c r="M53"/>
  <c r="K53"/>
  <c r="M52"/>
  <c r="K52"/>
  <c r="M51"/>
  <c r="K51"/>
  <c r="M50"/>
  <c r="K50"/>
  <c r="M49"/>
  <c r="K49"/>
  <c r="M48"/>
  <c r="K48"/>
  <c r="M47"/>
  <c r="K47"/>
  <c r="M46"/>
  <c r="K46"/>
  <c r="M45"/>
  <c r="K45"/>
  <c r="M44"/>
  <c r="K44"/>
  <c r="M43"/>
  <c r="K43"/>
  <c r="M42"/>
  <c r="K42"/>
  <c r="M41"/>
  <c r="K41"/>
  <c r="M40"/>
  <c r="K40"/>
  <c r="M39"/>
  <c r="K39"/>
  <c r="M38"/>
  <c r="K38"/>
  <c r="M37"/>
  <c r="K37"/>
  <c r="K36"/>
  <c r="M36" s="1"/>
  <c r="R36" s="1"/>
  <c r="M35"/>
  <c r="K35"/>
  <c r="M34"/>
  <c r="K34"/>
  <c r="M33"/>
  <c r="K33"/>
  <c r="M32"/>
  <c r="K32"/>
  <c r="M31"/>
  <c r="K31"/>
  <c r="M30"/>
  <c r="K30"/>
  <c r="M29"/>
  <c r="K29"/>
  <c r="M28"/>
  <c r="K28"/>
  <c r="M27"/>
  <c r="K27"/>
  <c r="M26"/>
  <c r="K26"/>
  <c r="M25"/>
  <c r="K25"/>
  <c r="M24"/>
  <c r="K24"/>
  <c r="M23"/>
  <c r="K23"/>
  <c r="M22"/>
  <c r="K22"/>
  <c r="M21"/>
  <c r="K21"/>
  <c r="M20"/>
  <c r="K20"/>
  <c r="M19"/>
  <c r="K19"/>
  <c r="M18"/>
  <c r="K18"/>
  <c r="C18"/>
  <c r="M17"/>
  <c r="K17"/>
  <c r="M16"/>
  <c r="K16"/>
  <c r="M15"/>
  <c r="K15"/>
  <c r="M14"/>
  <c r="K14"/>
  <c r="C14"/>
  <c r="M13"/>
  <c r="K13"/>
  <c r="M12"/>
  <c r="K12"/>
  <c r="M11"/>
  <c r="K11"/>
  <c r="M10"/>
  <c r="K10"/>
  <c r="K9"/>
  <c r="M9" s="1"/>
  <c r="L2"/>
  <c r="M108" i="28"/>
  <c r="K108"/>
  <c r="M107"/>
  <c r="K107"/>
  <c r="M106"/>
  <c r="K106"/>
  <c r="M105"/>
  <c r="K105"/>
  <c r="M104"/>
  <c r="K104"/>
  <c r="M103"/>
  <c r="K103"/>
  <c r="M102"/>
  <c r="K102"/>
  <c r="M101"/>
  <c r="K101"/>
  <c r="M100"/>
  <c r="K100"/>
  <c r="M99"/>
  <c r="K99"/>
  <c r="M98"/>
  <c r="K98"/>
  <c r="M97"/>
  <c r="K97"/>
  <c r="M96"/>
  <c r="K96"/>
  <c r="M95"/>
  <c r="K95"/>
  <c r="M94"/>
  <c r="K94"/>
  <c r="M93"/>
  <c r="K93"/>
  <c r="M92"/>
  <c r="K92"/>
  <c r="M91"/>
  <c r="K91"/>
  <c r="M90"/>
  <c r="K90"/>
  <c r="M89"/>
  <c r="K89"/>
  <c r="M88"/>
  <c r="K88"/>
  <c r="M87"/>
  <c r="K87"/>
  <c r="M86"/>
  <c r="K86"/>
  <c r="M85"/>
  <c r="K85"/>
  <c r="M84"/>
  <c r="K84"/>
  <c r="M83"/>
  <c r="K83"/>
  <c r="M82"/>
  <c r="K82"/>
  <c r="M81"/>
  <c r="K81"/>
  <c r="M80"/>
  <c r="K80"/>
  <c r="M79"/>
  <c r="K79"/>
  <c r="M78"/>
  <c r="K78"/>
  <c r="M77"/>
  <c r="K77"/>
  <c r="M76"/>
  <c r="K76"/>
  <c r="M75"/>
  <c r="K75"/>
  <c r="M74"/>
  <c r="K74"/>
  <c r="M73"/>
  <c r="K73"/>
  <c r="M72"/>
  <c r="K72"/>
  <c r="M71"/>
  <c r="K71"/>
  <c r="M70"/>
  <c r="K70"/>
  <c r="M69"/>
  <c r="K69"/>
  <c r="M68"/>
  <c r="K68"/>
  <c r="M67"/>
  <c r="K67"/>
  <c r="M66"/>
  <c r="K66"/>
  <c r="M65"/>
  <c r="K65"/>
  <c r="M64"/>
  <c r="K64"/>
  <c r="M63"/>
  <c r="K63"/>
  <c r="M62"/>
  <c r="K62"/>
  <c r="M61"/>
  <c r="K61"/>
  <c r="M60"/>
  <c r="K60"/>
  <c r="M59"/>
  <c r="K59"/>
  <c r="M58"/>
  <c r="K58"/>
  <c r="M57"/>
  <c r="K57"/>
  <c r="M56"/>
  <c r="K56"/>
  <c r="M55"/>
  <c r="K55"/>
  <c r="M54"/>
  <c r="K54"/>
  <c r="M53"/>
  <c r="K53"/>
  <c r="M52"/>
  <c r="K52"/>
  <c r="M51"/>
  <c r="K51"/>
  <c r="M50"/>
  <c r="K50"/>
  <c r="M49"/>
  <c r="K49"/>
  <c r="M48"/>
  <c r="K48"/>
  <c r="M47"/>
  <c r="K47"/>
  <c r="M46"/>
  <c r="K46"/>
  <c r="M45"/>
  <c r="K45"/>
  <c r="M44"/>
  <c r="K44"/>
  <c r="M43"/>
  <c r="K43"/>
  <c r="M42"/>
  <c r="K42"/>
  <c r="M41"/>
  <c r="K41"/>
  <c r="M40"/>
  <c r="K40"/>
  <c r="M39"/>
  <c r="K39"/>
  <c r="M38"/>
  <c r="K38"/>
  <c r="M37"/>
  <c r="K37"/>
  <c r="M36"/>
  <c r="K36"/>
  <c r="M35"/>
  <c r="K35"/>
  <c r="M34"/>
  <c r="K34"/>
  <c r="M33"/>
  <c r="K33"/>
  <c r="M32"/>
  <c r="K32"/>
  <c r="M28"/>
  <c r="K28"/>
  <c r="M27"/>
  <c r="K27"/>
  <c r="M26"/>
  <c r="K26"/>
  <c r="M25"/>
  <c r="K25"/>
  <c r="M24"/>
  <c r="K24"/>
  <c r="M23"/>
  <c r="K23"/>
  <c r="M22"/>
  <c r="K22"/>
  <c r="C22"/>
  <c r="M21"/>
  <c r="K21"/>
  <c r="M20"/>
  <c r="K20"/>
  <c r="M19"/>
  <c r="K19"/>
  <c r="M18"/>
  <c r="K18"/>
  <c r="C18"/>
  <c r="M17"/>
  <c r="K17"/>
  <c r="M16"/>
  <c r="K16"/>
  <c r="M15"/>
  <c r="K15"/>
  <c r="M14"/>
  <c r="K14"/>
  <c r="C14"/>
  <c r="M13"/>
  <c r="K13"/>
  <c r="M12"/>
  <c r="R12" s="1"/>
  <c r="K12"/>
  <c r="M11"/>
  <c r="K11"/>
  <c r="M10"/>
  <c r="K10"/>
  <c r="M9"/>
  <c r="R9" s="1"/>
  <c r="K9"/>
  <c r="L2"/>
  <c r="T108" i="17"/>
  <c r="R108"/>
  <c r="M108"/>
  <c r="K108"/>
  <c r="T107"/>
  <c r="R107"/>
  <c r="C108"/>
  <c r="P2"/>
  <c r="M107"/>
  <c r="K107"/>
  <c r="T106"/>
  <c r="R106"/>
  <c r="C107"/>
  <c r="M106"/>
  <c r="K106"/>
  <c r="T105"/>
  <c r="R105"/>
  <c r="C106"/>
  <c r="M105"/>
  <c r="K105"/>
  <c r="T104"/>
  <c r="R104"/>
  <c r="C105"/>
  <c r="M104"/>
  <c r="K104"/>
  <c r="T103"/>
  <c r="R103"/>
  <c r="C104"/>
  <c r="M103"/>
  <c r="K103"/>
  <c r="T102"/>
  <c r="R102"/>
  <c r="C103"/>
  <c r="M102"/>
  <c r="K102"/>
  <c r="T101"/>
  <c r="R101"/>
  <c r="C102"/>
  <c r="M101"/>
  <c r="K101"/>
  <c r="T100"/>
  <c r="R100"/>
  <c r="C101"/>
  <c r="M100"/>
  <c r="K100"/>
  <c r="T99"/>
  <c r="R99"/>
  <c r="C100"/>
  <c r="M99"/>
  <c r="K99"/>
  <c r="T98"/>
  <c r="R98"/>
  <c r="C99"/>
  <c r="M98"/>
  <c r="K98"/>
  <c r="T97"/>
  <c r="R97"/>
  <c r="C98"/>
  <c r="M97"/>
  <c r="K97"/>
  <c r="T96"/>
  <c r="R96"/>
  <c r="C97"/>
  <c r="M96"/>
  <c r="K96"/>
  <c r="T95"/>
  <c r="R95"/>
  <c r="C96"/>
  <c r="M95"/>
  <c r="K95"/>
  <c r="T94"/>
  <c r="R94"/>
  <c r="C95"/>
  <c r="M94"/>
  <c r="K94"/>
  <c r="T93"/>
  <c r="R93"/>
  <c r="C94"/>
  <c r="M93"/>
  <c r="K93"/>
  <c r="T92"/>
  <c r="R92"/>
  <c r="C93"/>
  <c r="M92"/>
  <c r="K92"/>
  <c r="T91"/>
  <c r="R91"/>
  <c r="C92"/>
  <c r="M91"/>
  <c r="K91"/>
  <c r="T90"/>
  <c r="R90"/>
  <c r="C91"/>
  <c r="M90"/>
  <c r="K90"/>
  <c r="T89"/>
  <c r="R89"/>
  <c r="C90"/>
  <c r="M89"/>
  <c r="K89"/>
  <c r="T88"/>
  <c r="R88"/>
  <c r="C89"/>
  <c r="M88"/>
  <c r="K88"/>
  <c r="T87"/>
  <c r="R87"/>
  <c r="C88"/>
  <c r="M87"/>
  <c r="K87"/>
  <c r="T86"/>
  <c r="R86"/>
  <c r="C87"/>
  <c r="M86"/>
  <c r="K86"/>
  <c r="T85"/>
  <c r="R85"/>
  <c r="C86"/>
  <c r="M85"/>
  <c r="K85"/>
  <c r="T84"/>
  <c r="R84"/>
  <c r="C85"/>
  <c r="M84"/>
  <c r="K84"/>
  <c r="T83"/>
  <c r="R83"/>
  <c r="C84"/>
  <c r="M83"/>
  <c r="K83"/>
  <c r="T82"/>
  <c r="R82"/>
  <c r="C83"/>
  <c r="M82"/>
  <c r="K82"/>
  <c r="T81"/>
  <c r="R81"/>
  <c r="C82"/>
  <c r="M81"/>
  <c r="K81"/>
  <c r="T80"/>
  <c r="R80"/>
  <c r="C81"/>
  <c r="M80"/>
  <c r="K80"/>
  <c r="T79"/>
  <c r="R79"/>
  <c r="C80"/>
  <c r="M79"/>
  <c r="K79"/>
  <c r="T78"/>
  <c r="R78"/>
  <c r="C79"/>
  <c r="M78"/>
  <c r="K78"/>
  <c r="T77"/>
  <c r="R77"/>
  <c r="C78"/>
  <c r="M77"/>
  <c r="K77"/>
  <c r="T76"/>
  <c r="R76"/>
  <c r="C77"/>
  <c r="M76"/>
  <c r="K76"/>
  <c r="T75"/>
  <c r="R75"/>
  <c r="C76"/>
  <c r="M75"/>
  <c r="K75"/>
  <c r="T74"/>
  <c r="R74"/>
  <c r="C75"/>
  <c r="M74"/>
  <c r="K74"/>
  <c r="T73"/>
  <c r="R73"/>
  <c r="C74"/>
  <c r="M73"/>
  <c r="K73"/>
  <c r="T72"/>
  <c r="R72"/>
  <c r="C73"/>
  <c r="M72"/>
  <c r="K72"/>
  <c r="T71"/>
  <c r="R71"/>
  <c r="C72"/>
  <c r="M71"/>
  <c r="K71"/>
  <c r="T70"/>
  <c r="R70"/>
  <c r="C71"/>
  <c r="M70"/>
  <c r="K70"/>
  <c r="T69"/>
  <c r="R69"/>
  <c r="C70"/>
  <c r="M69"/>
  <c r="K69"/>
  <c r="T68"/>
  <c r="R68"/>
  <c r="C69"/>
  <c r="M68"/>
  <c r="K68"/>
  <c r="T67"/>
  <c r="R67"/>
  <c r="C68"/>
  <c r="M67"/>
  <c r="K67"/>
  <c r="T66"/>
  <c r="R66"/>
  <c r="C67"/>
  <c r="M66"/>
  <c r="K66"/>
  <c r="T65"/>
  <c r="R65"/>
  <c r="C66"/>
  <c r="M65"/>
  <c r="K65"/>
  <c r="T64"/>
  <c r="R64"/>
  <c r="C65"/>
  <c r="M64"/>
  <c r="K64"/>
  <c r="T63"/>
  <c r="R63"/>
  <c r="C64"/>
  <c r="M63"/>
  <c r="K63"/>
  <c r="T62"/>
  <c r="R62"/>
  <c r="C63"/>
  <c r="M62"/>
  <c r="K62"/>
  <c r="T61"/>
  <c r="R61"/>
  <c r="C62"/>
  <c r="M61"/>
  <c r="K61"/>
  <c r="T60"/>
  <c r="R60"/>
  <c r="C61"/>
  <c r="M60"/>
  <c r="K60"/>
  <c r="T59"/>
  <c r="R59"/>
  <c r="C60"/>
  <c r="M59"/>
  <c r="K59"/>
  <c r="T58"/>
  <c r="R58"/>
  <c r="C59"/>
  <c r="M58"/>
  <c r="K58"/>
  <c r="T57"/>
  <c r="R57"/>
  <c r="C58"/>
  <c r="M57"/>
  <c r="K57"/>
  <c r="T56"/>
  <c r="R56"/>
  <c r="C57"/>
  <c r="M56"/>
  <c r="K56"/>
  <c r="R55"/>
  <c r="C56"/>
  <c r="M55"/>
  <c r="K55"/>
  <c r="R54"/>
  <c r="C55"/>
  <c r="M54"/>
  <c r="K54"/>
  <c r="R53"/>
  <c r="C54"/>
  <c r="M53"/>
  <c r="K53"/>
  <c r="R52"/>
  <c r="C53"/>
  <c r="M52"/>
  <c r="K52"/>
  <c r="T51"/>
  <c r="R51"/>
  <c r="C52"/>
  <c r="M51"/>
  <c r="K51"/>
  <c r="T50"/>
  <c r="R50"/>
  <c r="C51"/>
  <c r="M50"/>
  <c r="K50"/>
  <c r="T49"/>
  <c r="R49"/>
  <c r="C50"/>
  <c r="M49"/>
  <c r="K49"/>
  <c r="T48"/>
  <c r="R48"/>
  <c r="C49"/>
  <c r="M48"/>
  <c r="K48"/>
  <c r="T47"/>
  <c r="R47"/>
  <c r="C48"/>
  <c r="M47"/>
  <c r="K47"/>
  <c r="T46"/>
  <c r="R46"/>
  <c r="C47"/>
  <c r="M46"/>
  <c r="K46"/>
  <c r="T45"/>
  <c r="R45"/>
  <c r="C46"/>
  <c r="M45"/>
  <c r="K45"/>
  <c r="T44"/>
  <c r="R44"/>
  <c r="C45"/>
  <c r="M44"/>
  <c r="K44"/>
  <c r="T43"/>
  <c r="R43"/>
  <c r="C44"/>
  <c r="M43"/>
  <c r="K43"/>
  <c r="T42"/>
  <c r="R42"/>
  <c r="C43"/>
  <c r="M42"/>
  <c r="K42"/>
  <c r="T41"/>
  <c r="R41"/>
  <c r="C42"/>
  <c r="M41"/>
  <c r="K41"/>
  <c r="T40"/>
  <c r="R40"/>
  <c r="C41"/>
  <c r="M40"/>
  <c r="K40"/>
  <c r="T39"/>
  <c r="R39"/>
  <c r="C40"/>
  <c r="M39"/>
  <c r="K39"/>
  <c r="T38"/>
  <c r="R38"/>
  <c r="C39"/>
  <c r="M38"/>
  <c r="K38"/>
  <c r="T37"/>
  <c r="R37"/>
  <c r="C38"/>
  <c r="M37"/>
  <c r="K37"/>
  <c r="T36"/>
  <c r="R36"/>
  <c r="C37"/>
  <c r="M36"/>
  <c r="K36"/>
  <c r="T35"/>
  <c r="R35"/>
  <c r="C36"/>
  <c r="M35"/>
  <c r="K35"/>
  <c r="T34"/>
  <c r="R34"/>
  <c r="C35"/>
  <c r="M34"/>
  <c r="K34"/>
  <c r="T33"/>
  <c r="R33"/>
  <c r="C34"/>
  <c r="M33"/>
  <c r="K33"/>
  <c r="T32"/>
  <c r="R32"/>
  <c r="C33"/>
  <c r="M32"/>
  <c r="K32"/>
  <c r="T31"/>
  <c r="R31"/>
  <c r="C32"/>
  <c r="M31"/>
  <c r="K31"/>
  <c r="T30"/>
  <c r="R30"/>
  <c r="C31"/>
  <c r="M30"/>
  <c r="K30"/>
  <c r="T29"/>
  <c r="R29"/>
  <c r="C30"/>
  <c r="M29"/>
  <c r="K29"/>
  <c r="T28"/>
  <c r="R28"/>
  <c r="C29"/>
  <c r="M28"/>
  <c r="K28"/>
  <c r="T27"/>
  <c r="R27"/>
  <c r="C28"/>
  <c r="M27"/>
  <c r="K27"/>
  <c r="T26"/>
  <c r="R26"/>
  <c r="C27"/>
  <c r="M26"/>
  <c r="K26"/>
  <c r="T25"/>
  <c r="R25"/>
  <c r="C26"/>
  <c r="M25"/>
  <c r="K25"/>
  <c r="T24"/>
  <c r="R24"/>
  <c r="C25"/>
  <c r="M24"/>
  <c r="K24"/>
  <c r="T23"/>
  <c r="R23"/>
  <c r="C24"/>
  <c r="M23"/>
  <c r="K23"/>
  <c r="T22"/>
  <c r="R22"/>
  <c r="C23"/>
  <c r="M22"/>
  <c r="K22"/>
  <c r="T21"/>
  <c r="R21"/>
  <c r="C22"/>
  <c r="M21"/>
  <c r="K21"/>
  <c r="T20"/>
  <c r="R20"/>
  <c r="C21"/>
  <c r="M20"/>
  <c r="K20"/>
  <c r="T19"/>
  <c r="R19"/>
  <c r="C20"/>
  <c r="M19"/>
  <c r="K19"/>
  <c r="T18"/>
  <c r="R18"/>
  <c r="C19"/>
  <c r="M18"/>
  <c r="K18"/>
  <c r="T17"/>
  <c r="R17"/>
  <c r="C18"/>
  <c r="M17"/>
  <c r="K17"/>
  <c r="T16"/>
  <c r="R16"/>
  <c r="C17"/>
  <c r="M16"/>
  <c r="K16"/>
  <c r="T15"/>
  <c r="R15"/>
  <c r="C16"/>
  <c r="M15"/>
  <c r="K15"/>
  <c r="T14"/>
  <c r="R14"/>
  <c r="C15"/>
  <c r="M14"/>
  <c r="K14"/>
  <c r="T13"/>
  <c r="R13"/>
  <c r="C14"/>
  <c r="M13"/>
  <c r="K13"/>
  <c r="T12"/>
  <c r="R12"/>
  <c r="C13"/>
  <c r="M12"/>
  <c r="K12"/>
  <c r="T11"/>
  <c r="R11"/>
  <c r="C12"/>
  <c r="M11"/>
  <c r="K11"/>
  <c r="T10"/>
  <c r="R10"/>
  <c r="C11"/>
  <c r="M10"/>
  <c r="K10"/>
  <c r="K9"/>
  <c r="M9"/>
  <c r="R9"/>
  <c r="L2"/>
  <c r="C10"/>
  <c r="C5"/>
  <c r="G5"/>
  <c r="D4"/>
  <c r="E5"/>
  <c r="T9"/>
  <c r="H4"/>
  <c r="L4"/>
  <c r="P4"/>
  <c r="I5"/>
  <c r="T37" i="29" l="1"/>
  <c r="C37"/>
  <c r="T36"/>
  <c r="T33"/>
  <c r="T30"/>
  <c r="T29"/>
  <c r="T28"/>
  <c r="T26"/>
  <c r="T24"/>
  <c r="T21"/>
  <c r="T20"/>
  <c r="T16"/>
  <c r="T12"/>
  <c r="T11"/>
  <c r="T84" i="34"/>
  <c r="T80"/>
  <c r="T79"/>
  <c r="T78"/>
  <c r="T75"/>
  <c r="T72"/>
  <c r="T70"/>
  <c r="T68"/>
  <c r="T67"/>
  <c r="T66"/>
  <c r="T61"/>
  <c r="C62"/>
  <c r="T60"/>
  <c r="T58"/>
  <c r="T56"/>
  <c r="T54"/>
  <c r="T52"/>
  <c r="T50"/>
  <c r="T48"/>
  <c r="T46"/>
  <c r="T37" i="30"/>
  <c r="T33"/>
  <c r="T30"/>
  <c r="T29"/>
  <c r="T26"/>
  <c r="T25"/>
  <c r="T21"/>
  <c r="T18"/>
  <c r="T17"/>
  <c r="T13"/>
  <c r="T10"/>
  <c r="T36" i="31"/>
  <c r="T35"/>
  <c r="T32"/>
  <c r="T31"/>
  <c r="C23"/>
  <c r="K23" s="1"/>
  <c r="M23" s="1"/>
  <c r="R23" s="1"/>
  <c r="C24" s="1"/>
  <c r="K24" s="1"/>
  <c r="M24" s="1"/>
  <c r="R24" s="1"/>
  <c r="C25" s="1"/>
  <c r="K25" s="1"/>
  <c r="M25" s="1"/>
  <c r="R25" s="1"/>
  <c r="T22"/>
  <c r="T20"/>
  <c r="T19"/>
  <c r="T15"/>
  <c r="T12"/>
  <c r="T31" i="32"/>
  <c r="T29"/>
  <c r="T27"/>
  <c r="T25"/>
  <c r="C26"/>
  <c r="T23"/>
  <c r="T22"/>
  <c r="T21"/>
  <c r="T19"/>
  <c r="T17"/>
  <c r="T15"/>
  <c r="T14"/>
  <c r="T13"/>
  <c r="T11"/>
  <c r="T10"/>
  <c r="T28" i="28"/>
  <c r="T25"/>
  <c r="T24"/>
  <c r="T20"/>
  <c r="C19"/>
  <c r="T18"/>
  <c r="C30"/>
  <c r="K30" s="1"/>
  <c r="M30" s="1"/>
  <c r="R30" s="1"/>
  <c r="T29"/>
  <c r="T15"/>
  <c r="C13"/>
  <c r="T12"/>
  <c r="T11"/>
  <c r="T9"/>
  <c r="C10"/>
  <c r="T25" i="33"/>
  <c r="T24"/>
  <c r="T22"/>
  <c r="T21"/>
  <c r="T19"/>
  <c r="T18"/>
  <c r="T17"/>
  <c r="T16"/>
  <c r="T9"/>
  <c r="T38" i="36"/>
  <c r="T42" i="34"/>
  <c r="T40"/>
  <c r="T38"/>
  <c r="T36"/>
  <c r="T34"/>
  <c r="T32"/>
  <c r="T30"/>
  <c r="T28"/>
  <c r="T26"/>
  <c r="T24"/>
  <c r="T22"/>
  <c r="T20"/>
  <c r="T18"/>
  <c r="T16"/>
  <c r="T14"/>
  <c r="C14"/>
  <c r="T13"/>
  <c r="T12"/>
  <c r="T10"/>
  <c r="T9"/>
  <c r="C34" i="35"/>
  <c r="T33"/>
  <c r="T32"/>
  <c r="T30"/>
  <c r="T28"/>
  <c r="T26"/>
  <c r="T22"/>
  <c r="C14"/>
  <c r="K14" s="1"/>
  <c r="M14" s="1"/>
  <c r="R14" s="1"/>
  <c r="T13"/>
  <c r="T45" i="36"/>
  <c r="T44"/>
  <c r="T43"/>
  <c r="T42"/>
  <c r="T41"/>
  <c r="T40"/>
  <c r="T39"/>
  <c r="T35"/>
  <c r="T34"/>
  <c r="T32"/>
  <c r="T13"/>
  <c r="C14"/>
  <c r="K14" s="1"/>
  <c r="M14" s="1"/>
  <c r="R14" s="1"/>
  <c r="C10"/>
  <c r="K10" s="1"/>
  <c r="M10" s="1"/>
  <c r="R10" s="1"/>
  <c r="C10" i="35"/>
  <c r="D4" i="34"/>
  <c r="G5"/>
  <c r="E5"/>
  <c r="C5"/>
  <c r="C10"/>
  <c r="K10" s="1"/>
  <c r="M10" s="1"/>
  <c r="E5" i="33"/>
  <c r="D4"/>
  <c r="C5"/>
  <c r="C10"/>
  <c r="G5"/>
  <c r="G5" i="32"/>
  <c r="E5"/>
  <c r="D4"/>
  <c r="C5"/>
  <c r="C10"/>
  <c r="C10" i="31"/>
  <c r="D4" i="30"/>
  <c r="G5"/>
  <c r="E5"/>
  <c r="C5"/>
  <c r="C10"/>
  <c r="C10" i="29"/>
  <c r="C5"/>
  <c r="E5"/>
  <c r="D4"/>
  <c r="G5"/>
  <c r="H4" l="1"/>
  <c r="H4" i="30"/>
  <c r="T24" i="31"/>
  <c r="T23"/>
  <c r="C26"/>
  <c r="K26" s="1"/>
  <c r="M26" s="1"/>
  <c r="R26" s="1"/>
  <c r="T25"/>
  <c r="H4" i="32"/>
  <c r="C31" i="28"/>
  <c r="T30"/>
  <c r="H4" i="33"/>
  <c r="H4" i="34"/>
  <c r="I5"/>
  <c r="C15" i="35"/>
  <c r="K15" s="1"/>
  <c r="M15" s="1"/>
  <c r="R15" s="1"/>
  <c r="T14"/>
  <c r="C15" i="36"/>
  <c r="K15" s="1"/>
  <c r="M15" s="1"/>
  <c r="R15" s="1"/>
  <c r="T14"/>
  <c r="C11"/>
  <c r="K11" s="1"/>
  <c r="M11" s="1"/>
  <c r="R11" s="1"/>
  <c r="T10"/>
  <c r="P4" i="34"/>
  <c r="L4"/>
  <c r="P4" i="33"/>
  <c r="L4"/>
  <c r="I5"/>
  <c r="I5" i="32"/>
  <c r="P4"/>
  <c r="L4"/>
  <c r="P4" i="30"/>
  <c r="L4"/>
  <c r="I5"/>
  <c r="L4" i="29"/>
  <c r="P4"/>
  <c r="I5"/>
  <c r="C27" i="31" l="1"/>
  <c r="K27" s="1"/>
  <c r="M27" s="1"/>
  <c r="R27" s="1"/>
  <c r="T26"/>
  <c r="K31" i="28"/>
  <c r="M31" s="1"/>
  <c r="R31" s="1"/>
  <c r="D4" s="1"/>
  <c r="C16" i="35"/>
  <c r="T15"/>
  <c r="C16" i="36"/>
  <c r="K16" s="1"/>
  <c r="M16" s="1"/>
  <c r="R16" s="1"/>
  <c r="T15"/>
  <c r="C12"/>
  <c r="T11"/>
  <c r="C28" i="31" l="1"/>
  <c r="K28" s="1"/>
  <c r="M28" s="1"/>
  <c r="R28" s="1"/>
  <c r="G5" s="1"/>
  <c r="T27"/>
  <c r="T31" i="28"/>
  <c r="H4" s="1"/>
  <c r="C32"/>
  <c r="G5"/>
  <c r="C5"/>
  <c r="E5"/>
  <c r="K16" i="35"/>
  <c r="M16" s="1"/>
  <c r="R16" s="1"/>
  <c r="C17" i="36"/>
  <c r="K17" s="1"/>
  <c r="M17" s="1"/>
  <c r="R17" s="1"/>
  <c r="T16"/>
  <c r="K12"/>
  <c r="M12" s="1"/>
  <c r="R12" s="1"/>
  <c r="H4" i="31" l="1"/>
  <c r="C29"/>
  <c r="L4" s="1"/>
  <c r="T28"/>
  <c r="D4"/>
  <c r="E5"/>
  <c r="C5"/>
  <c r="L4" i="28"/>
  <c r="P4"/>
  <c r="I5"/>
  <c r="C17" i="35"/>
  <c r="T16"/>
  <c r="C18" i="36"/>
  <c r="K18" s="1"/>
  <c r="M18" s="1"/>
  <c r="R18" s="1"/>
  <c r="T17"/>
  <c r="T12"/>
  <c r="I5" i="31" l="1"/>
  <c r="P4"/>
  <c r="K17" i="35"/>
  <c r="M17" s="1"/>
  <c r="R17" s="1"/>
  <c r="C19" i="36"/>
  <c r="K19" s="1"/>
  <c r="M19" s="1"/>
  <c r="R19" s="1"/>
  <c r="T18"/>
  <c r="C18" i="35" l="1"/>
  <c r="T17"/>
  <c r="C20" i="36"/>
  <c r="K20" s="1"/>
  <c r="M20" s="1"/>
  <c r="R20" s="1"/>
  <c r="T19"/>
  <c r="K18" i="35" l="1"/>
  <c r="M18" s="1"/>
  <c r="R18" s="1"/>
  <c r="T20" i="36"/>
  <c r="C21"/>
  <c r="K21" s="1"/>
  <c r="M21" s="1"/>
  <c r="R21" s="1"/>
  <c r="C19" i="35" l="1"/>
  <c r="T18"/>
  <c r="T21" i="36"/>
  <c r="C22"/>
  <c r="K19" i="35" l="1"/>
  <c r="M19" s="1"/>
  <c r="R19" s="1"/>
  <c r="K22" i="36"/>
  <c r="M22" s="1"/>
  <c r="R22" s="1"/>
  <c r="C20" i="35" l="1"/>
  <c r="T19"/>
  <c r="T22" i="36"/>
  <c r="C23"/>
  <c r="K20" i="35" l="1"/>
  <c r="M20" s="1"/>
  <c r="R20" s="1"/>
  <c r="K23" i="36"/>
  <c r="M23" s="1"/>
  <c r="R23" s="1"/>
  <c r="C21" i="35" l="1"/>
  <c r="T20"/>
  <c r="C24" i="36"/>
  <c r="T23"/>
  <c r="K21" i="35" l="1"/>
  <c r="M21" s="1"/>
  <c r="R21" s="1"/>
  <c r="K24" i="36"/>
  <c r="M24" s="1"/>
  <c r="R24" s="1"/>
  <c r="C22" i="35" l="1"/>
  <c r="T21"/>
  <c r="H4" s="1"/>
  <c r="D4"/>
  <c r="C5"/>
  <c r="E5"/>
  <c r="G5"/>
  <c r="T24" i="36"/>
  <c r="C25"/>
  <c r="I5" i="35" l="1"/>
  <c r="L4"/>
  <c r="P4"/>
  <c r="K25" i="36"/>
  <c r="M25" s="1"/>
  <c r="R25" s="1"/>
  <c r="C26" l="1"/>
  <c r="K26" s="1"/>
  <c r="M26" s="1"/>
  <c r="R26" s="1"/>
  <c r="T25"/>
  <c r="C27" l="1"/>
  <c r="K27" s="1"/>
  <c r="M27" s="1"/>
  <c r="R27" s="1"/>
  <c r="T26"/>
  <c r="C28" l="1"/>
  <c r="K28" s="1"/>
  <c r="M28" s="1"/>
  <c r="R28" s="1"/>
  <c r="T27"/>
  <c r="T28" l="1"/>
  <c r="C29"/>
  <c r="K29" s="1"/>
  <c r="M29" s="1"/>
  <c r="R29" s="1"/>
  <c r="C30" l="1"/>
  <c r="K30" s="1"/>
  <c r="M30" s="1"/>
  <c r="R30" s="1"/>
  <c r="T29"/>
  <c r="T30" l="1"/>
  <c r="C31"/>
  <c r="K31" s="1"/>
  <c r="M31" s="1"/>
  <c r="R31" s="1"/>
  <c r="C32" l="1"/>
  <c r="T31"/>
  <c r="H4" s="1"/>
  <c r="G5"/>
  <c r="E5"/>
  <c r="C5"/>
  <c r="D4"/>
  <c r="K32" l="1"/>
  <c r="P4"/>
  <c r="L4"/>
  <c r="I5"/>
</calcChain>
</file>

<file path=xl/sharedStrings.xml><?xml version="1.0" encoding="utf-8"?>
<sst xmlns="http://schemas.openxmlformats.org/spreadsheetml/2006/main" count="1409" uniqueCount="68">
  <si>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</si>
  <si>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</si>
  <si>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</si>
  <si>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</si>
  <si>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</si>
  <si>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</si>
  <si>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</si>
  <si>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</si>
  <si>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</si>
  <si>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</si>
  <si>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</si>
  <si>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</si>
  <si>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</si>
  <si>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</si>
  <si>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</si>
  <si>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</si>
  <si>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</si>
  <si>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</si>
  <si>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</si>
  <si>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</si>
  <si>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</si>
  <si>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</si>
  <si>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</si>
  <si>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</si>
  <si>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</si>
  <si>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</si>
  <si>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</si>
  <si>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</si>
  <si>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</si>
  <si>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</si>
  <si>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</si>
  <si>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</si>
  <si>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</si>
  <si>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</si>
  <si>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</si>
  <si>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</si>
  <si>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</si>
  <si>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</si>
  <si>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</si>
  <si>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</si>
  <si>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</si>
  <si>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</si>
  <si>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</si>
  <si>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</si>
  <si>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</si>
  <si>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</si>
  <si>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</si>
  <si>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</si>
  <si>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・トレーリングストップ（ダウ理論+同一方向PB出現）・・・ただし買い増しと両建てはなし</t>
    <rPh sb="14" eb="16">
      <t>リロン</t>
    </rPh>
    <rPh sb="17" eb="19">
      <t>ドウイツ</t>
    </rPh>
    <rPh sb="19" eb="21">
      <t>ホウコウ</t>
    </rPh>
    <rPh sb="23" eb="25">
      <t>シュツゲン</t>
    </rPh>
    <rPh sb="32" eb="33">
      <t>カ</t>
    </rPh>
    <rPh sb="34" eb="35">
      <t>マ</t>
    </rPh>
    <rPh sb="37" eb="39">
      <t>リョウダ</t>
    </rPh>
    <phoneticPr fontId="3"/>
  </si>
  <si>
    <t>入力ミス</t>
    <rPh sb="0" eb="2">
      <t>ニュウリョク</t>
    </rPh>
    <phoneticPr fontId="2"/>
  </si>
  <si>
    <t>買</t>
    <phoneticPr fontId="2"/>
  </si>
  <si>
    <t>売</t>
    <phoneticPr fontId="2"/>
  </si>
  <si>
    <t>買</t>
    <phoneticPr fontId="2"/>
  </si>
  <si>
    <t>GBPJPY60</t>
    <phoneticPr fontId="2"/>
  </si>
  <si>
    <t>GBPJPY240</t>
    <phoneticPr fontId="2"/>
  </si>
  <si>
    <t>GBPJPYday</t>
    <phoneticPr fontId="2"/>
  </si>
  <si>
    <t>GBPJPY</t>
    <phoneticPr fontId="2"/>
  </si>
  <si>
    <t>EURUSD</t>
    <phoneticPr fontId="2"/>
  </si>
  <si>
    <t>10MA・20MAの両方の上側にキャンドルがあれば買い方向、下側なら売り方向。MAに触れてPB出現でエントリー待ち、PB高値or安値ブレイクでエントリー。</t>
    <phoneticPr fontId="3"/>
  </si>
  <si>
    <t>す</t>
    <phoneticPr fontId="2"/>
  </si>
  <si>
    <t>サポレジ、チャートパターン、ダイバージェンスなどを再度学び、プライスアクションと組み合わせたもので再度検証を重ねていきたい。</t>
    <rPh sb="25" eb="27">
      <t>サイド</t>
    </rPh>
    <rPh sb="27" eb="28">
      <t>マナ</t>
    </rPh>
    <rPh sb="40" eb="41">
      <t>ク</t>
    </rPh>
    <rPh sb="42" eb="43">
      <t>ア</t>
    </rPh>
    <rPh sb="49" eb="51">
      <t>サイド</t>
    </rPh>
    <rPh sb="51" eb="53">
      <t>ケンショウ</t>
    </rPh>
    <rPh sb="54" eb="55">
      <t>カサ</t>
    </rPh>
    <phoneticPr fontId="2"/>
  </si>
  <si>
    <t>GBP/JPY</t>
    <phoneticPr fontId="2"/>
  </si>
  <si>
    <t>AUD/NZD</t>
    <phoneticPr fontId="2"/>
  </si>
  <si>
    <t>合計</t>
    <rPh sb="0" eb="2">
      <t>ゴウケイ</t>
    </rPh>
    <phoneticPr fontId="2"/>
  </si>
  <si>
    <t>AUDNZD</t>
    <phoneticPr fontId="2"/>
  </si>
  <si>
    <t>2/29</t>
    <phoneticPr fontId="2"/>
  </si>
  <si>
    <t>OANDAだと２４０分は2014年１月～、６０分は通貨によって2015年7月からしかデータがとれない。ポンド円：勝率は日足、２４０分ともに３０％台前半だが損益で考えると２４０分足が一番バランスがいいか。６０分足だとボラの大きさにせっかくのサインが飲まれる感じで勝率・損益ともにだめ。ユーロドル。だましの多さを体感したが日足の勝率が意外に高い。せっかく上がったのに損切りになるケースも多く、建値決済や分割決済も検討すべきか？AUDNZD。勝率・収益はいまひとつだが、検証に慣れてきたのかスピードが上がってきた。</t>
    <rPh sb="10" eb="11">
      <t>フン</t>
    </rPh>
    <rPh sb="16" eb="17">
      <t>ネン</t>
    </rPh>
    <rPh sb="18" eb="19">
      <t>ガツ</t>
    </rPh>
    <rPh sb="23" eb="24">
      <t>フン</t>
    </rPh>
    <rPh sb="25" eb="27">
      <t>ツウカ</t>
    </rPh>
    <rPh sb="35" eb="36">
      <t>ネン</t>
    </rPh>
    <rPh sb="37" eb="38">
      <t>ガツ</t>
    </rPh>
    <rPh sb="54" eb="55">
      <t>エン</t>
    </rPh>
    <rPh sb="56" eb="58">
      <t>ショウリツ</t>
    </rPh>
    <rPh sb="59" eb="60">
      <t>ヒ</t>
    </rPh>
    <rPh sb="60" eb="61">
      <t>アシ</t>
    </rPh>
    <rPh sb="65" eb="66">
      <t>フン</t>
    </rPh>
    <rPh sb="72" eb="73">
      <t>ダイ</t>
    </rPh>
    <rPh sb="73" eb="75">
      <t>ゼンハン</t>
    </rPh>
    <rPh sb="77" eb="79">
      <t>ソンエキ</t>
    </rPh>
    <rPh sb="80" eb="81">
      <t>カンガ</t>
    </rPh>
    <rPh sb="87" eb="88">
      <t>フン</t>
    </rPh>
    <rPh sb="88" eb="89">
      <t>アシ</t>
    </rPh>
    <rPh sb="90" eb="92">
      <t>イチバン</t>
    </rPh>
    <rPh sb="103" eb="104">
      <t>フン</t>
    </rPh>
    <rPh sb="104" eb="105">
      <t>アシ</t>
    </rPh>
    <rPh sb="110" eb="111">
      <t>オオ</t>
    </rPh>
    <rPh sb="123" eb="124">
      <t>ノ</t>
    </rPh>
    <rPh sb="127" eb="128">
      <t>カン</t>
    </rPh>
    <rPh sb="130" eb="132">
      <t>ショウリツ</t>
    </rPh>
    <rPh sb="133" eb="135">
      <t>ソンエキ</t>
    </rPh>
    <rPh sb="151" eb="152">
      <t>オオ</t>
    </rPh>
    <rPh sb="154" eb="156">
      <t>タイカン</t>
    </rPh>
    <rPh sb="159" eb="161">
      <t>ヒアシ</t>
    </rPh>
    <rPh sb="162" eb="164">
      <t>ショウリツ</t>
    </rPh>
    <rPh sb="165" eb="167">
      <t>イガイ</t>
    </rPh>
    <rPh sb="168" eb="169">
      <t>タカ</t>
    </rPh>
    <rPh sb="175" eb="176">
      <t>ア</t>
    </rPh>
    <rPh sb="181" eb="182">
      <t>ソン</t>
    </rPh>
    <rPh sb="182" eb="183">
      <t>キ</t>
    </rPh>
    <rPh sb="191" eb="192">
      <t>オオ</t>
    </rPh>
    <rPh sb="194" eb="196">
      <t>タテネ</t>
    </rPh>
    <rPh sb="196" eb="198">
      <t>ケッサイ</t>
    </rPh>
    <rPh sb="199" eb="201">
      <t>ブンカツ</t>
    </rPh>
    <rPh sb="201" eb="203">
      <t>ケッサイ</t>
    </rPh>
    <rPh sb="204" eb="206">
      <t>ケントウ</t>
    </rPh>
    <rPh sb="218" eb="220">
      <t>ショウリツ</t>
    </rPh>
    <rPh sb="221" eb="223">
      <t>シュウエキ</t>
    </rPh>
    <rPh sb="232" eb="234">
      <t>ケンショウ</t>
    </rPh>
    <rPh sb="235" eb="236">
      <t>ナ</t>
    </rPh>
    <rPh sb="247" eb="248">
      <t>ア</t>
    </rPh>
    <phoneticPr fontId="2"/>
  </si>
  <si>
    <t>全体的に資産は増えているがこのままでは自分のトレードルールには出来ないなと感じたが、例えば逆張りをしないとか、買いの場合、上から買いPB→１０MA→２０MAの順になっているときしかやらないとか、あるいは買いの場合、直近の安値の切りあがりの確認できる場合とかいろいろ検証してみたいこともでてきた。</t>
    <rPh sb="0" eb="3">
      <t>ゼンタイテキ</t>
    </rPh>
    <rPh sb="4" eb="6">
      <t>シサン</t>
    </rPh>
    <rPh sb="7" eb="8">
      <t>フ</t>
    </rPh>
    <rPh sb="19" eb="21">
      <t>ジブン</t>
    </rPh>
    <rPh sb="31" eb="33">
      <t>デキ</t>
    </rPh>
    <rPh sb="37" eb="38">
      <t>カン</t>
    </rPh>
    <rPh sb="42" eb="43">
      <t>タト</t>
    </rPh>
    <rPh sb="45" eb="46">
      <t>ギャク</t>
    </rPh>
    <rPh sb="46" eb="47">
      <t>バ</t>
    </rPh>
    <rPh sb="55" eb="56">
      <t>カ</t>
    </rPh>
    <rPh sb="58" eb="60">
      <t>バアイ</t>
    </rPh>
    <rPh sb="61" eb="62">
      <t>ウエ</t>
    </rPh>
    <rPh sb="64" eb="65">
      <t>カ</t>
    </rPh>
    <rPh sb="79" eb="80">
      <t>ジュン</t>
    </rPh>
    <rPh sb="101" eb="102">
      <t>カ</t>
    </rPh>
    <rPh sb="104" eb="106">
      <t>バアイ</t>
    </rPh>
    <rPh sb="107" eb="109">
      <t>チョッキン</t>
    </rPh>
    <rPh sb="110" eb="112">
      <t>ヤスネ</t>
    </rPh>
    <rPh sb="113" eb="114">
      <t>キ</t>
    </rPh>
    <rPh sb="119" eb="121">
      <t>カクニン</t>
    </rPh>
    <rPh sb="124" eb="126">
      <t>バアイ</t>
    </rPh>
    <rPh sb="132" eb="134">
      <t>ケンショウ</t>
    </rPh>
    <phoneticPr fontId="2"/>
  </si>
</sst>
</file>

<file path=xl/styles.xml><?xml version="1.0" encoding="utf-8"?>
<styleSheet xmlns="http://schemas.openxmlformats.org/spreadsheetml/2006/main">
  <numFmts count="7">
    <numFmt numFmtId="181" formatCode="0.00_ "/>
    <numFmt numFmtId="183" formatCode="m/d;@"/>
    <numFmt numFmtId="186" formatCode="#,##0_ ;[Red]\-#,##0\ "/>
    <numFmt numFmtId="187" formatCode="0.0%"/>
    <numFmt numFmtId="189" formatCode="#,##0_ "/>
    <numFmt numFmtId="190" formatCode="0.0_ ;[Red]\-0.0\ "/>
    <numFmt numFmtId="191" formatCode="#,##0.0000_ ;[Red]\-#,##0.0000\ "/>
  </numFmts>
  <fonts count="1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1">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1">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87"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81" fontId="9" fillId="0" borderId="1" xfId="0" applyNumberFormat="1" applyFont="1" applyFill="1" applyBorder="1" applyAlignment="1">
      <alignment horizontal="center" vertical="center"/>
    </xf>
    <xf numFmtId="0" fontId="0" fillId="0" borderId="2" xfId="0" applyBorder="1" applyAlignment="1">
      <alignment horizontal="center" vertical="center"/>
    </xf>
    <xf numFmtId="183" fontId="9" fillId="0" borderId="1" xfId="0" applyNumberFormat="1" applyFont="1" applyFill="1" applyBorder="1" applyAlignment="1">
      <alignment horizontal="center" vertical="center"/>
    </xf>
    <xf numFmtId="0" fontId="8" fillId="4" borderId="2" xfId="0" applyFont="1" applyFill="1" applyBorder="1" applyAlignment="1">
      <alignment vertical="center"/>
    </xf>
    <xf numFmtId="0" fontId="0" fillId="0" borderId="3" xfId="0" applyBorder="1" applyAlignment="1">
      <alignment horizontal="center" vertical="center"/>
    </xf>
    <xf numFmtId="0" fontId="8" fillId="0" borderId="3" xfId="0" applyFont="1" applyFill="1" applyBorder="1" applyAlignment="1">
      <alignment horizontal="center" vertical="center"/>
    </xf>
    <xf numFmtId="0" fontId="0" fillId="0" borderId="3" xfId="0" applyFill="1" applyBorder="1" applyAlignment="1">
      <alignment horizontal="center" vertical="center"/>
    </xf>
    <xf numFmtId="0" fontId="8" fillId="0" borderId="3" xfId="0" applyFont="1" applyFill="1" applyBorder="1" applyAlignment="1">
      <alignment vertical="center"/>
    </xf>
    <xf numFmtId="0" fontId="0" fillId="0" borderId="4" xfId="0" applyFill="1" applyBorder="1" applyAlignment="1">
      <alignment horizontal="center" vertical="center"/>
    </xf>
    <xf numFmtId="0" fontId="8" fillId="0" borderId="4" xfId="0" applyFont="1" applyFill="1" applyBorder="1" applyAlignment="1">
      <alignment horizontal="center" vertical="center"/>
    </xf>
    <xf numFmtId="0" fontId="0" fillId="0" borderId="5" xfId="0" applyBorder="1" applyAlignment="1">
      <alignment horizontal="center" vertical="center"/>
    </xf>
    <xf numFmtId="187" fontId="0" fillId="0" borderId="3" xfId="1" applyNumberFormat="1" applyFont="1" applyFill="1" applyBorder="1" applyAlignment="1">
      <alignment horizontal="center" vertical="center"/>
    </xf>
    <xf numFmtId="0" fontId="8" fillId="4" borderId="6" xfId="0" applyFont="1" applyFill="1" applyBorder="1" applyAlignment="1">
      <alignment vertical="center"/>
    </xf>
    <xf numFmtId="0" fontId="8" fillId="5" borderId="1" xfId="0" applyFont="1" applyFill="1" applyBorder="1" applyAlignment="1">
      <alignment horizontal="center" vertical="center" shrinkToFit="1"/>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Fill="1" applyBorder="1" applyAlignment="1">
      <alignment horizontal="center" vertical="center"/>
    </xf>
    <xf numFmtId="189"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86" fontId="9" fillId="0" borderId="1" xfId="0" applyNumberFormat="1" applyFont="1" applyFill="1" applyBorder="1" applyAlignment="1">
      <alignment horizontal="center" vertical="center"/>
    </xf>
    <xf numFmtId="190" fontId="9" fillId="0" borderId="1" xfId="0" applyNumberFormat="1" applyFont="1" applyFill="1" applyBorder="1" applyAlignment="1">
      <alignment horizontal="center" vertical="center"/>
    </xf>
    <xf numFmtId="0" fontId="8" fillId="10"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7" borderId="8" xfId="0" applyFont="1" applyFill="1" applyBorder="1" applyAlignment="1">
      <alignment horizontal="center" vertical="center" shrinkToFit="1"/>
    </xf>
    <xf numFmtId="0" fontId="8" fillId="7" borderId="1" xfId="0" applyFont="1" applyFill="1" applyBorder="1" applyAlignment="1">
      <alignment horizontal="center" vertical="center" shrinkToFit="1"/>
    </xf>
    <xf numFmtId="0" fontId="8" fillId="8" borderId="6" xfId="0" applyFont="1" applyFill="1" applyBorder="1" applyAlignment="1">
      <alignment horizontal="center" vertical="center" shrinkToFit="1"/>
    </xf>
    <xf numFmtId="0" fontId="8" fillId="8" borderId="9" xfId="0" applyFont="1" applyFill="1" applyBorder="1" applyAlignment="1">
      <alignment horizontal="center" vertical="center" shrinkToFit="1"/>
    </xf>
    <xf numFmtId="0" fontId="8" fillId="8" borderId="10" xfId="0" applyFont="1" applyFill="1" applyBorder="1" applyAlignment="1">
      <alignment horizontal="center" vertical="center" shrinkToFit="1"/>
    </xf>
    <xf numFmtId="0" fontId="8" fillId="8"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9"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189" fontId="0" fillId="0" borderId="1" xfId="0" applyNumberFormat="1" applyBorder="1" applyAlignment="1">
      <alignment horizontal="center" vertical="center"/>
    </xf>
    <xf numFmtId="186" fontId="0" fillId="0" borderId="1" xfId="0" applyNumberForma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19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xf>
    <xf numFmtId="0" fontId="0" fillId="0" borderId="0" xfId="0" applyAlignment="1">
      <alignment vertical="top" wrapText="1"/>
    </xf>
    <xf numFmtId="190" fontId="9" fillId="0" borderId="7" xfId="0" applyNumberFormat="1" applyFont="1" applyFill="1" applyBorder="1" applyAlignment="1">
      <alignment horizontal="center" vertical="center"/>
    </xf>
    <xf numFmtId="190" fontId="9" fillId="0" borderId="2" xfId="0" applyNumberFormat="1" applyFont="1" applyFill="1" applyBorder="1" applyAlignment="1">
      <alignment horizontal="center" vertical="center"/>
    </xf>
    <xf numFmtId="186" fontId="9" fillId="0" borderId="7" xfId="0" applyNumberFormat="1" applyFont="1" applyFill="1" applyBorder="1" applyAlignment="1">
      <alignment horizontal="center" vertical="center"/>
    </xf>
    <xf numFmtId="186" fontId="9" fillId="0" borderId="2" xfId="0" applyNumberFormat="1" applyFont="1" applyFill="1" applyBorder="1" applyAlignment="1">
      <alignment horizontal="center" vertical="center"/>
    </xf>
    <xf numFmtId="0" fontId="9" fillId="0" borderId="7" xfId="0" applyFont="1" applyFill="1" applyBorder="1" applyAlignment="1">
      <alignment horizontal="center" vertical="center"/>
    </xf>
    <xf numFmtId="0" fontId="9" fillId="0" borderId="2" xfId="0" applyFont="1" applyFill="1" applyBorder="1" applyAlignment="1">
      <alignment horizontal="center" vertical="center"/>
    </xf>
    <xf numFmtId="189" fontId="9" fillId="0" borderId="7" xfId="0" applyNumberFormat="1" applyFont="1" applyFill="1" applyBorder="1" applyAlignment="1">
      <alignment horizontal="center" vertical="center"/>
    </xf>
    <xf numFmtId="189" fontId="9" fillId="0" borderId="2" xfId="0" applyNumberFormat="1" applyFont="1" applyFill="1" applyBorder="1" applyAlignment="1">
      <alignment horizontal="center" vertical="center"/>
    </xf>
    <xf numFmtId="0" fontId="7" fillId="0" borderId="0" xfId="0" applyFont="1" applyAlignment="1">
      <alignment horizontal="center" vertical="center"/>
    </xf>
    <xf numFmtId="191" fontId="9" fillId="0" borderId="1" xfId="0" applyNumberFormat="1" applyFont="1" applyFill="1" applyBorder="1" applyAlignment="1">
      <alignment horizontal="center" vertical="center"/>
    </xf>
  </cellXfs>
  <cellStyles count="4">
    <cellStyle name="パーセント" xfId="1" builtinId="5"/>
    <cellStyle name="標準" xfId="0" builtinId="0"/>
    <cellStyle name="標準 2" xfId="2"/>
    <cellStyle name="標準 3" xfId="3"/>
  </cellStyles>
  <dxfs count="8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4</xdr:row>
      <xdr:rowOff>85725</xdr:rowOff>
    </xdr:from>
    <xdr:to>
      <xdr:col>46</xdr:col>
      <xdr:colOff>133350</xdr:colOff>
      <xdr:row>59</xdr:row>
      <xdr:rowOff>133350</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7175" y="809625"/>
          <a:ext cx="31242000" cy="10001250"/>
        </a:xfrm>
        <a:prstGeom prst="rect">
          <a:avLst/>
        </a:prstGeom>
        <a:noFill/>
        <a:ln w="1">
          <a:noFill/>
          <a:miter lim="800000"/>
          <a:headEnd/>
          <a:tailEnd type="none" w="med" len="med"/>
        </a:ln>
        <a:effectLst/>
      </xdr:spPr>
    </xdr:pic>
    <xdr:clientData/>
  </xdr:twoCellAnchor>
  <xdr:twoCellAnchor editAs="oneCell">
    <xdr:from>
      <xdr:col>0</xdr:col>
      <xdr:colOff>0</xdr:colOff>
      <xdr:row>58</xdr:row>
      <xdr:rowOff>0</xdr:rowOff>
    </xdr:from>
    <xdr:to>
      <xdr:col>45</xdr:col>
      <xdr:colOff>561975</xdr:colOff>
      <xdr:row>113</xdr:row>
      <xdr:rowOff>47625</xdr:rowOff>
    </xdr:to>
    <xdr:pic>
      <xdr:nvPicPr>
        <xdr:cNvPr id="40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496550"/>
          <a:ext cx="31242000" cy="10001250"/>
        </a:xfrm>
        <a:prstGeom prst="rect">
          <a:avLst/>
        </a:prstGeom>
        <a:noFill/>
        <a:ln w="1">
          <a:noFill/>
          <a:miter lim="800000"/>
          <a:headEnd/>
          <a:tailEnd type="none" w="med" len="med"/>
        </a:ln>
        <a:effectLst/>
      </xdr:spPr>
    </xdr:pic>
    <xdr:clientData/>
  </xdr:twoCellAnchor>
  <xdr:twoCellAnchor editAs="oneCell">
    <xdr:from>
      <xdr:col>0</xdr:col>
      <xdr:colOff>0</xdr:colOff>
      <xdr:row>115</xdr:row>
      <xdr:rowOff>0</xdr:rowOff>
    </xdr:from>
    <xdr:to>
      <xdr:col>45</xdr:col>
      <xdr:colOff>561975</xdr:colOff>
      <xdr:row>170</xdr:row>
      <xdr:rowOff>47625</xdr:rowOff>
    </xdr:to>
    <xdr:pic>
      <xdr:nvPicPr>
        <xdr:cNvPr id="409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20812125"/>
          <a:ext cx="31242000" cy="10001250"/>
        </a:xfrm>
        <a:prstGeom prst="rect">
          <a:avLst/>
        </a:prstGeom>
        <a:noFill/>
        <a:ln w="1">
          <a:noFill/>
          <a:miter lim="800000"/>
          <a:headEnd/>
          <a:tailEnd type="none" w="med" len="med"/>
        </a:ln>
        <a:effectLst/>
      </xdr:spPr>
    </xdr:pic>
    <xdr:clientData/>
  </xdr:twoCellAnchor>
  <xdr:oneCellAnchor>
    <xdr:from>
      <xdr:col>13</xdr:col>
      <xdr:colOff>123825</xdr:colOff>
      <xdr:row>23</xdr:row>
      <xdr:rowOff>130492</xdr:rowOff>
    </xdr:from>
    <xdr:ext cx="1162050" cy="279083"/>
    <xdr:sp macro="" textlink="">
      <xdr:nvSpPr>
        <xdr:cNvPr id="6" name="正方形/長方形 5"/>
        <xdr:cNvSpPr/>
      </xdr:nvSpPr>
      <xdr:spPr>
        <a:xfrm>
          <a:off x="8858250" y="4292917"/>
          <a:ext cx="1162050" cy="279083"/>
        </a:xfrm>
        <a:prstGeom prst="rect">
          <a:avLst/>
        </a:prstGeom>
        <a:noFill/>
      </xdr:spPr>
      <xdr:txBody>
        <a:bodyPr wrap="square" lIns="91440" tIns="45720" rIns="91440" bIns="45720">
          <a:noAutofit/>
        </a:bodyPr>
        <a:lstStyle/>
        <a:p>
          <a:pPr algn="ctr"/>
          <a:r>
            <a:rPr lang="ja-JP" altLang="en-US" sz="12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エントリー</a:t>
          </a:r>
        </a:p>
      </xdr:txBody>
    </xdr:sp>
    <xdr:clientData/>
  </xdr:oneCellAnchor>
  <xdr:oneCellAnchor>
    <xdr:from>
      <xdr:col>11</xdr:col>
      <xdr:colOff>88607</xdr:colOff>
      <xdr:row>24</xdr:row>
      <xdr:rowOff>149542</xdr:rowOff>
    </xdr:from>
    <xdr:ext cx="911517" cy="280205"/>
    <xdr:sp macro="" textlink="">
      <xdr:nvSpPr>
        <xdr:cNvPr id="7" name="正方形/長方形 6"/>
        <xdr:cNvSpPr/>
      </xdr:nvSpPr>
      <xdr:spPr>
        <a:xfrm>
          <a:off x="7451432" y="4492942"/>
          <a:ext cx="911517" cy="280205"/>
        </a:xfrm>
        <a:prstGeom prst="rect">
          <a:avLst/>
        </a:prstGeom>
        <a:noFill/>
      </xdr:spPr>
      <xdr:txBody>
        <a:bodyPr wrap="square" lIns="91440" tIns="45720" rIns="91440" bIns="45720">
          <a:noAutofit/>
        </a:bodyPr>
        <a:lstStyle/>
        <a:p>
          <a:pPr algn="ctr"/>
          <a:endParaRPr lang="ja-JP" altLang="en-US" sz="12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12</xdr:col>
      <xdr:colOff>472317</xdr:colOff>
      <xdr:row>19</xdr:row>
      <xdr:rowOff>82867</xdr:rowOff>
    </xdr:from>
    <xdr:ext cx="674608" cy="292452"/>
    <xdr:sp macro="" textlink="">
      <xdr:nvSpPr>
        <xdr:cNvPr id="8" name="正方形/長方形 7"/>
        <xdr:cNvSpPr/>
      </xdr:nvSpPr>
      <xdr:spPr>
        <a:xfrm>
          <a:off x="8520942" y="3521392"/>
          <a:ext cx="674608" cy="292452"/>
        </a:xfrm>
        <a:prstGeom prst="rect">
          <a:avLst/>
        </a:prstGeom>
        <a:noFill/>
      </xdr:spPr>
      <xdr:txBody>
        <a:bodyPr wrap="none" lIns="91440" tIns="45720" rIns="91440" bIns="45720">
          <a:spAutoFit/>
        </a:bodyPr>
        <a:lstStyle/>
        <a:p>
          <a:pPr algn="ctr"/>
          <a:r>
            <a:rPr lang="ja-JP" altLang="en-US" sz="12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ストップ</a:t>
          </a:r>
        </a:p>
      </xdr:txBody>
    </xdr:sp>
    <xdr:clientData/>
  </xdr:oneCellAnchor>
  <xdr:oneCellAnchor>
    <xdr:from>
      <xdr:col>14</xdr:col>
      <xdr:colOff>248110</xdr:colOff>
      <xdr:row>30</xdr:row>
      <xdr:rowOff>82867</xdr:rowOff>
    </xdr:from>
    <xdr:ext cx="1237325" cy="292452"/>
    <xdr:sp macro="" textlink="">
      <xdr:nvSpPr>
        <xdr:cNvPr id="9" name="正方形/長方形 8"/>
        <xdr:cNvSpPr/>
      </xdr:nvSpPr>
      <xdr:spPr>
        <a:xfrm>
          <a:off x="9668335" y="5512117"/>
          <a:ext cx="1237325" cy="292452"/>
        </a:xfrm>
        <a:prstGeom prst="rect">
          <a:avLst/>
        </a:prstGeom>
        <a:noFill/>
      </xdr:spPr>
      <xdr:txBody>
        <a:bodyPr wrap="none" lIns="91440" tIns="45720" rIns="91440" bIns="45720">
          <a:spAutoFit/>
        </a:bodyPr>
        <a:lstStyle/>
        <a:p>
          <a:pPr algn="ctr"/>
          <a:r>
            <a:rPr lang="ja-JP" altLang="en-US" sz="12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ストップをあげる</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B2:V109"/>
  <sheetViews>
    <sheetView topLeftCell="A21" workbookViewId="0">
      <selection activeCell="L3" sqref="L3:Q3"/>
    </sheetView>
  </sheetViews>
  <sheetFormatPr defaultRowHeight="13.5"/>
  <cols>
    <col min="1" max="1" width="2.875" customWidth="1"/>
    <col min="2" max="18" width="6.625" customWidth="1"/>
    <col min="22" max="22" width="10.875" style="23" bestFit="1" customWidth="1"/>
  </cols>
  <sheetData>
    <row r="2" spans="2:22">
      <c r="B2" s="70" t="s">
        <v>5</v>
      </c>
      <c r="C2" s="70"/>
      <c r="D2" s="73" t="s">
        <v>56</v>
      </c>
      <c r="E2" s="73"/>
      <c r="F2" s="70" t="s">
        <v>6</v>
      </c>
      <c r="G2" s="70"/>
      <c r="H2" s="73" t="s">
        <v>36</v>
      </c>
      <c r="I2" s="73"/>
      <c r="J2" s="70" t="s">
        <v>7</v>
      </c>
      <c r="K2" s="70"/>
      <c r="L2" s="67">
        <f>C9</f>
        <v>1000000</v>
      </c>
      <c r="M2" s="73"/>
      <c r="N2" s="70" t="s">
        <v>8</v>
      </c>
      <c r="O2" s="70"/>
      <c r="P2" s="67">
        <v>1893433</v>
      </c>
      <c r="Q2" s="73"/>
      <c r="R2" s="1"/>
      <c r="S2" s="1"/>
      <c r="T2" s="1"/>
    </row>
    <row r="3" spans="2:22" ht="57" customHeight="1">
      <c r="B3" s="70" t="s">
        <v>9</v>
      </c>
      <c r="C3" s="70"/>
      <c r="D3" s="75" t="s">
        <v>38</v>
      </c>
      <c r="E3" s="75"/>
      <c r="F3" s="75"/>
      <c r="G3" s="75"/>
      <c r="H3" s="75"/>
      <c r="I3" s="75"/>
      <c r="J3" s="70" t="s">
        <v>10</v>
      </c>
      <c r="K3" s="70"/>
      <c r="L3" s="75" t="s">
        <v>48</v>
      </c>
      <c r="M3" s="76"/>
      <c r="N3" s="76"/>
      <c r="O3" s="76"/>
      <c r="P3" s="76"/>
      <c r="Q3" s="76"/>
      <c r="R3" s="1"/>
      <c r="S3" s="1"/>
    </row>
    <row r="4" spans="2:22">
      <c r="B4" s="70" t="s">
        <v>11</v>
      </c>
      <c r="C4" s="70"/>
      <c r="D4" s="68">
        <f>SUM($R$9:$S$993)</f>
        <v>893433</v>
      </c>
      <c r="E4" s="68"/>
      <c r="F4" s="70" t="s">
        <v>12</v>
      </c>
      <c r="G4" s="70"/>
      <c r="H4" s="74">
        <f>SUM($T$9:$U$108)</f>
        <v>2658.1999999999944</v>
      </c>
      <c r="I4" s="73"/>
      <c r="J4" s="66" t="s">
        <v>13</v>
      </c>
      <c r="K4" s="66"/>
      <c r="L4" s="67">
        <f>MAX($C$9:$D$990)-C9</f>
        <v>951556</v>
      </c>
      <c r="M4" s="67"/>
      <c r="N4" s="66" t="s">
        <v>14</v>
      </c>
      <c r="O4" s="66"/>
      <c r="P4" s="68">
        <f>MIN($C$9:$D$990)-C9</f>
        <v>-84986</v>
      </c>
      <c r="Q4" s="68"/>
      <c r="R4" s="1"/>
      <c r="S4" s="1"/>
      <c r="T4" s="1"/>
    </row>
    <row r="5" spans="2:22">
      <c r="B5" s="40" t="s">
        <v>15</v>
      </c>
      <c r="C5" s="2">
        <f>COUNTIF($R$9:$R$990,"&gt;0")</f>
        <v>12</v>
      </c>
      <c r="D5" s="39" t="s">
        <v>16</v>
      </c>
      <c r="E5" s="16">
        <f>COUNTIF($R$9:$R$990,"&lt;0")</f>
        <v>20</v>
      </c>
      <c r="F5" s="39" t="s">
        <v>17</v>
      </c>
      <c r="G5" s="2">
        <f>COUNTIF($R$9:$R$990,"=0")</f>
        <v>5</v>
      </c>
      <c r="H5" s="39" t="s">
        <v>18</v>
      </c>
      <c r="I5" s="3">
        <f>C5/SUM(C5,E5,G5)</f>
        <v>0.32432432432432434</v>
      </c>
      <c r="J5" s="69" t="s">
        <v>19</v>
      </c>
      <c r="K5" s="70"/>
      <c r="L5" s="71"/>
      <c r="M5" s="72"/>
      <c r="N5" s="18" t="s">
        <v>20</v>
      </c>
      <c r="O5" s="9"/>
      <c r="P5" s="71"/>
      <c r="Q5" s="72"/>
      <c r="R5" s="1"/>
      <c r="S5" s="1"/>
      <c r="T5" s="1"/>
    </row>
    <row r="6" spans="2:22">
      <c r="B6" s="11"/>
      <c r="C6" s="14"/>
      <c r="D6" s="15"/>
      <c r="E6" s="12"/>
      <c r="F6" s="11"/>
      <c r="G6" s="12"/>
      <c r="H6" s="11"/>
      <c r="I6" s="17"/>
      <c r="J6" s="11"/>
      <c r="K6" s="11"/>
      <c r="L6" s="12"/>
      <c r="M6" s="12"/>
      <c r="N6" s="13"/>
      <c r="O6" s="13"/>
      <c r="P6" s="10"/>
      <c r="Q6" s="7"/>
      <c r="R6" s="1"/>
      <c r="S6" s="1"/>
      <c r="T6" s="1"/>
    </row>
    <row r="7" spans="2:22">
      <c r="B7" s="53" t="s">
        <v>21</v>
      </c>
      <c r="C7" s="55" t="s">
        <v>22</v>
      </c>
      <c r="D7" s="56"/>
      <c r="E7" s="59" t="s">
        <v>23</v>
      </c>
      <c r="F7" s="60"/>
      <c r="G7" s="60"/>
      <c r="H7" s="60"/>
      <c r="I7" s="48"/>
      <c r="J7" s="61" t="s">
        <v>24</v>
      </c>
      <c r="K7" s="62"/>
      <c r="L7" s="50"/>
      <c r="M7" s="63" t="s">
        <v>25</v>
      </c>
      <c r="N7" s="64" t="s">
        <v>26</v>
      </c>
      <c r="O7" s="65"/>
      <c r="P7" s="65"/>
      <c r="Q7" s="52"/>
      <c r="R7" s="46" t="s">
        <v>27</v>
      </c>
      <c r="S7" s="46"/>
      <c r="T7" s="46"/>
      <c r="U7" s="46"/>
    </row>
    <row r="8" spans="2:22">
      <c r="B8" s="54"/>
      <c r="C8" s="57"/>
      <c r="D8" s="58"/>
      <c r="E8" s="19" t="s">
        <v>28</v>
      </c>
      <c r="F8" s="19" t="s">
        <v>29</v>
      </c>
      <c r="G8" s="19" t="s">
        <v>30</v>
      </c>
      <c r="H8" s="47" t="s">
        <v>31</v>
      </c>
      <c r="I8" s="48"/>
      <c r="J8" s="4" t="s">
        <v>32</v>
      </c>
      <c r="K8" s="49" t="s">
        <v>33</v>
      </c>
      <c r="L8" s="50"/>
      <c r="M8" s="63"/>
      <c r="N8" s="5" t="s">
        <v>28</v>
      </c>
      <c r="O8" s="5" t="s">
        <v>29</v>
      </c>
      <c r="P8" s="51" t="s">
        <v>31</v>
      </c>
      <c r="Q8" s="52"/>
      <c r="R8" s="46" t="s">
        <v>34</v>
      </c>
      <c r="S8" s="46"/>
      <c r="T8" s="46" t="s">
        <v>32</v>
      </c>
      <c r="U8" s="46"/>
    </row>
    <row r="9" spans="2:22">
      <c r="B9" s="41">
        <v>1</v>
      </c>
      <c r="C9" s="42">
        <v>1000000</v>
      </c>
      <c r="D9" s="42"/>
      <c r="E9" s="41">
        <v>2006</v>
      </c>
      <c r="F9" s="8">
        <v>42267</v>
      </c>
      <c r="G9" s="41" t="s">
        <v>4</v>
      </c>
      <c r="H9" s="43">
        <v>221.99</v>
      </c>
      <c r="I9" s="43"/>
      <c r="J9" s="41">
        <v>181</v>
      </c>
      <c r="K9" s="42">
        <f t="shared" ref="K9:K72" si="0">IF(F9="","",C9*0.03)</f>
        <v>30000</v>
      </c>
      <c r="L9" s="42"/>
      <c r="M9" s="6">
        <f>IF(J9="","",ROUNDDOWN(K9/(J9/81)/100000,2))</f>
        <v>0.13</v>
      </c>
      <c r="N9" s="41">
        <v>2006</v>
      </c>
      <c r="O9" s="8">
        <v>42276</v>
      </c>
      <c r="P9" s="43">
        <v>220.18</v>
      </c>
      <c r="Q9" s="43"/>
      <c r="R9" s="44">
        <f>IF(O9="","",ROUNDDOWN((IF(G9="売",H9-P9,P9-H9))*M9*10000000/81,0))</f>
        <v>-29049</v>
      </c>
      <c r="S9" s="44"/>
      <c r="T9" s="45">
        <f>IF(O9="","",IF(R9&lt;0,J9*(-1),IF(G9="買",(P9-H9)*100,(H9-P9)*100)))</f>
        <v>-181</v>
      </c>
      <c r="U9" s="45"/>
    </row>
    <row r="10" spans="2:22">
      <c r="B10" s="41">
        <v>2</v>
      </c>
      <c r="C10" s="42">
        <f t="shared" ref="C10:C73" si="1">IF(R9="","",C9+R9)</f>
        <v>970951</v>
      </c>
      <c r="D10" s="42"/>
      <c r="E10" s="41"/>
      <c r="F10" s="8">
        <v>42274</v>
      </c>
      <c r="G10" s="41" t="s">
        <v>4</v>
      </c>
      <c r="H10" s="43">
        <v>222.14</v>
      </c>
      <c r="I10" s="43"/>
      <c r="J10" s="41">
        <v>110</v>
      </c>
      <c r="K10" s="42">
        <f t="shared" si="0"/>
        <v>29128.53</v>
      </c>
      <c r="L10" s="42"/>
      <c r="M10" s="6">
        <f t="shared" ref="M10:M73" si="2">IF(J10="","",ROUNDDOWN(K10/(J10/81)/100000,2))</f>
        <v>0.21</v>
      </c>
      <c r="N10" s="41"/>
      <c r="O10" s="8">
        <v>42274</v>
      </c>
      <c r="P10" s="43">
        <v>221.03</v>
      </c>
      <c r="Q10" s="43"/>
      <c r="R10" s="44">
        <f t="shared" ref="R10:R73" si="3">IF(O10="","",ROUNDDOWN((IF(G10="売",H10-P10,P10-H10))*M10*10000000/81,0))</f>
        <v>-28777</v>
      </c>
      <c r="S10" s="44"/>
      <c r="T10" s="45">
        <f t="shared" ref="T10:T73" si="4">IF(O10="","",IF(R10&lt;0,J10*(-1),IF(G10="買",(P10-H10)*100,(H10-P10)*100)))</f>
        <v>-110</v>
      </c>
      <c r="U10" s="45"/>
    </row>
    <row r="11" spans="2:22">
      <c r="B11" s="41">
        <v>3</v>
      </c>
      <c r="C11" s="42">
        <f t="shared" si="1"/>
        <v>942174</v>
      </c>
      <c r="D11" s="42"/>
      <c r="E11" s="41"/>
      <c r="F11" s="8">
        <v>42310</v>
      </c>
      <c r="G11" s="41" t="s">
        <v>4</v>
      </c>
      <c r="H11" s="43">
        <v>223.74</v>
      </c>
      <c r="I11" s="43"/>
      <c r="J11" s="41">
        <v>110</v>
      </c>
      <c r="K11" s="42">
        <f t="shared" si="0"/>
        <v>28265.219999999998</v>
      </c>
      <c r="L11" s="42"/>
      <c r="M11" s="6">
        <f>IF(J11="","",ROUNDDOWN(K11/(J11/81)/100000,2))</f>
        <v>0.2</v>
      </c>
      <c r="N11" s="41"/>
      <c r="O11" s="8">
        <v>42322</v>
      </c>
      <c r="P11" s="43">
        <v>222.64</v>
      </c>
      <c r="Q11" s="43"/>
      <c r="R11" s="44">
        <f t="shared" si="3"/>
        <v>-27160</v>
      </c>
      <c r="S11" s="44"/>
      <c r="T11" s="45">
        <f t="shared" si="4"/>
        <v>-110</v>
      </c>
      <c r="U11" s="45"/>
    </row>
    <row r="12" spans="2:22">
      <c r="B12" s="41">
        <v>4</v>
      </c>
      <c r="C12" s="42">
        <f t="shared" si="1"/>
        <v>915014</v>
      </c>
      <c r="D12" s="42"/>
      <c r="E12" s="41"/>
      <c r="F12" s="8">
        <v>42335</v>
      </c>
      <c r="G12" s="41" t="s">
        <v>4</v>
      </c>
      <c r="H12" s="43">
        <v>225</v>
      </c>
      <c r="I12" s="43"/>
      <c r="J12" s="41">
        <v>131</v>
      </c>
      <c r="K12" s="42">
        <f t="shared" si="0"/>
        <v>27450.42</v>
      </c>
      <c r="L12" s="42"/>
      <c r="M12" s="6">
        <f t="shared" si="2"/>
        <v>0.16</v>
      </c>
      <c r="N12" s="41">
        <v>2007</v>
      </c>
      <c r="O12" s="8">
        <v>42008</v>
      </c>
      <c r="P12" s="43">
        <v>231.55</v>
      </c>
      <c r="Q12" s="43"/>
      <c r="R12" s="44">
        <f t="shared" si="3"/>
        <v>129382</v>
      </c>
      <c r="S12" s="44"/>
      <c r="T12" s="45">
        <f t="shared" si="4"/>
        <v>655.00000000000114</v>
      </c>
      <c r="U12" s="45"/>
    </row>
    <row r="13" spans="2:22">
      <c r="B13" s="41">
        <v>5</v>
      </c>
      <c r="C13" s="87">
        <f t="shared" si="1"/>
        <v>1044396</v>
      </c>
      <c r="D13" s="88"/>
      <c r="E13" s="41"/>
      <c r="F13" s="8">
        <v>42365</v>
      </c>
      <c r="G13" s="41" t="s">
        <v>4</v>
      </c>
      <c r="H13" s="85">
        <v>232.94</v>
      </c>
      <c r="I13" s="86"/>
      <c r="J13" s="41">
        <v>139</v>
      </c>
      <c r="K13" s="87">
        <f t="shared" si="0"/>
        <v>31331.879999999997</v>
      </c>
      <c r="L13" s="88"/>
      <c r="M13" s="6">
        <f t="shared" si="2"/>
        <v>0.18</v>
      </c>
      <c r="N13" s="41"/>
      <c r="O13" s="8">
        <v>42008</v>
      </c>
      <c r="P13" s="85">
        <v>232.94</v>
      </c>
      <c r="Q13" s="86"/>
      <c r="R13" s="83">
        <f t="shared" si="3"/>
        <v>0</v>
      </c>
      <c r="S13" s="84"/>
      <c r="T13" s="81">
        <f t="shared" si="4"/>
        <v>0</v>
      </c>
      <c r="U13" s="82"/>
      <c r="V13" s="23" t="s">
        <v>49</v>
      </c>
    </row>
    <row r="14" spans="2:22">
      <c r="B14" s="41">
        <v>6</v>
      </c>
      <c r="C14" s="87">
        <f>IF(R13="","",C13+R13)</f>
        <v>1044396</v>
      </c>
      <c r="D14" s="88"/>
      <c r="E14" s="41">
        <v>2007</v>
      </c>
      <c r="F14" s="8">
        <v>42093</v>
      </c>
      <c r="G14" s="41" t="s">
        <v>4</v>
      </c>
      <c r="H14" s="85">
        <v>231.97</v>
      </c>
      <c r="I14" s="86"/>
      <c r="J14" s="41">
        <v>142</v>
      </c>
      <c r="K14" s="87">
        <f t="shared" si="0"/>
        <v>31331.879999999997</v>
      </c>
      <c r="L14" s="88"/>
      <c r="M14" s="6">
        <f t="shared" si="2"/>
        <v>0.17</v>
      </c>
      <c r="N14" s="41"/>
      <c r="O14" s="8">
        <v>42211</v>
      </c>
      <c r="P14" s="85">
        <v>243.97</v>
      </c>
      <c r="Q14" s="86"/>
      <c r="R14" s="83">
        <f t="shared" si="3"/>
        <v>251851</v>
      </c>
      <c r="S14" s="84"/>
      <c r="T14" s="81">
        <f t="shared" si="4"/>
        <v>1200</v>
      </c>
      <c r="U14" s="82"/>
    </row>
    <row r="15" spans="2:22">
      <c r="B15" s="41">
        <v>7</v>
      </c>
      <c r="C15" s="87">
        <f t="shared" si="1"/>
        <v>1296247</v>
      </c>
      <c r="D15" s="88"/>
      <c r="E15" s="41"/>
      <c r="F15" s="8">
        <v>42190</v>
      </c>
      <c r="G15" s="41" t="s">
        <v>4</v>
      </c>
      <c r="H15" s="85">
        <v>247.58</v>
      </c>
      <c r="I15" s="86"/>
      <c r="J15" s="41">
        <v>111</v>
      </c>
      <c r="K15" s="87">
        <f t="shared" si="0"/>
        <v>38887.409999999996</v>
      </c>
      <c r="L15" s="88"/>
      <c r="M15" s="6">
        <f t="shared" si="2"/>
        <v>0.28000000000000003</v>
      </c>
      <c r="N15" s="41"/>
      <c r="O15" s="8">
        <v>42196</v>
      </c>
      <c r="P15" s="85">
        <v>246.47</v>
      </c>
      <c r="Q15" s="86"/>
      <c r="R15" s="83">
        <f t="shared" si="3"/>
        <v>-38370</v>
      </c>
      <c r="S15" s="84"/>
      <c r="T15" s="81">
        <f t="shared" si="4"/>
        <v>-111</v>
      </c>
      <c r="U15" s="82"/>
    </row>
    <row r="16" spans="2:22">
      <c r="B16" s="41">
        <v>8</v>
      </c>
      <c r="C16" s="87">
        <f t="shared" si="1"/>
        <v>1257877</v>
      </c>
      <c r="D16" s="88"/>
      <c r="E16" s="41"/>
      <c r="F16" s="8">
        <v>42275</v>
      </c>
      <c r="G16" s="41" t="s">
        <v>4</v>
      </c>
      <c r="H16" s="85">
        <v>235.21</v>
      </c>
      <c r="I16" s="86"/>
      <c r="J16" s="41">
        <v>282</v>
      </c>
      <c r="K16" s="87">
        <f t="shared" si="0"/>
        <v>37736.31</v>
      </c>
      <c r="L16" s="88"/>
      <c r="M16" s="6">
        <f t="shared" si="2"/>
        <v>0.1</v>
      </c>
      <c r="N16" s="41"/>
      <c r="O16" s="8">
        <v>42293</v>
      </c>
      <c r="P16" s="85">
        <v>236.99</v>
      </c>
      <c r="Q16" s="86"/>
      <c r="R16" s="83">
        <f t="shared" si="3"/>
        <v>21975</v>
      </c>
      <c r="S16" s="84"/>
      <c r="T16" s="81">
        <f t="shared" si="4"/>
        <v>178.00000000000011</v>
      </c>
      <c r="U16" s="82"/>
    </row>
    <row r="17" spans="2:22">
      <c r="B17" s="41">
        <v>9</v>
      </c>
      <c r="C17" s="87">
        <f t="shared" si="1"/>
        <v>1279852</v>
      </c>
      <c r="D17" s="88"/>
      <c r="E17" s="41"/>
      <c r="F17" s="8">
        <v>42286</v>
      </c>
      <c r="G17" s="41" t="s">
        <v>4</v>
      </c>
      <c r="H17" s="85">
        <v>239.37</v>
      </c>
      <c r="I17" s="86"/>
      <c r="J17" s="41">
        <v>238</v>
      </c>
      <c r="K17" s="87">
        <f t="shared" si="0"/>
        <v>38395.56</v>
      </c>
      <c r="L17" s="88"/>
      <c r="M17" s="6">
        <f t="shared" si="2"/>
        <v>0.13</v>
      </c>
      <c r="N17" s="41"/>
      <c r="O17" s="8">
        <v>42293</v>
      </c>
      <c r="P17" s="85">
        <v>239.37</v>
      </c>
      <c r="Q17" s="86"/>
      <c r="R17" s="83">
        <f t="shared" si="3"/>
        <v>0</v>
      </c>
      <c r="S17" s="84"/>
      <c r="T17" s="81">
        <f t="shared" si="4"/>
        <v>0</v>
      </c>
      <c r="U17" s="82"/>
      <c r="V17" s="23" t="s">
        <v>49</v>
      </c>
    </row>
    <row r="18" spans="2:22">
      <c r="B18" s="41">
        <v>10</v>
      </c>
      <c r="C18" s="87">
        <f t="shared" si="1"/>
        <v>1279852</v>
      </c>
      <c r="D18" s="88"/>
      <c r="E18" s="41">
        <v>2008</v>
      </c>
      <c r="F18" s="8">
        <v>42032</v>
      </c>
      <c r="G18" s="41" t="s">
        <v>4</v>
      </c>
      <c r="H18" s="85">
        <v>212.74</v>
      </c>
      <c r="I18" s="86"/>
      <c r="J18" s="41">
        <v>341</v>
      </c>
      <c r="K18" s="87">
        <f t="shared" si="0"/>
        <v>38395.56</v>
      </c>
      <c r="L18" s="88"/>
      <c r="M18" s="6">
        <f t="shared" si="2"/>
        <v>0.09</v>
      </c>
      <c r="N18" s="41">
        <v>2008</v>
      </c>
      <c r="O18" s="8">
        <v>42036</v>
      </c>
      <c r="P18" s="85">
        <v>209.33</v>
      </c>
      <c r="Q18" s="86"/>
      <c r="R18" s="83">
        <f t="shared" si="3"/>
        <v>-37888</v>
      </c>
      <c r="S18" s="84"/>
      <c r="T18" s="81">
        <f t="shared" si="4"/>
        <v>-341</v>
      </c>
      <c r="U18" s="82"/>
    </row>
    <row r="19" spans="2:22">
      <c r="B19" s="41">
        <v>11</v>
      </c>
      <c r="C19" s="87">
        <f t="shared" si="1"/>
        <v>1241964</v>
      </c>
      <c r="D19" s="88"/>
      <c r="E19" s="41"/>
      <c r="F19" s="8">
        <v>42173</v>
      </c>
      <c r="G19" s="41" t="s">
        <v>4</v>
      </c>
      <c r="H19" s="85">
        <v>211.5</v>
      </c>
      <c r="I19" s="86"/>
      <c r="J19" s="41">
        <v>109</v>
      </c>
      <c r="K19" s="87">
        <f t="shared" si="0"/>
        <v>37258.92</v>
      </c>
      <c r="L19" s="88"/>
      <c r="M19" s="6">
        <f t="shared" si="2"/>
        <v>0.27</v>
      </c>
      <c r="N19" s="41"/>
      <c r="O19" s="8">
        <v>42182</v>
      </c>
      <c r="P19" s="85">
        <v>211.07</v>
      </c>
      <c r="Q19" s="86"/>
      <c r="R19" s="83">
        <f t="shared" si="3"/>
        <v>-14333</v>
      </c>
      <c r="S19" s="84"/>
      <c r="T19" s="81">
        <f t="shared" si="4"/>
        <v>-109</v>
      </c>
      <c r="U19" s="82"/>
    </row>
    <row r="20" spans="2:22">
      <c r="B20" s="41">
        <v>12</v>
      </c>
      <c r="C20" s="87">
        <f t="shared" si="1"/>
        <v>1227631</v>
      </c>
      <c r="D20" s="88"/>
      <c r="E20" s="41"/>
      <c r="F20" s="8">
        <v>42145</v>
      </c>
      <c r="G20" s="41" t="s">
        <v>4</v>
      </c>
      <c r="H20" s="85">
        <v>150.08000000000001</v>
      </c>
      <c r="I20" s="86"/>
      <c r="J20" s="41">
        <v>326</v>
      </c>
      <c r="K20" s="87">
        <f t="shared" si="0"/>
        <v>36828.93</v>
      </c>
      <c r="L20" s="88"/>
      <c r="M20" s="6">
        <f t="shared" si="2"/>
        <v>0.09</v>
      </c>
      <c r="N20" s="41">
        <v>2009</v>
      </c>
      <c r="O20" s="8">
        <v>6.23</v>
      </c>
      <c r="P20" s="85">
        <v>154.85</v>
      </c>
      <c r="Q20" s="86"/>
      <c r="R20" s="83">
        <f t="shared" si="3"/>
        <v>52999</v>
      </c>
      <c r="S20" s="84"/>
      <c r="T20" s="81">
        <f t="shared" si="4"/>
        <v>476.99999999999818</v>
      </c>
      <c r="U20" s="82"/>
    </row>
    <row r="21" spans="2:22">
      <c r="B21" s="41">
        <v>13</v>
      </c>
      <c r="C21" s="87">
        <f t="shared" si="1"/>
        <v>1280630</v>
      </c>
      <c r="D21" s="88"/>
      <c r="E21" s="41">
        <v>2009</v>
      </c>
      <c r="F21" s="8">
        <v>42264</v>
      </c>
      <c r="G21" s="41" t="s">
        <v>3</v>
      </c>
      <c r="H21" s="85">
        <v>149.57</v>
      </c>
      <c r="I21" s="86"/>
      <c r="J21" s="41">
        <v>163</v>
      </c>
      <c r="K21" s="87">
        <f t="shared" si="0"/>
        <v>38418.9</v>
      </c>
      <c r="L21" s="88"/>
      <c r="M21" s="6">
        <f t="shared" si="2"/>
        <v>0.19</v>
      </c>
      <c r="N21" s="41"/>
      <c r="O21" s="8">
        <v>42290</v>
      </c>
      <c r="P21" s="85">
        <v>143.21</v>
      </c>
      <c r="Q21" s="86"/>
      <c r="R21" s="83">
        <f t="shared" si="3"/>
        <v>149185</v>
      </c>
      <c r="S21" s="84"/>
      <c r="T21" s="81">
        <f t="shared" si="4"/>
        <v>635.99999999999852</v>
      </c>
      <c r="U21" s="82"/>
    </row>
    <row r="22" spans="2:22">
      <c r="B22" s="41">
        <v>14</v>
      </c>
      <c r="C22" s="87">
        <f t="shared" si="1"/>
        <v>1429815</v>
      </c>
      <c r="D22" s="88"/>
      <c r="E22" s="41"/>
      <c r="F22" s="8">
        <v>42282</v>
      </c>
      <c r="G22" s="41" t="s">
        <v>3</v>
      </c>
      <c r="H22" s="85">
        <v>142.28</v>
      </c>
      <c r="I22" s="86"/>
      <c r="J22" s="41">
        <v>169</v>
      </c>
      <c r="K22" s="87">
        <f t="shared" si="0"/>
        <v>42894.45</v>
      </c>
      <c r="L22" s="88"/>
      <c r="M22" s="6">
        <f t="shared" si="2"/>
        <v>0.2</v>
      </c>
      <c r="N22" s="41"/>
      <c r="O22" s="8">
        <v>42290</v>
      </c>
      <c r="P22" s="85">
        <v>142.28</v>
      </c>
      <c r="Q22" s="86"/>
      <c r="R22" s="83">
        <f t="shared" si="3"/>
        <v>0</v>
      </c>
      <c r="S22" s="84"/>
      <c r="T22" s="81">
        <f t="shared" si="4"/>
        <v>0</v>
      </c>
      <c r="U22" s="82"/>
      <c r="V22" s="23" t="s">
        <v>49</v>
      </c>
    </row>
    <row r="23" spans="2:22">
      <c r="B23" s="41">
        <v>15</v>
      </c>
      <c r="C23" s="87">
        <f t="shared" si="1"/>
        <v>1429815</v>
      </c>
      <c r="D23" s="88"/>
      <c r="E23" s="41"/>
      <c r="F23" s="8">
        <v>42289</v>
      </c>
      <c r="G23" s="41" t="s">
        <v>3</v>
      </c>
      <c r="H23" s="85">
        <v>141.53</v>
      </c>
      <c r="I23" s="86"/>
      <c r="J23" s="41">
        <v>168</v>
      </c>
      <c r="K23" s="87">
        <f t="shared" si="0"/>
        <v>42894.45</v>
      </c>
      <c r="L23" s="88"/>
      <c r="M23" s="6">
        <f t="shared" si="2"/>
        <v>0.2</v>
      </c>
      <c r="N23" s="41"/>
      <c r="O23" s="8">
        <v>42290</v>
      </c>
      <c r="P23" s="85">
        <v>141.53</v>
      </c>
      <c r="Q23" s="86"/>
      <c r="R23" s="83">
        <f t="shared" si="3"/>
        <v>0</v>
      </c>
      <c r="S23" s="84"/>
      <c r="T23" s="81">
        <f t="shared" si="4"/>
        <v>0</v>
      </c>
      <c r="U23" s="82"/>
      <c r="V23" s="23" t="s">
        <v>49</v>
      </c>
    </row>
    <row r="24" spans="2:22">
      <c r="B24" s="41">
        <v>16</v>
      </c>
      <c r="C24" s="87">
        <f t="shared" si="1"/>
        <v>1429815</v>
      </c>
      <c r="D24" s="88"/>
      <c r="E24" s="41"/>
      <c r="F24" s="8">
        <v>42302</v>
      </c>
      <c r="G24" s="41" t="s">
        <v>4</v>
      </c>
      <c r="H24" s="85">
        <v>150.18</v>
      </c>
      <c r="I24" s="86"/>
      <c r="J24" s="41">
        <v>66</v>
      </c>
      <c r="K24" s="87">
        <f t="shared" si="0"/>
        <v>42894.45</v>
      </c>
      <c r="L24" s="88"/>
      <c r="M24" s="6">
        <f t="shared" si="2"/>
        <v>0.52</v>
      </c>
      <c r="N24" s="41"/>
      <c r="O24" s="8">
        <v>42303</v>
      </c>
      <c r="P24" s="85">
        <v>149.52000000000001</v>
      </c>
      <c r="Q24" s="86"/>
      <c r="R24" s="83">
        <f t="shared" si="3"/>
        <v>-42370</v>
      </c>
      <c r="S24" s="84"/>
      <c r="T24" s="81">
        <f t="shared" si="4"/>
        <v>-66</v>
      </c>
      <c r="U24" s="82"/>
    </row>
    <row r="25" spans="2:22">
      <c r="B25" s="41">
        <v>17</v>
      </c>
      <c r="C25" s="87">
        <f t="shared" si="1"/>
        <v>1387445</v>
      </c>
      <c r="D25" s="88"/>
      <c r="E25" s="41"/>
      <c r="F25" s="8">
        <v>42313</v>
      </c>
      <c r="G25" s="41" t="s">
        <v>4</v>
      </c>
      <c r="H25" s="85">
        <v>150.6</v>
      </c>
      <c r="I25" s="86"/>
      <c r="J25" s="41">
        <v>206</v>
      </c>
      <c r="K25" s="87">
        <f t="shared" si="0"/>
        <v>41623.35</v>
      </c>
      <c r="L25" s="88"/>
      <c r="M25" s="6">
        <f t="shared" si="2"/>
        <v>0.16</v>
      </c>
      <c r="N25" s="41"/>
      <c r="O25" s="8">
        <v>42314</v>
      </c>
      <c r="P25" s="85">
        <v>148.54</v>
      </c>
      <c r="Q25" s="86"/>
      <c r="R25" s="83">
        <f t="shared" si="3"/>
        <v>-40691</v>
      </c>
      <c r="S25" s="84"/>
      <c r="T25" s="81">
        <f t="shared" si="4"/>
        <v>-206</v>
      </c>
      <c r="U25" s="82"/>
    </row>
    <row r="26" spans="2:22">
      <c r="B26" s="41">
        <v>18</v>
      </c>
      <c r="C26" s="87">
        <f t="shared" si="1"/>
        <v>1346754</v>
      </c>
      <c r="D26" s="88"/>
      <c r="E26" s="41"/>
      <c r="F26" s="8">
        <v>42318</v>
      </c>
      <c r="G26" s="41" t="s">
        <v>4</v>
      </c>
      <c r="H26" s="85">
        <v>151.02000000000001</v>
      </c>
      <c r="I26" s="86"/>
      <c r="J26" s="41">
        <v>200</v>
      </c>
      <c r="K26" s="87">
        <f t="shared" si="0"/>
        <v>40402.619999999995</v>
      </c>
      <c r="L26" s="88"/>
      <c r="M26" s="6">
        <f t="shared" si="2"/>
        <v>0.16</v>
      </c>
      <c r="N26" s="41"/>
      <c r="O26" s="8">
        <v>42319</v>
      </c>
      <c r="P26" s="85">
        <v>149.02000000000001</v>
      </c>
      <c r="Q26" s="86"/>
      <c r="R26" s="83">
        <f t="shared" si="3"/>
        <v>-39506</v>
      </c>
      <c r="S26" s="84"/>
      <c r="T26" s="81">
        <f t="shared" si="4"/>
        <v>-200</v>
      </c>
      <c r="U26" s="82"/>
    </row>
    <row r="27" spans="2:22">
      <c r="B27" s="41">
        <v>19</v>
      </c>
      <c r="C27" s="87">
        <f t="shared" si="1"/>
        <v>1307248</v>
      </c>
      <c r="D27" s="88"/>
      <c r="E27" s="41">
        <v>2010</v>
      </c>
      <c r="F27" s="8">
        <v>42032</v>
      </c>
      <c r="G27" s="41" t="s">
        <v>3</v>
      </c>
      <c r="H27" s="85">
        <v>144.62</v>
      </c>
      <c r="I27" s="86"/>
      <c r="J27" s="41">
        <v>261</v>
      </c>
      <c r="K27" s="87">
        <f t="shared" si="0"/>
        <v>39217.439999999995</v>
      </c>
      <c r="L27" s="88"/>
      <c r="M27" s="6">
        <f t="shared" si="2"/>
        <v>0.12</v>
      </c>
      <c r="N27" s="41">
        <v>2010</v>
      </c>
      <c r="O27" s="8">
        <v>42096</v>
      </c>
      <c r="P27" s="85">
        <v>143.61799999999999</v>
      </c>
      <c r="Q27" s="86"/>
      <c r="R27" s="83">
        <f t="shared" si="3"/>
        <v>14844</v>
      </c>
      <c r="S27" s="84"/>
      <c r="T27" s="81">
        <f t="shared" si="4"/>
        <v>100.20000000000095</v>
      </c>
      <c r="U27" s="82"/>
    </row>
    <row r="28" spans="2:22">
      <c r="B28" s="41">
        <v>20</v>
      </c>
      <c r="C28" s="87">
        <f t="shared" si="1"/>
        <v>1322092</v>
      </c>
      <c r="D28" s="88"/>
      <c r="E28" s="41"/>
      <c r="F28" s="8">
        <v>42038</v>
      </c>
      <c r="G28" s="41" t="s">
        <v>3</v>
      </c>
      <c r="H28" s="85">
        <v>144.19999999999999</v>
      </c>
      <c r="I28" s="86"/>
      <c r="J28" s="41">
        <v>109</v>
      </c>
      <c r="K28" s="87">
        <f t="shared" si="0"/>
        <v>39662.76</v>
      </c>
      <c r="L28" s="88"/>
      <c r="M28" s="6">
        <f t="shared" si="2"/>
        <v>0.28999999999999998</v>
      </c>
      <c r="N28" s="41"/>
      <c r="O28" s="8">
        <v>42096</v>
      </c>
      <c r="P28" s="85">
        <v>144.19999999999999</v>
      </c>
      <c r="Q28" s="86"/>
      <c r="R28" s="83">
        <f t="shared" si="3"/>
        <v>0</v>
      </c>
      <c r="S28" s="84"/>
      <c r="T28" s="81">
        <f t="shared" si="4"/>
        <v>0</v>
      </c>
      <c r="U28" s="82"/>
      <c r="V28" s="23" t="s">
        <v>49</v>
      </c>
    </row>
    <row r="29" spans="2:22">
      <c r="B29" s="41">
        <v>21</v>
      </c>
      <c r="C29" s="87">
        <f t="shared" si="1"/>
        <v>1322092</v>
      </c>
      <c r="D29" s="88"/>
      <c r="E29" s="41"/>
      <c r="F29" s="8">
        <v>42204</v>
      </c>
      <c r="G29" s="41" t="s">
        <v>3</v>
      </c>
      <c r="H29" s="85">
        <v>131.78</v>
      </c>
      <c r="I29" s="86"/>
      <c r="J29" s="41">
        <v>157</v>
      </c>
      <c r="K29" s="87">
        <f t="shared" si="0"/>
        <v>39662.76</v>
      </c>
      <c r="L29" s="88"/>
      <c r="M29" s="6">
        <f t="shared" si="2"/>
        <v>0.2</v>
      </c>
      <c r="N29" s="41"/>
      <c r="O29" s="8">
        <v>42205</v>
      </c>
      <c r="P29" s="85">
        <v>133.43600000000001</v>
      </c>
      <c r="Q29" s="86"/>
      <c r="R29" s="83">
        <f t="shared" si="3"/>
        <v>-40888</v>
      </c>
      <c r="S29" s="84"/>
      <c r="T29" s="81">
        <f t="shared" si="4"/>
        <v>-157</v>
      </c>
      <c r="U29" s="82"/>
    </row>
    <row r="30" spans="2:22">
      <c r="B30" s="41">
        <v>22</v>
      </c>
      <c r="C30" s="87">
        <f t="shared" si="1"/>
        <v>1281204</v>
      </c>
      <c r="D30" s="88"/>
      <c r="E30" s="41"/>
      <c r="F30" s="8">
        <v>42220</v>
      </c>
      <c r="G30" s="41" t="s">
        <v>4</v>
      </c>
      <c r="H30" s="85">
        <v>137.22</v>
      </c>
      <c r="I30" s="86"/>
      <c r="J30" s="41">
        <v>138</v>
      </c>
      <c r="K30" s="87">
        <f t="shared" si="0"/>
        <v>38436.119999999995</v>
      </c>
      <c r="L30" s="88"/>
      <c r="M30" s="6">
        <f t="shared" si="2"/>
        <v>0.22</v>
      </c>
      <c r="N30" s="41"/>
      <c r="O30" s="8">
        <v>42221</v>
      </c>
      <c r="P30" s="85">
        <v>135.84399999999999</v>
      </c>
      <c r="Q30" s="86"/>
      <c r="R30" s="83">
        <f t="shared" si="3"/>
        <v>-37372</v>
      </c>
      <c r="S30" s="84"/>
      <c r="T30" s="81">
        <f t="shared" si="4"/>
        <v>-138</v>
      </c>
      <c r="U30" s="82"/>
    </row>
    <row r="31" spans="2:22">
      <c r="B31" s="41">
        <v>23</v>
      </c>
      <c r="C31" s="87">
        <f t="shared" si="1"/>
        <v>1243832</v>
      </c>
      <c r="D31" s="88"/>
      <c r="E31" s="41"/>
      <c r="F31" s="8">
        <v>42320</v>
      </c>
      <c r="G31" s="41" t="s">
        <v>4</v>
      </c>
      <c r="H31" s="85">
        <v>135.56</v>
      </c>
      <c r="I31" s="86"/>
      <c r="J31" s="41">
        <v>458</v>
      </c>
      <c r="K31" s="87">
        <f t="shared" si="0"/>
        <v>37314.959999999999</v>
      </c>
      <c r="L31" s="88"/>
      <c r="M31" s="6">
        <f t="shared" si="2"/>
        <v>0.06</v>
      </c>
      <c r="N31" s="41"/>
      <c r="O31" s="8">
        <v>42331</v>
      </c>
      <c r="P31" s="85">
        <v>130.97800000000001</v>
      </c>
      <c r="Q31" s="86"/>
      <c r="R31" s="83">
        <f t="shared" si="3"/>
        <v>-33940</v>
      </c>
      <c r="S31" s="84"/>
      <c r="T31" s="81">
        <f t="shared" si="4"/>
        <v>-458</v>
      </c>
      <c r="U31" s="82"/>
    </row>
    <row r="32" spans="2:22">
      <c r="B32" s="41">
        <v>24</v>
      </c>
      <c r="C32" s="87">
        <f t="shared" si="1"/>
        <v>1209892</v>
      </c>
      <c r="D32" s="88"/>
      <c r="E32" s="41">
        <v>2011</v>
      </c>
      <c r="F32" s="8">
        <v>42218</v>
      </c>
      <c r="G32" s="41" t="s">
        <v>3</v>
      </c>
      <c r="H32" s="85">
        <v>125.31</v>
      </c>
      <c r="I32" s="86"/>
      <c r="J32" s="41">
        <v>167</v>
      </c>
      <c r="K32" s="87">
        <f t="shared" si="0"/>
        <v>36296.76</v>
      </c>
      <c r="L32" s="88"/>
      <c r="M32" s="6">
        <f t="shared" si="2"/>
        <v>0.17</v>
      </c>
      <c r="N32" s="41">
        <v>2011</v>
      </c>
      <c r="O32" s="8">
        <v>42219</v>
      </c>
      <c r="P32" s="85">
        <v>126.98</v>
      </c>
      <c r="Q32" s="86"/>
      <c r="R32" s="83">
        <f t="shared" si="3"/>
        <v>-35049</v>
      </c>
      <c r="S32" s="84"/>
      <c r="T32" s="81">
        <f t="shared" si="4"/>
        <v>-167</v>
      </c>
      <c r="U32" s="82"/>
    </row>
    <row r="33" spans="2:21">
      <c r="B33" s="41">
        <v>25</v>
      </c>
      <c r="C33" s="87">
        <f t="shared" si="1"/>
        <v>1174843</v>
      </c>
      <c r="D33" s="88"/>
      <c r="E33" s="41"/>
      <c r="F33" s="8">
        <v>42234</v>
      </c>
      <c r="G33" s="41" t="s">
        <v>4</v>
      </c>
      <c r="H33" s="85">
        <v>126.79</v>
      </c>
      <c r="I33" s="86"/>
      <c r="J33" s="41">
        <v>114</v>
      </c>
      <c r="K33" s="87">
        <f t="shared" si="0"/>
        <v>35245.29</v>
      </c>
      <c r="L33" s="88"/>
      <c r="M33" s="6">
        <f t="shared" si="2"/>
        <v>0.25</v>
      </c>
      <c r="N33" s="41"/>
      <c r="O33" s="8">
        <v>42242</v>
      </c>
      <c r="P33" s="85">
        <v>125.65</v>
      </c>
      <c r="Q33" s="86"/>
      <c r="R33" s="83">
        <f t="shared" si="3"/>
        <v>-35185</v>
      </c>
      <c r="S33" s="84"/>
      <c r="T33" s="81">
        <f t="shared" si="4"/>
        <v>-114</v>
      </c>
      <c r="U33" s="82"/>
    </row>
    <row r="34" spans="2:21">
      <c r="B34" s="41">
        <v>26</v>
      </c>
      <c r="C34" s="87">
        <f t="shared" si="1"/>
        <v>1139658</v>
      </c>
      <c r="D34" s="88"/>
      <c r="E34" s="41"/>
      <c r="F34" s="8">
        <v>42303</v>
      </c>
      <c r="G34" s="41" t="s">
        <v>4</v>
      </c>
      <c r="H34" s="85">
        <v>121.96</v>
      </c>
      <c r="I34" s="86"/>
      <c r="J34" s="41">
        <v>127</v>
      </c>
      <c r="K34" s="87">
        <f t="shared" si="0"/>
        <v>34189.74</v>
      </c>
      <c r="L34" s="88"/>
      <c r="M34" s="6">
        <f t="shared" si="2"/>
        <v>0.21</v>
      </c>
      <c r="N34" s="41"/>
      <c r="O34" s="8">
        <v>42329</v>
      </c>
      <c r="P34" s="85">
        <v>120.68</v>
      </c>
      <c r="Q34" s="86"/>
      <c r="R34" s="83">
        <f t="shared" si="3"/>
        <v>-33185</v>
      </c>
      <c r="S34" s="84"/>
      <c r="T34" s="81">
        <f t="shared" si="4"/>
        <v>-127</v>
      </c>
      <c r="U34" s="82"/>
    </row>
    <row r="35" spans="2:21">
      <c r="B35" s="41">
        <v>27</v>
      </c>
      <c r="C35" s="87">
        <f t="shared" si="1"/>
        <v>1106473</v>
      </c>
      <c r="D35" s="88"/>
      <c r="E35" s="41">
        <v>2012</v>
      </c>
      <c r="F35" s="8">
        <v>42021</v>
      </c>
      <c r="G35" s="41" t="s">
        <v>3</v>
      </c>
      <c r="H35" s="85">
        <v>117.55</v>
      </c>
      <c r="I35" s="86"/>
      <c r="J35" s="41">
        <v>72</v>
      </c>
      <c r="K35" s="87">
        <f t="shared" si="0"/>
        <v>33194.19</v>
      </c>
      <c r="L35" s="88"/>
      <c r="M35" s="6">
        <f t="shared" si="2"/>
        <v>0.37</v>
      </c>
      <c r="N35" s="41">
        <v>2012</v>
      </c>
      <c r="O35" s="8">
        <v>42022</v>
      </c>
      <c r="P35" s="85">
        <v>118.26</v>
      </c>
      <c r="Q35" s="86"/>
      <c r="R35" s="83">
        <f t="shared" si="3"/>
        <v>-32432</v>
      </c>
      <c r="S35" s="84"/>
      <c r="T35" s="81">
        <f t="shared" si="4"/>
        <v>-72</v>
      </c>
      <c r="U35" s="82"/>
    </row>
    <row r="36" spans="2:21">
      <c r="B36" s="41">
        <v>28</v>
      </c>
      <c r="C36" s="87">
        <f t="shared" si="1"/>
        <v>1074041</v>
      </c>
      <c r="D36" s="88"/>
      <c r="E36" s="41"/>
      <c r="F36" s="8">
        <v>42040</v>
      </c>
      <c r="G36" s="41" t="s">
        <v>4</v>
      </c>
      <c r="H36" s="85">
        <v>121.25</v>
      </c>
      <c r="I36" s="86"/>
      <c r="J36" s="41">
        <v>77</v>
      </c>
      <c r="K36" s="87">
        <f t="shared" si="0"/>
        <v>32221.23</v>
      </c>
      <c r="L36" s="88"/>
      <c r="M36" s="6">
        <f t="shared" si="2"/>
        <v>0.33</v>
      </c>
      <c r="N36" s="41"/>
      <c r="O36" s="8">
        <v>42069</v>
      </c>
      <c r="P36" s="85">
        <v>128.16999999999999</v>
      </c>
      <c r="Q36" s="86"/>
      <c r="R36" s="83">
        <f t="shared" si="3"/>
        <v>281925</v>
      </c>
      <c r="S36" s="84"/>
      <c r="T36" s="81">
        <f t="shared" si="4"/>
        <v>691.99999999999875</v>
      </c>
      <c r="U36" s="82"/>
    </row>
    <row r="37" spans="2:21">
      <c r="B37" s="41">
        <v>29</v>
      </c>
      <c r="C37" s="87">
        <f t="shared" si="1"/>
        <v>1355966</v>
      </c>
      <c r="D37" s="88"/>
      <c r="E37" s="41"/>
      <c r="F37" s="8">
        <v>42127</v>
      </c>
      <c r="G37" s="41" t="s">
        <v>3</v>
      </c>
      <c r="H37" s="85">
        <v>129.66999999999999</v>
      </c>
      <c r="I37" s="86"/>
      <c r="J37" s="41">
        <v>78</v>
      </c>
      <c r="K37" s="87">
        <f t="shared" si="0"/>
        <v>40678.979999999996</v>
      </c>
      <c r="L37" s="88"/>
      <c r="M37" s="6">
        <f t="shared" si="2"/>
        <v>0.42</v>
      </c>
      <c r="N37" s="41"/>
      <c r="O37" s="8">
        <v>42329</v>
      </c>
      <c r="P37" s="85">
        <v>126.45</v>
      </c>
      <c r="Q37" s="86"/>
      <c r="R37" s="83">
        <f t="shared" si="3"/>
        <v>166962</v>
      </c>
      <c r="S37" s="84"/>
      <c r="T37" s="81">
        <f t="shared" si="4"/>
        <v>321.99999999999847</v>
      </c>
      <c r="U37" s="82"/>
    </row>
    <row r="38" spans="2:21">
      <c r="B38" s="41">
        <v>30</v>
      </c>
      <c r="C38" s="87">
        <f t="shared" si="1"/>
        <v>1522928</v>
      </c>
      <c r="D38" s="88"/>
      <c r="E38" s="41"/>
      <c r="F38" s="8">
        <v>42336</v>
      </c>
      <c r="G38" s="41" t="s">
        <v>4</v>
      </c>
      <c r="H38" s="85">
        <v>131.69</v>
      </c>
      <c r="I38" s="86"/>
      <c r="J38" s="41">
        <v>123</v>
      </c>
      <c r="K38" s="87">
        <f t="shared" si="0"/>
        <v>45687.839999999997</v>
      </c>
      <c r="L38" s="88"/>
      <c r="M38" s="6">
        <f t="shared" si="2"/>
        <v>0.3</v>
      </c>
      <c r="N38" s="41">
        <v>2013</v>
      </c>
      <c r="O38" s="8">
        <v>42027</v>
      </c>
      <c r="P38" s="85">
        <v>139.25</v>
      </c>
      <c r="Q38" s="86"/>
      <c r="R38" s="83">
        <f t="shared" si="3"/>
        <v>280000</v>
      </c>
      <c r="S38" s="84"/>
      <c r="T38" s="81">
        <f t="shared" si="4"/>
        <v>756.00000000000023</v>
      </c>
      <c r="U38" s="82"/>
    </row>
    <row r="39" spans="2:21">
      <c r="B39" s="41">
        <v>31</v>
      </c>
      <c r="C39" s="87">
        <f t="shared" si="1"/>
        <v>1802928</v>
      </c>
      <c r="D39" s="88"/>
      <c r="E39" s="41">
        <v>2013</v>
      </c>
      <c r="F39" s="8">
        <v>42117</v>
      </c>
      <c r="G39" s="41" t="s">
        <v>4</v>
      </c>
      <c r="H39" s="85">
        <v>152.02000000000001</v>
      </c>
      <c r="I39" s="86"/>
      <c r="J39" s="41">
        <v>206</v>
      </c>
      <c r="K39" s="87">
        <f t="shared" si="0"/>
        <v>54087.839999999997</v>
      </c>
      <c r="L39" s="88"/>
      <c r="M39" s="6">
        <f t="shared" si="2"/>
        <v>0.21</v>
      </c>
      <c r="N39" s="41"/>
      <c r="O39" s="8">
        <v>42146</v>
      </c>
      <c r="P39" s="85">
        <v>154.91</v>
      </c>
      <c r="Q39" s="86"/>
      <c r="R39" s="83">
        <f t="shared" si="3"/>
        <v>74925</v>
      </c>
      <c r="S39" s="84"/>
      <c r="T39" s="81">
        <f t="shared" si="4"/>
        <v>288.99999999999864</v>
      </c>
      <c r="U39" s="82"/>
    </row>
    <row r="40" spans="2:21">
      <c r="B40" s="41">
        <v>32</v>
      </c>
      <c r="C40" s="87">
        <f t="shared" si="1"/>
        <v>1877853</v>
      </c>
      <c r="D40" s="88"/>
      <c r="E40" s="41">
        <v>2014</v>
      </c>
      <c r="F40" s="8">
        <v>42049</v>
      </c>
      <c r="G40" s="41" t="s">
        <v>4</v>
      </c>
      <c r="H40" s="85">
        <v>170.59</v>
      </c>
      <c r="I40" s="86"/>
      <c r="J40" s="41">
        <v>148</v>
      </c>
      <c r="K40" s="87">
        <f t="shared" si="0"/>
        <v>56335.59</v>
      </c>
      <c r="L40" s="88"/>
      <c r="M40" s="6">
        <f t="shared" si="2"/>
        <v>0.3</v>
      </c>
      <c r="N40" s="41">
        <v>2014</v>
      </c>
      <c r="O40" s="8">
        <v>42066</v>
      </c>
      <c r="P40" s="85">
        <v>169.21</v>
      </c>
      <c r="Q40" s="86"/>
      <c r="R40" s="83">
        <f t="shared" si="3"/>
        <v>-51111</v>
      </c>
      <c r="S40" s="84"/>
      <c r="T40" s="81">
        <f t="shared" si="4"/>
        <v>-148</v>
      </c>
      <c r="U40" s="82"/>
    </row>
    <row r="41" spans="2:21">
      <c r="B41" s="41">
        <v>33</v>
      </c>
      <c r="C41" s="87">
        <f t="shared" si="1"/>
        <v>1826742</v>
      </c>
      <c r="D41" s="88"/>
      <c r="E41" s="41"/>
      <c r="F41" s="8">
        <v>42199</v>
      </c>
      <c r="G41" s="41" t="s">
        <v>3</v>
      </c>
      <c r="H41" s="85">
        <v>173.34</v>
      </c>
      <c r="I41" s="86"/>
      <c r="J41" s="41">
        <v>66</v>
      </c>
      <c r="K41" s="87">
        <f t="shared" si="0"/>
        <v>54802.259999999995</v>
      </c>
      <c r="L41" s="88"/>
      <c r="M41" s="6">
        <f t="shared" si="2"/>
        <v>0.67</v>
      </c>
      <c r="N41" s="41"/>
      <c r="O41" s="8">
        <v>42200</v>
      </c>
      <c r="P41" s="85">
        <v>174</v>
      </c>
      <c r="Q41" s="86"/>
      <c r="R41" s="83">
        <f t="shared" si="3"/>
        <v>-54592</v>
      </c>
      <c r="S41" s="84"/>
      <c r="T41" s="81">
        <f t="shared" si="4"/>
        <v>-66</v>
      </c>
      <c r="U41" s="82"/>
    </row>
    <row r="42" spans="2:21">
      <c r="B42" s="41">
        <v>34</v>
      </c>
      <c r="C42" s="87">
        <f t="shared" si="1"/>
        <v>1772150</v>
      </c>
      <c r="D42" s="88"/>
      <c r="E42" s="41"/>
      <c r="F42" s="8">
        <v>42280</v>
      </c>
      <c r="G42" s="41" t="s">
        <v>3</v>
      </c>
      <c r="H42" s="85">
        <v>174.93</v>
      </c>
      <c r="I42" s="86"/>
      <c r="J42" s="41">
        <v>97</v>
      </c>
      <c r="K42" s="87">
        <f t="shared" si="0"/>
        <v>53164.5</v>
      </c>
      <c r="L42" s="88"/>
      <c r="M42" s="6">
        <f t="shared" si="2"/>
        <v>0.44</v>
      </c>
      <c r="N42" s="41"/>
      <c r="O42" s="8">
        <v>42300</v>
      </c>
      <c r="P42" s="85">
        <v>172.99</v>
      </c>
      <c r="Q42" s="86"/>
      <c r="R42" s="83">
        <f t="shared" si="3"/>
        <v>105382</v>
      </c>
      <c r="S42" s="84"/>
      <c r="T42" s="81">
        <f t="shared" si="4"/>
        <v>193.99999999999977</v>
      </c>
      <c r="U42" s="82"/>
    </row>
    <row r="43" spans="2:21">
      <c r="B43" s="41">
        <v>35</v>
      </c>
      <c r="C43" s="87">
        <f t="shared" si="1"/>
        <v>1877532</v>
      </c>
      <c r="D43" s="88"/>
      <c r="E43" s="41">
        <v>2015</v>
      </c>
      <c r="F43" s="8">
        <v>42055</v>
      </c>
      <c r="G43" s="41" t="s">
        <v>4</v>
      </c>
      <c r="H43" s="85">
        <v>183.67</v>
      </c>
      <c r="I43" s="86"/>
      <c r="J43" s="41">
        <v>201</v>
      </c>
      <c r="K43" s="87">
        <f t="shared" si="0"/>
        <v>56325.96</v>
      </c>
      <c r="L43" s="88"/>
      <c r="M43" s="6">
        <f t="shared" si="2"/>
        <v>0.22</v>
      </c>
      <c r="N43" s="41"/>
      <c r="O43" s="8">
        <v>42074</v>
      </c>
      <c r="P43" s="85">
        <v>181.65</v>
      </c>
      <c r="Q43" s="86"/>
      <c r="R43" s="83">
        <f t="shared" si="3"/>
        <v>-54864</v>
      </c>
      <c r="S43" s="84"/>
      <c r="T43" s="81">
        <f t="shared" si="4"/>
        <v>-201</v>
      </c>
      <c r="U43" s="82"/>
    </row>
    <row r="44" spans="2:21">
      <c r="B44" s="41">
        <v>36</v>
      </c>
      <c r="C44" s="87">
        <f t="shared" si="1"/>
        <v>1822668</v>
      </c>
      <c r="D44" s="88"/>
      <c r="E44" s="41"/>
      <c r="F44" s="8">
        <v>42156</v>
      </c>
      <c r="G44" s="41" t="s">
        <v>4</v>
      </c>
      <c r="H44" s="85">
        <v>189.99</v>
      </c>
      <c r="I44" s="86"/>
      <c r="J44" s="41">
        <v>145</v>
      </c>
      <c r="K44" s="87">
        <f t="shared" si="0"/>
        <v>54680.04</v>
      </c>
      <c r="L44" s="88"/>
      <c r="M44" s="6">
        <f t="shared" si="2"/>
        <v>0.3</v>
      </c>
      <c r="N44" s="41"/>
      <c r="O44" s="8">
        <v>42184</v>
      </c>
      <c r="P44" s="85">
        <v>193.47</v>
      </c>
      <c r="Q44" s="86"/>
      <c r="R44" s="83">
        <f t="shared" si="3"/>
        <v>128888</v>
      </c>
      <c r="S44" s="84"/>
      <c r="T44" s="81">
        <f t="shared" si="4"/>
        <v>347.99999999999898</v>
      </c>
      <c r="U44" s="82"/>
    </row>
    <row r="45" spans="2:21">
      <c r="B45" s="41">
        <v>37</v>
      </c>
      <c r="C45" s="87">
        <f t="shared" si="1"/>
        <v>1951556</v>
      </c>
      <c r="D45" s="88"/>
      <c r="E45" s="41"/>
      <c r="F45" s="8">
        <v>42339</v>
      </c>
      <c r="G45" s="41" t="s">
        <v>3</v>
      </c>
      <c r="H45" s="85">
        <v>184.94</v>
      </c>
      <c r="I45" s="86"/>
      <c r="J45" s="41">
        <v>107</v>
      </c>
      <c r="K45" s="87">
        <f t="shared" si="0"/>
        <v>58546.68</v>
      </c>
      <c r="L45" s="88"/>
      <c r="M45" s="6">
        <f t="shared" si="2"/>
        <v>0.44</v>
      </c>
      <c r="N45" s="41"/>
      <c r="O45" s="8">
        <v>42342</v>
      </c>
      <c r="P45" s="85">
        <v>186.01</v>
      </c>
      <c r="Q45" s="86"/>
      <c r="R45" s="83">
        <f t="shared" si="3"/>
        <v>-58123</v>
      </c>
      <c r="S45" s="84"/>
      <c r="T45" s="81">
        <f t="shared" si="4"/>
        <v>-107</v>
      </c>
      <c r="U45" s="82"/>
    </row>
    <row r="46" spans="2:21">
      <c r="B46" s="41">
        <v>38</v>
      </c>
      <c r="C46" s="87">
        <f t="shared" si="1"/>
        <v>1893433</v>
      </c>
      <c r="D46" s="88"/>
      <c r="E46" s="41"/>
      <c r="F46" s="8"/>
      <c r="G46" s="41" t="s">
        <v>4</v>
      </c>
      <c r="H46" s="85"/>
      <c r="I46" s="86"/>
      <c r="J46" s="41"/>
      <c r="K46" s="87" t="str">
        <f t="shared" si="0"/>
        <v/>
      </c>
      <c r="L46" s="88"/>
      <c r="M46" s="6" t="str">
        <f t="shared" si="2"/>
        <v/>
      </c>
      <c r="N46" s="41"/>
      <c r="O46" s="8"/>
      <c r="P46" s="85"/>
      <c r="Q46" s="86"/>
      <c r="R46" s="83" t="str">
        <f t="shared" si="3"/>
        <v/>
      </c>
      <c r="S46" s="84"/>
      <c r="T46" s="81" t="str">
        <f t="shared" si="4"/>
        <v/>
      </c>
      <c r="U46" s="82"/>
    </row>
    <row r="47" spans="2:21">
      <c r="B47" s="41">
        <v>39</v>
      </c>
      <c r="C47" s="42" t="str">
        <f t="shared" si="1"/>
        <v/>
      </c>
      <c r="D47" s="42"/>
      <c r="E47" s="41"/>
      <c r="F47" s="8"/>
      <c r="G47" s="41" t="s">
        <v>4</v>
      </c>
      <c r="H47" s="43"/>
      <c r="I47" s="43"/>
      <c r="J47" s="41"/>
      <c r="K47" s="42" t="str">
        <f t="shared" si="0"/>
        <v/>
      </c>
      <c r="L47" s="42"/>
      <c r="M47" s="6" t="str">
        <f t="shared" si="2"/>
        <v/>
      </c>
      <c r="N47" s="41"/>
      <c r="O47" s="8"/>
      <c r="P47" s="43"/>
      <c r="Q47" s="43"/>
      <c r="R47" s="44" t="str">
        <f t="shared" si="3"/>
        <v/>
      </c>
      <c r="S47" s="44"/>
      <c r="T47" s="45" t="str">
        <f t="shared" si="4"/>
        <v/>
      </c>
      <c r="U47" s="45"/>
    </row>
    <row r="48" spans="2:21">
      <c r="B48" s="41">
        <v>40</v>
      </c>
      <c r="C48" s="42" t="str">
        <f t="shared" si="1"/>
        <v/>
      </c>
      <c r="D48" s="42"/>
      <c r="E48" s="41"/>
      <c r="F48" s="8"/>
      <c r="G48" s="41" t="s">
        <v>37</v>
      </c>
      <c r="H48" s="43"/>
      <c r="I48" s="43"/>
      <c r="J48" s="41"/>
      <c r="K48" s="42" t="str">
        <f t="shared" si="0"/>
        <v/>
      </c>
      <c r="L48" s="42"/>
      <c r="M48" s="6" t="str">
        <f t="shared" si="2"/>
        <v/>
      </c>
      <c r="N48" s="41"/>
      <c r="O48" s="8"/>
      <c r="P48" s="43"/>
      <c r="Q48" s="43"/>
      <c r="R48" s="44" t="str">
        <f t="shared" si="3"/>
        <v/>
      </c>
      <c r="S48" s="44"/>
      <c r="T48" s="45" t="str">
        <f t="shared" si="4"/>
        <v/>
      </c>
      <c r="U48" s="45"/>
    </row>
    <row r="49" spans="2:21">
      <c r="B49" s="41">
        <v>41</v>
      </c>
      <c r="C49" s="42" t="str">
        <f t="shared" si="1"/>
        <v/>
      </c>
      <c r="D49" s="42"/>
      <c r="E49" s="41"/>
      <c r="F49" s="8"/>
      <c r="G49" s="41" t="s">
        <v>4</v>
      </c>
      <c r="H49" s="43"/>
      <c r="I49" s="43"/>
      <c r="J49" s="41"/>
      <c r="K49" s="42" t="str">
        <f t="shared" si="0"/>
        <v/>
      </c>
      <c r="L49" s="42"/>
      <c r="M49" s="6" t="str">
        <f t="shared" si="2"/>
        <v/>
      </c>
      <c r="N49" s="41"/>
      <c r="O49" s="8"/>
      <c r="P49" s="43"/>
      <c r="Q49" s="43"/>
      <c r="R49" s="44" t="str">
        <f t="shared" si="3"/>
        <v/>
      </c>
      <c r="S49" s="44"/>
      <c r="T49" s="45" t="str">
        <f t="shared" si="4"/>
        <v/>
      </c>
      <c r="U49" s="45"/>
    </row>
    <row r="50" spans="2:21">
      <c r="B50" s="41">
        <v>42</v>
      </c>
      <c r="C50" s="42" t="str">
        <f t="shared" si="1"/>
        <v/>
      </c>
      <c r="D50" s="42"/>
      <c r="E50" s="41"/>
      <c r="F50" s="8"/>
      <c r="G50" s="41" t="s">
        <v>4</v>
      </c>
      <c r="H50" s="43"/>
      <c r="I50" s="43"/>
      <c r="J50" s="41"/>
      <c r="K50" s="42" t="str">
        <f t="shared" si="0"/>
        <v/>
      </c>
      <c r="L50" s="42"/>
      <c r="M50" s="6" t="str">
        <f t="shared" si="2"/>
        <v/>
      </c>
      <c r="N50" s="41"/>
      <c r="O50" s="8"/>
      <c r="P50" s="43"/>
      <c r="Q50" s="43"/>
      <c r="R50" s="44" t="str">
        <f t="shared" si="3"/>
        <v/>
      </c>
      <c r="S50" s="44"/>
      <c r="T50" s="45" t="str">
        <f t="shared" si="4"/>
        <v/>
      </c>
      <c r="U50" s="45"/>
    </row>
    <row r="51" spans="2:21">
      <c r="B51" s="41">
        <v>43</v>
      </c>
      <c r="C51" s="42" t="str">
        <f t="shared" si="1"/>
        <v/>
      </c>
      <c r="D51" s="42"/>
      <c r="E51" s="41"/>
      <c r="F51" s="8"/>
      <c r="G51" s="41" t="s">
        <v>3</v>
      </c>
      <c r="H51" s="43"/>
      <c r="I51" s="43"/>
      <c r="J51" s="41"/>
      <c r="K51" s="42" t="str">
        <f t="shared" si="0"/>
        <v/>
      </c>
      <c r="L51" s="42"/>
      <c r="M51" s="6" t="str">
        <f t="shared" si="2"/>
        <v/>
      </c>
      <c r="N51" s="41"/>
      <c r="O51" s="8"/>
      <c r="P51" s="43"/>
      <c r="Q51" s="43"/>
      <c r="R51" s="44" t="str">
        <f t="shared" si="3"/>
        <v/>
      </c>
      <c r="S51" s="44"/>
      <c r="T51" s="45" t="str">
        <f t="shared" si="4"/>
        <v/>
      </c>
      <c r="U51" s="45"/>
    </row>
    <row r="52" spans="2:21">
      <c r="B52" s="41">
        <v>44</v>
      </c>
      <c r="C52" s="42" t="str">
        <f t="shared" si="1"/>
        <v/>
      </c>
      <c r="D52" s="42"/>
      <c r="E52" s="41"/>
      <c r="F52" s="8"/>
      <c r="G52" s="41" t="s">
        <v>3</v>
      </c>
      <c r="H52" s="43"/>
      <c r="I52" s="43"/>
      <c r="J52" s="41"/>
      <c r="K52" s="42" t="str">
        <f t="shared" si="0"/>
        <v/>
      </c>
      <c r="L52" s="42"/>
      <c r="M52" s="6" t="str">
        <f t="shared" si="2"/>
        <v/>
      </c>
      <c r="N52" s="41"/>
      <c r="O52" s="8"/>
      <c r="P52" s="43"/>
      <c r="Q52" s="43"/>
      <c r="R52" s="44" t="str">
        <f t="shared" si="3"/>
        <v/>
      </c>
      <c r="S52" s="44"/>
      <c r="T52" s="45" t="str">
        <f t="shared" si="4"/>
        <v/>
      </c>
      <c r="U52" s="45"/>
    </row>
    <row r="53" spans="2:21">
      <c r="B53" s="41">
        <v>45</v>
      </c>
      <c r="C53" s="42" t="str">
        <f t="shared" si="1"/>
        <v/>
      </c>
      <c r="D53" s="42"/>
      <c r="E53" s="41"/>
      <c r="F53" s="8"/>
      <c r="G53" s="41" t="s">
        <v>4</v>
      </c>
      <c r="H53" s="43"/>
      <c r="I53" s="43"/>
      <c r="J53" s="41"/>
      <c r="K53" s="42" t="str">
        <f t="shared" si="0"/>
        <v/>
      </c>
      <c r="L53" s="42"/>
      <c r="M53" s="6" t="str">
        <f t="shared" si="2"/>
        <v/>
      </c>
      <c r="N53" s="41"/>
      <c r="O53" s="8"/>
      <c r="P53" s="43"/>
      <c r="Q53" s="43"/>
      <c r="R53" s="44" t="str">
        <f t="shared" si="3"/>
        <v/>
      </c>
      <c r="S53" s="44"/>
      <c r="T53" s="45" t="str">
        <f t="shared" si="4"/>
        <v/>
      </c>
      <c r="U53" s="45"/>
    </row>
    <row r="54" spans="2:21">
      <c r="B54" s="41">
        <v>46</v>
      </c>
      <c r="C54" s="42" t="str">
        <f t="shared" si="1"/>
        <v/>
      </c>
      <c r="D54" s="42"/>
      <c r="E54" s="41"/>
      <c r="F54" s="8"/>
      <c r="G54" s="41" t="s">
        <v>4</v>
      </c>
      <c r="H54" s="43"/>
      <c r="I54" s="43"/>
      <c r="J54" s="41"/>
      <c r="K54" s="42" t="str">
        <f t="shared" si="0"/>
        <v/>
      </c>
      <c r="L54" s="42"/>
      <c r="M54" s="6" t="str">
        <f t="shared" si="2"/>
        <v/>
      </c>
      <c r="N54" s="41"/>
      <c r="O54" s="8"/>
      <c r="P54" s="43"/>
      <c r="Q54" s="43"/>
      <c r="R54" s="44" t="str">
        <f t="shared" si="3"/>
        <v/>
      </c>
      <c r="S54" s="44"/>
      <c r="T54" s="45" t="str">
        <f t="shared" si="4"/>
        <v/>
      </c>
      <c r="U54" s="45"/>
    </row>
    <row r="55" spans="2:21">
      <c r="B55" s="41">
        <v>47</v>
      </c>
      <c r="C55" s="42" t="str">
        <f t="shared" si="1"/>
        <v/>
      </c>
      <c r="D55" s="42"/>
      <c r="E55" s="41"/>
      <c r="F55" s="8"/>
      <c r="G55" s="41" t="s">
        <v>3</v>
      </c>
      <c r="H55" s="43"/>
      <c r="I55" s="43"/>
      <c r="J55" s="41"/>
      <c r="K55" s="42" t="str">
        <f t="shared" si="0"/>
        <v/>
      </c>
      <c r="L55" s="42"/>
      <c r="M55" s="6" t="str">
        <f t="shared" si="2"/>
        <v/>
      </c>
      <c r="N55" s="41"/>
      <c r="O55" s="8"/>
      <c r="P55" s="43"/>
      <c r="Q55" s="43"/>
      <c r="R55" s="44" t="str">
        <f t="shared" si="3"/>
        <v/>
      </c>
      <c r="S55" s="44"/>
      <c r="T55" s="45" t="str">
        <f t="shared" si="4"/>
        <v/>
      </c>
      <c r="U55" s="45"/>
    </row>
    <row r="56" spans="2:21">
      <c r="B56" s="41">
        <v>48</v>
      </c>
      <c r="C56" s="42" t="str">
        <f t="shared" si="1"/>
        <v/>
      </c>
      <c r="D56" s="42"/>
      <c r="E56" s="41"/>
      <c r="F56" s="8"/>
      <c r="G56" s="41" t="s">
        <v>3</v>
      </c>
      <c r="H56" s="43"/>
      <c r="I56" s="43"/>
      <c r="J56" s="41"/>
      <c r="K56" s="42" t="str">
        <f t="shared" si="0"/>
        <v/>
      </c>
      <c r="L56" s="42"/>
      <c r="M56" s="6" t="str">
        <f t="shared" si="2"/>
        <v/>
      </c>
      <c r="N56" s="41"/>
      <c r="O56" s="8"/>
      <c r="P56" s="43"/>
      <c r="Q56" s="43"/>
      <c r="R56" s="44" t="str">
        <f t="shared" si="3"/>
        <v/>
      </c>
      <c r="S56" s="44"/>
      <c r="T56" s="45" t="str">
        <f t="shared" si="4"/>
        <v/>
      </c>
      <c r="U56" s="45"/>
    </row>
    <row r="57" spans="2:21">
      <c r="B57" s="41">
        <v>49</v>
      </c>
      <c r="C57" s="42" t="str">
        <f t="shared" si="1"/>
        <v/>
      </c>
      <c r="D57" s="42"/>
      <c r="E57" s="41"/>
      <c r="F57" s="8"/>
      <c r="G57" s="41" t="s">
        <v>3</v>
      </c>
      <c r="H57" s="43"/>
      <c r="I57" s="43"/>
      <c r="J57" s="41"/>
      <c r="K57" s="42" t="str">
        <f t="shared" si="0"/>
        <v/>
      </c>
      <c r="L57" s="42"/>
      <c r="M57" s="6" t="str">
        <f t="shared" si="2"/>
        <v/>
      </c>
      <c r="N57" s="41"/>
      <c r="O57" s="8"/>
      <c r="P57" s="43"/>
      <c r="Q57" s="43"/>
      <c r="R57" s="44" t="str">
        <f t="shared" si="3"/>
        <v/>
      </c>
      <c r="S57" s="44"/>
      <c r="T57" s="45" t="str">
        <f t="shared" si="4"/>
        <v/>
      </c>
      <c r="U57" s="45"/>
    </row>
    <row r="58" spans="2:21">
      <c r="B58" s="41">
        <v>50</v>
      </c>
      <c r="C58" s="42" t="str">
        <f t="shared" si="1"/>
        <v/>
      </c>
      <c r="D58" s="42"/>
      <c r="E58" s="41"/>
      <c r="F58" s="8"/>
      <c r="G58" s="41" t="s">
        <v>3</v>
      </c>
      <c r="H58" s="43"/>
      <c r="I58" s="43"/>
      <c r="J58" s="41"/>
      <c r="K58" s="42" t="str">
        <f t="shared" si="0"/>
        <v/>
      </c>
      <c r="L58" s="42"/>
      <c r="M58" s="6" t="str">
        <f t="shared" si="2"/>
        <v/>
      </c>
      <c r="N58" s="41"/>
      <c r="O58" s="8"/>
      <c r="P58" s="43"/>
      <c r="Q58" s="43"/>
      <c r="R58" s="44" t="str">
        <f t="shared" si="3"/>
        <v/>
      </c>
      <c r="S58" s="44"/>
      <c r="T58" s="45" t="str">
        <f t="shared" si="4"/>
        <v/>
      </c>
      <c r="U58" s="45"/>
    </row>
    <row r="59" spans="2:21">
      <c r="B59" s="41">
        <v>51</v>
      </c>
      <c r="C59" s="42" t="str">
        <f t="shared" si="1"/>
        <v/>
      </c>
      <c r="D59" s="42"/>
      <c r="E59" s="41"/>
      <c r="F59" s="8"/>
      <c r="G59" s="41" t="s">
        <v>3</v>
      </c>
      <c r="H59" s="43"/>
      <c r="I59" s="43"/>
      <c r="J59" s="41"/>
      <c r="K59" s="42" t="str">
        <f t="shared" si="0"/>
        <v/>
      </c>
      <c r="L59" s="42"/>
      <c r="M59" s="6" t="str">
        <f t="shared" si="2"/>
        <v/>
      </c>
      <c r="N59" s="41"/>
      <c r="O59" s="8"/>
      <c r="P59" s="43"/>
      <c r="Q59" s="43"/>
      <c r="R59" s="44" t="str">
        <f t="shared" si="3"/>
        <v/>
      </c>
      <c r="S59" s="44"/>
      <c r="T59" s="45" t="str">
        <f t="shared" si="4"/>
        <v/>
      </c>
      <c r="U59" s="45"/>
    </row>
    <row r="60" spans="2:21">
      <c r="B60" s="41">
        <v>52</v>
      </c>
      <c r="C60" s="42" t="str">
        <f t="shared" si="1"/>
        <v/>
      </c>
      <c r="D60" s="42"/>
      <c r="E60" s="41"/>
      <c r="F60" s="8"/>
      <c r="G60" s="41" t="s">
        <v>3</v>
      </c>
      <c r="H60" s="43"/>
      <c r="I60" s="43"/>
      <c r="J60" s="41"/>
      <c r="K60" s="42" t="str">
        <f t="shared" si="0"/>
        <v/>
      </c>
      <c r="L60" s="42"/>
      <c r="M60" s="6" t="str">
        <f t="shared" si="2"/>
        <v/>
      </c>
      <c r="N60" s="41"/>
      <c r="O60" s="8"/>
      <c r="P60" s="43"/>
      <c r="Q60" s="43"/>
      <c r="R60" s="44" t="str">
        <f t="shared" si="3"/>
        <v/>
      </c>
      <c r="S60" s="44"/>
      <c r="T60" s="45" t="str">
        <f t="shared" si="4"/>
        <v/>
      </c>
      <c r="U60" s="45"/>
    </row>
    <row r="61" spans="2:21">
      <c r="B61" s="41">
        <v>53</v>
      </c>
      <c r="C61" s="42" t="str">
        <f t="shared" si="1"/>
        <v/>
      </c>
      <c r="D61" s="42"/>
      <c r="E61" s="41"/>
      <c r="F61" s="8"/>
      <c r="G61" s="41" t="s">
        <v>3</v>
      </c>
      <c r="H61" s="43"/>
      <c r="I61" s="43"/>
      <c r="J61" s="41"/>
      <c r="K61" s="42" t="str">
        <f t="shared" si="0"/>
        <v/>
      </c>
      <c r="L61" s="42"/>
      <c r="M61" s="6" t="str">
        <f t="shared" si="2"/>
        <v/>
      </c>
      <c r="N61" s="41"/>
      <c r="O61" s="8"/>
      <c r="P61" s="43"/>
      <c r="Q61" s="43"/>
      <c r="R61" s="44" t="str">
        <f t="shared" si="3"/>
        <v/>
      </c>
      <c r="S61" s="44"/>
      <c r="T61" s="45" t="str">
        <f t="shared" si="4"/>
        <v/>
      </c>
      <c r="U61" s="45"/>
    </row>
    <row r="62" spans="2:21">
      <c r="B62" s="41">
        <v>54</v>
      </c>
      <c r="C62" s="42" t="str">
        <f t="shared" si="1"/>
        <v/>
      </c>
      <c r="D62" s="42"/>
      <c r="E62" s="41"/>
      <c r="F62" s="8"/>
      <c r="G62" s="41" t="s">
        <v>3</v>
      </c>
      <c r="H62" s="43"/>
      <c r="I62" s="43"/>
      <c r="J62" s="41"/>
      <c r="K62" s="42" t="str">
        <f t="shared" si="0"/>
        <v/>
      </c>
      <c r="L62" s="42"/>
      <c r="M62" s="6" t="str">
        <f t="shared" si="2"/>
        <v/>
      </c>
      <c r="N62" s="41"/>
      <c r="O62" s="8"/>
      <c r="P62" s="43"/>
      <c r="Q62" s="43"/>
      <c r="R62" s="44" t="str">
        <f t="shared" si="3"/>
        <v/>
      </c>
      <c r="S62" s="44"/>
      <c r="T62" s="45" t="str">
        <f t="shared" si="4"/>
        <v/>
      </c>
      <c r="U62" s="45"/>
    </row>
    <row r="63" spans="2:21">
      <c r="B63" s="41">
        <v>55</v>
      </c>
      <c r="C63" s="42" t="str">
        <f t="shared" si="1"/>
        <v/>
      </c>
      <c r="D63" s="42"/>
      <c r="E63" s="41"/>
      <c r="F63" s="8"/>
      <c r="G63" s="41" t="s">
        <v>4</v>
      </c>
      <c r="H63" s="43"/>
      <c r="I63" s="43"/>
      <c r="J63" s="41"/>
      <c r="K63" s="42" t="str">
        <f t="shared" si="0"/>
        <v/>
      </c>
      <c r="L63" s="42"/>
      <c r="M63" s="6" t="str">
        <f t="shared" si="2"/>
        <v/>
      </c>
      <c r="N63" s="41"/>
      <c r="O63" s="8"/>
      <c r="P63" s="43"/>
      <c r="Q63" s="43"/>
      <c r="R63" s="44" t="str">
        <f t="shared" si="3"/>
        <v/>
      </c>
      <c r="S63" s="44"/>
      <c r="T63" s="45" t="str">
        <f t="shared" si="4"/>
        <v/>
      </c>
      <c r="U63" s="45"/>
    </row>
    <row r="64" spans="2:21">
      <c r="B64" s="41">
        <v>56</v>
      </c>
      <c r="C64" s="42" t="str">
        <f t="shared" si="1"/>
        <v/>
      </c>
      <c r="D64" s="42"/>
      <c r="E64" s="41"/>
      <c r="F64" s="8"/>
      <c r="G64" s="41" t="s">
        <v>3</v>
      </c>
      <c r="H64" s="43"/>
      <c r="I64" s="43"/>
      <c r="J64" s="41"/>
      <c r="K64" s="42" t="str">
        <f t="shared" si="0"/>
        <v/>
      </c>
      <c r="L64" s="42"/>
      <c r="M64" s="6" t="str">
        <f t="shared" si="2"/>
        <v/>
      </c>
      <c r="N64" s="41"/>
      <c r="O64" s="8"/>
      <c r="P64" s="43"/>
      <c r="Q64" s="43"/>
      <c r="R64" s="44" t="str">
        <f t="shared" si="3"/>
        <v/>
      </c>
      <c r="S64" s="44"/>
      <c r="T64" s="45" t="str">
        <f t="shared" si="4"/>
        <v/>
      </c>
      <c r="U64" s="45"/>
    </row>
    <row r="65" spans="2:21">
      <c r="B65" s="41">
        <v>57</v>
      </c>
      <c r="C65" s="42" t="str">
        <f t="shared" si="1"/>
        <v/>
      </c>
      <c r="D65" s="42"/>
      <c r="E65" s="41"/>
      <c r="F65" s="8"/>
      <c r="G65" s="41" t="s">
        <v>3</v>
      </c>
      <c r="H65" s="43"/>
      <c r="I65" s="43"/>
      <c r="J65" s="41"/>
      <c r="K65" s="42" t="str">
        <f t="shared" si="0"/>
        <v/>
      </c>
      <c r="L65" s="42"/>
      <c r="M65" s="6" t="str">
        <f t="shared" si="2"/>
        <v/>
      </c>
      <c r="N65" s="41"/>
      <c r="O65" s="8"/>
      <c r="P65" s="43"/>
      <c r="Q65" s="43"/>
      <c r="R65" s="44" t="str">
        <f t="shared" si="3"/>
        <v/>
      </c>
      <c r="S65" s="44"/>
      <c r="T65" s="45" t="str">
        <f t="shared" si="4"/>
        <v/>
      </c>
      <c r="U65" s="45"/>
    </row>
    <row r="66" spans="2:21">
      <c r="B66" s="41">
        <v>58</v>
      </c>
      <c r="C66" s="42" t="str">
        <f t="shared" si="1"/>
        <v/>
      </c>
      <c r="D66" s="42"/>
      <c r="E66" s="41"/>
      <c r="F66" s="8"/>
      <c r="G66" s="41" t="s">
        <v>3</v>
      </c>
      <c r="H66" s="43"/>
      <c r="I66" s="43"/>
      <c r="J66" s="41"/>
      <c r="K66" s="42" t="str">
        <f t="shared" si="0"/>
        <v/>
      </c>
      <c r="L66" s="42"/>
      <c r="M66" s="6" t="str">
        <f t="shared" si="2"/>
        <v/>
      </c>
      <c r="N66" s="41"/>
      <c r="O66" s="8"/>
      <c r="P66" s="43"/>
      <c r="Q66" s="43"/>
      <c r="R66" s="44" t="str">
        <f t="shared" si="3"/>
        <v/>
      </c>
      <c r="S66" s="44"/>
      <c r="T66" s="45" t="str">
        <f t="shared" si="4"/>
        <v/>
      </c>
      <c r="U66" s="45"/>
    </row>
    <row r="67" spans="2:21">
      <c r="B67" s="41">
        <v>59</v>
      </c>
      <c r="C67" s="42" t="str">
        <f t="shared" si="1"/>
        <v/>
      </c>
      <c r="D67" s="42"/>
      <c r="E67" s="41"/>
      <c r="F67" s="8"/>
      <c r="G67" s="41" t="s">
        <v>3</v>
      </c>
      <c r="H67" s="43"/>
      <c r="I67" s="43"/>
      <c r="J67" s="41"/>
      <c r="K67" s="42" t="str">
        <f t="shared" si="0"/>
        <v/>
      </c>
      <c r="L67" s="42"/>
      <c r="M67" s="6" t="str">
        <f t="shared" si="2"/>
        <v/>
      </c>
      <c r="N67" s="41"/>
      <c r="O67" s="8"/>
      <c r="P67" s="43"/>
      <c r="Q67" s="43"/>
      <c r="R67" s="44" t="str">
        <f t="shared" si="3"/>
        <v/>
      </c>
      <c r="S67" s="44"/>
      <c r="T67" s="45" t="str">
        <f t="shared" si="4"/>
        <v/>
      </c>
      <c r="U67" s="45"/>
    </row>
    <row r="68" spans="2:21">
      <c r="B68" s="41">
        <v>60</v>
      </c>
      <c r="C68" s="42" t="str">
        <f t="shared" si="1"/>
        <v/>
      </c>
      <c r="D68" s="42"/>
      <c r="E68" s="41"/>
      <c r="F68" s="8"/>
      <c r="G68" s="41" t="s">
        <v>4</v>
      </c>
      <c r="H68" s="43"/>
      <c r="I68" s="43"/>
      <c r="J68" s="41"/>
      <c r="K68" s="42" t="str">
        <f t="shared" si="0"/>
        <v/>
      </c>
      <c r="L68" s="42"/>
      <c r="M68" s="6" t="str">
        <f t="shared" si="2"/>
        <v/>
      </c>
      <c r="N68" s="41"/>
      <c r="O68" s="8"/>
      <c r="P68" s="43"/>
      <c r="Q68" s="43"/>
      <c r="R68" s="44" t="str">
        <f t="shared" si="3"/>
        <v/>
      </c>
      <c r="S68" s="44"/>
      <c r="T68" s="45" t="str">
        <f t="shared" si="4"/>
        <v/>
      </c>
      <c r="U68" s="45"/>
    </row>
    <row r="69" spans="2:21">
      <c r="B69" s="41">
        <v>61</v>
      </c>
      <c r="C69" s="42" t="str">
        <f t="shared" si="1"/>
        <v/>
      </c>
      <c r="D69" s="42"/>
      <c r="E69" s="41"/>
      <c r="F69" s="8"/>
      <c r="G69" s="41" t="s">
        <v>4</v>
      </c>
      <c r="H69" s="43"/>
      <c r="I69" s="43"/>
      <c r="J69" s="41"/>
      <c r="K69" s="42" t="str">
        <f t="shared" si="0"/>
        <v/>
      </c>
      <c r="L69" s="42"/>
      <c r="M69" s="6" t="str">
        <f t="shared" si="2"/>
        <v/>
      </c>
      <c r="N69" s="41"/>
      <c r="O69" s="8"/>
      <c r="P69" s="43"/>
      <c r="Q69" s="43"/>
      <c r="R69" s="44" t="str">
        <f t="shared" si="3"/>
        <v/>
      </c>
      <c r="S69" s="44"/>
      <c r="T69" s="45" t="str">
        <f t="shared" si="4"/>
        <v/>
      </c>
      <c r="U69" s="45"/>
    </row>
    <row r="70" spans="2:21">
      <c r="B70" s="41">
        <v>62</v>
      </c>
      <c r="C70" s="42" t="str">
        <f t="shared" si="1"/>
        <v/>
      </c>
      <c r="D70" s="42"/>
      <c r="E70" s="41"/>
      <c r="F70" s="8"/>
      <c r="G70" s="41" t="s">
        <v>3</v>
      </c>
      <c r="H70" s="43"/>
      <c r="I70" s="43"/>
      <c r="J70" s="41"/>
      <c r="K70" s="42" t="str">
        <f t="shared" si="0"/>
        <v/>
      </c>
      <c r="L70" s="42"/>
      <c r="M70" s="6" t="str">
        <f t="shared" si="2"/>
        <v/>
      </c>
      <c r="N70" s="41"/>
      <c r="O70" s="8"/>
      <c r="P70" s="43"/>
      <c r="Q70" s="43"/>
      <c r="R70" s="44" t="str">
        <f t="shared" si="3"/>
        <v/>
      </c>
      <c r="S70" s="44"/>
      <c r="T70" s="45" t="str">
        <f t="shared" si="4"/>
        <v/>
      </c>
      <c r="U70" s="45"/>
    </row>
    <row r="71" spans="2:21">
      <c r="B71" s="41">
        <v>63</v>
      </c>
      <c r="C71" s="42" t="str">
        <f t="shared" si="1"/>
        <v/>
      </c>
      <c r="D71" s="42"/>
      <c r="E71" s="41"/>
      <c r="F71" s="8"/>
      <c r="G71" s="41" t="s">
        <v>4</v>
      </c>
      <c r="H71" s="43"/>
      <c r="I71" s="43"/>
      <c r="J71" s="41"/>
      <c r="K71" s="42" t="str">
        <f t="shared" si="0"/>
        <v/>
      </c>
      <c r="L71" s="42"/>
      <c r="M71" s="6" t="str">
        <f t="shared" si="2"/>
        <v/>
      </c>
      <c r="N71" s="41"/>
      <c r="O71" s="8"/>
      <c r="P71" s="43"/>
      <c r="Q71" s="43"/>
      <c r="R71" s="44" t="str">
        <f t="shared" si="3"/>
        <v/>
      </c>
      <c r="S71" s="44"/>
      <c r="T71" s="45" t="str">
        <f t="shared" si="4"/>
        <v/>
      </c>
      <c r="U71" s="45"/>
    </row>
    <row r="72" spans="2:21">
      <c r="B72" s="41">
        <v>64</v>
      </c>
      <c r="C72" s="42" t="str">
        <f t="shared" si="1"/>
        <v/>
      </c>
      <c r="D72" s="42"/>
      <c r="E72" s="41"/>
      <c r="F72" s="8"/>
      <c r="G72" s="41" t="s">
        <v>3</v>
      </c>
      <c r="H72" s="43"/>
      <c r="I72" s="43"/>
      <c r="J72" s="41"/>
      <c r="K72" s="42" t="str">
        <f t="shared" si="0"/>
        <v/>
      </c>
      <c r="L72" s="42"/>
      <c r="M72" s="6" t="str">
        <f t="shared" si="2"/>
        <v/>
      </c>
      <c r="N72" s="41"/>
      <c r="O72" s="8"/>
      <c r="P72" s="43"/>
      <c r="Q72" s="43"/>
      <c r="R72" s="44" t="str">
        <f t="shared" si="3"/>
        <v/>
      </c>
      <c r="S72" s="44"/>
      <c r="T72" s="45" t="str">
        <f t="shared" si="4"/>
        <v/>
      </c>
      <c r="U72" s="45"/>
    </row>
    <row r="73" spans="2:21">
      <c r="B73" s="41">
        <v>65</v>
      </c>
      <c r="C73" s="42" t="str">
        <f t="shared" si="1"/>
        <v/>
      </c>
      <c r="D73" s="42"/>
      <c r="E73" s="41"/>
      <c r="F73" s="8"/>
      <c r="G73" s="41" t="s">
        <v>4</v>
      </c>
      <c r="H73" s="43"/>
      <c r="I73" s="43"/>
      <c r="J73" s="41"/>
      <c r="K73" s="42" t="str">
        <f t="shared" ref="K73:K108" si="5">IF(F73="","",C73*0.03)</f>
        <v/>
      </c>
      <c r="L73" s="42"/>
      <c r="M73" s="6" t="str">
        <f t="shared" si="2"/>
        <v/>
      </c>
      <c r="N73" s="41"/>
      <c r="O73" s="8"/>
      <c r="P73" s="43"/>
      <c r="Q73" s="43"/>
      <c r="R73" s="44" t="str">
        <f t="shared" si="3"/>
        <v/>
      </c>
      <c r="S73" s="44"/>
      <c r="T73" s="45" t="str">
        <f t="shared" si="4"/>
        <v/>
      </c>
      <c r="U73" s="45"/>
    </row>
    <row r="74" spans="2:21">
      <c r="B74" s="41">
        <v>66</v>
      </c>
      <c r="C74" s="42" t="str">
        <f t="shared" ref="C74:C108" si="6">IF(R73="","",C73+R73)</f>
        <v/>
      </c>
      <c r="D74" s="42"/>
      <c r="E74" s="41"/>
      <c r="F74" s="8"/>
      <c r="G74" s="41" t="s">
        <v>4</v>
      </c>
      <c r="H74" s="43"/>
      <c r="I74" s="43"/>
      <c r="J74" s="41"/>
      <c r="K74" s="42" t="str">
        <f t="shared" si="5"/>
        <v/>
      </c>
      <c r="L74" s="42"/>
      <c r="M74" s="6" t="str">
        <f t="shared" ref="M74:M108" si="7">IF(J74="","",ROUNDDOWN(K74/(J74/81)/100000,2))</f>
        <v/>
      </c>
      <c r="N74" s="41"/>
      <c r="O74" s="8"/>
      <c r="P74" s="43"/>
      <c r="Q74" s="43"/>
      <c r="R74" s="44" t="str">
        <f t="shared" ref="R74:R108" si="8">IF(O74="","",ROUNDDOWN((IF(G74="売",H74-P74,P74-H74))*M74*10000000/81,0))</f>
        <v/>
      </c>
      <c r="S74" s="44"/>
      <c r="T74" s="45" t="str">
        <f t="shared" ref="T74:T108" si="9">IF(O74="","",IF(R74&lt;0,J74*(-1),IF(G74="買",(P74-H74)*100,(H74-P74)*100)))</f>
        <v/>
      </c>
      <c r="U74" s="45"/>
    </row>
    <row r="75" spans="2:21">
      <c r="B75" s="41">
        <v>67</v>
      </c>
      <c r="C75" s="42" t="str">
        <f t="shared" si="6"/>
        <v/>
      </c>
      <c r="D75" s="42"/>
      <c r="E75" s="41"/>
      <c r="F75" s="8"/>
      <c r="G75" s="41" t="s">
        <v>3</v>
      </c>
      <c r="H75" s="43"/>
      <c r="I75" s="43"/>
      <c r="J75" s="41"/>
      <c r="K75" s="42" t="str">
        <f t="shared" si="5"/>
        <v/>
      </c>
      <c r="L75" s="42"/>
      <c r="M75" s="6" t="str">
        <f t="shared" si="7"/>
        <v/>
      </c>
      <c r="N75" s="41"/>
      <c r="O75" s="8"/>
      <c r="P75" s="43"/>
      <c r="Q75" s="43"/>
      <c r="R75" s="44" t="str">
        <f t="shared" si="8"/>
        <v/>
      </c>
      <c r="S75" s="44"/>
      <c r="T75" s="45" t="str">
        <f t="shared" si="9"/>
        <v/>
      </c>
      <c r="U75" s="45"/>
    </row>
    <row r="76" spans="2:21">
      <c r="B76" s="41">
        <v>68</v>
      </c>
      <c r="C76" s="42" t="str">
        <f t="shared" si="6"/>
        <v/>
      </c>
      <c r="D76" s="42"/>
      <c r="E76" s="41"/>
      <c r="F76" s="8"/>
      <c r="G76" s="41" t="s">
        <v>3</v>
      </c>
      <c r="H76" s="43"/>
      <c r="I76" s="43"/>
      <c r="J76" s="41"/>
      <c r="K76" s="42" t="str">
        <f t="shared" si="5"/>
        <v/>
      </c>
      <c r="L76" s="42"/>
      <c r="M76" s="6" t="str">
        <f t="shared" si="7"/>
        <v/>
      </c>
      <c r="N76" s="41"/>
      <c r="O76" s="8"/>
      <c r="P76" s="43"/>
      <c r="Q76" s="43"/>
      <c r="R76" s="44" t="str">
        <f t="shared" si="8"/>
        <v/>
      </c>
      <c r="S76" s="44"/>
      <c r="T76" s="45" t="str">
        <f t="shared" si="9"/>
        <v/>
      </c>
      <c r="U76" s="45"/>
    </row>
    <row r="77" spans="2:21">
      <c r="B77" s="41">
        <v>69</v>
      </c>
      <c r="C77" s="42" t="str">
        <f t="shared" si="6"/>
        <v/>
      </c>
      <c r="D77" s="42"/>
      <c r="E77" s="41"/>
      <c r="F77" s="8"/>
      <c r="G77" s="41" t="s">
        <v>3</v>
      </c>
      <c r="H77" s="43"/>
      <c r="I77" s="43"/>
      <c r="J77" s="41"/>
      <c r="K77" s="42" t="str">
        <f t="shared" si="5"/>
        <v/>
      </c>
      <c r="L77" s="42"/>
      <c r="M77" s="6" t="str">
        <f t="shared" si="7"/>
        <v/>
      </c>
      <c r="N77" s="41"/>
      <c r="O77" s="8"/>
      <c r="P77" s="43"/>
      <c r="Q77" s="43"/>
      <c r="R77" s="44" t="str">
        <f t="shared" si="8"/>
        <v/>
      </c>
      <c r="S77" s="44"/>
      <c r="T77" s="45" t="str">
        <f t="shared" si="9"/>
        <v/>
      </c>
      <c r="U77" s="45"/>
    </row>
    <row r="78" spans="2:21">
      <c r="B78" s="41">
        <v>70</v>
      </c>
      <c r="C78" s="42" t="str">
        <f t="shared" si="6"/>
        <v/>
      </c>
      <c r="D78" s="42"/>
      <c r="E78" s="41"/>
      <c r="F78" s="8"/>
      <c r="G78" s="41" t="s">
        <v>4</v>
      </c>
      <c r="H78" s="43"/>
      <c r="I78" s="43"/>
      <c r="J78" s="41"/>
      <c r="K78" s="42" t="str">
        <f t="shared" si="5"/>
        <v/>
      </c>
      <c r="L78" s="42"/>
      <c r="M78" s="6" t="str">
        <f t="shared" si="7"/>
        <v/>
      </c>
      <c r="N78" s="41"/>
      <c r="O78" s="8"/>
      <c r="P78" s="43"/>
      <c r="Q78" s="43"/>
      <c r="R78" s="44" t="str">
        <f t="shared" si="8"/>
        <v/>
      </c>
      <c r="S78" s="44"/>
      <c r="T78" s="45" t="str">
        <f t="shared" si="9"/>
        <v/>
      </c>
      <c r="U78" s="45"/>
    </row>
    <row r="79" spans="2:21">
      <c r="B79" s="41">
        <v>71</v>
      </c>
      <c r="C79" s="42" t="str">
        <f t="shared" si="6"/>
        <v/>
      </c>
      <c r="D79" s="42"/>
      <c r="E79" s="41"/>
      <c r="F79" s="8"/>
      <c r="G79" s="41" t="s">
        <v>3</v>
      </c>
      <c r="H79" s="43"/>
      <c r="I79" s="43"/>
      <c r="J79" s="41"/>
      <c r="K79" s="42" t="str">
        <f t="shared" si="5"/>
        <v/>
      </c>
      <c r="L79" s="42"/>
      <c r="M79" s="6" t="str">
        <f t="shared" si="7"/>
        <v/>
      </c>
      <c r="N79" s="41"/>
      <c r="O79" s="8"/>
      <c r="P79" s="43"/>
      <c r="Q79" s="43"/>
      <c r="R79" s="44" t="str">
        <f t="shared" si="8"/>
        <v/>
      </c>
      <c r="S79" s="44"/>
      <c r="T79" s="45" t="str">
        <f t="shared" si="9"/>
        <v/>
      </c>
      <c r="U79" s="45"/>
    </row>
    <row r="80" spans="2:21">
      <c r="B80" s="41">
        <v>72</v>
      </c>
      <c r="C80" s="42" t="str">
        <f t="shared" si="6"/>
        <v/>
      </c>
      <c r="D80" s="42"/>
      <c r="E80" s="41"/>
      <c r="F80" s="8"/>
      <c r="G80" s="41" t="s">
        <v>4</v>
      </c>
      <c r="H80" s="43"/>
      <c r="I80" s="43"/>
      <c r="J80" s="41"/>
      <c r="K80" s="42" t="str">
        <f t="shared" si="5"/>
        <v/>
      </c>
      <c r="L80" s="42"/>
      <c r="M80" s="6" t="str">
        <f t="shared" si="7"/>
        <v/>
      </c>
      <c r="N80" s="41"/>
      <c r="O80" s="8"/>
      <c r="P80" s="43"/>
      <c r="Q80" s="43"/>
      <c r="R80" s="44" t="str">
        <f t="shared" si="8"/>
        <v/>
      </c>
      <c r="S80" s="44"/>
      <c r="T80" s="45" t="str">
        <f t="shared" si="9"/>
        <v/>
      </c>
      <c r="U80" s="45"/>
    </row>
    <row r="81" spans="2:21">
      <c r="B81" s="41">
        <v>73</v>
      </c>
      <c r="C81" s="42" t="str">
        <f t="shared" si="6"/>
        <v/>
      </c>
      <c r="D81" s="42"/>
      <c r="E81" s="41"/>
      <c r="F81" s="8"/>
      <c r="G81" s="41" t="s">
        <v>3</v>
      </c>
      <c r="H81" s="43"/>
      <c r="I81" s="43"/>
      <c r="J81" s="41"/>
      <c r="K81" s="42" t="str">
        <f t="shared" si="5"/>
        <v/>
      </c>
      <c r="L81" s="42"/>
      <c r="M81" s="6" t="str">
        <f t="shared" si="7"/>
        <v/>
      </c>
      <c r="N81" s="41"/>
      <c r="O81" s="8"/>
      <c r="P81" s="43"/>
      <c r="Q81" s="43"/>
      <c r="R81" s="44" t="str">
        <f t="shared" si="8"/>
        <v/>
      </c>
      <c r="S81" s="44"/>
      <c r="T81" s="45" t="str">
        <f t="shared" si="9"/>
        <v/>
      </c>
      <c r="U81" s="45"/>
    </row>
    <row r="82" spans="2:21">
      <c r="B82" s="41">
        <v>74</v>
      </c>
      <c r="C82" s="42" t="str">
        <f t="shared" si="6"/>
        <v/>
      </c>
      <c r="D82" s="42"/>
      <c r="E82" s="41"/>
      <c r="F82" s="8"/>
      <c r="G82" s="41" t="s">
        <v>3</v>
      </c>
      <c r="H82" s="43"/>
      <c r="I82" s="43"/>
      <c r="J82" s="41"/>
      <c r="K82" s="42" t="str">
        <f t="shared" si="5"/>
        <v/>
      </c>
      <c r="L82" s="42"/>
      <c r="M82" s="6" t="str">
        <f t="shared" si="7"/>
        <v/>
      </c>
      <c r="N82" s="41"/>
      <c r="O82" s="8"/>
      <c r="P82" s="43"/>
      <c r="Q82" s="43"/>
      <c r="R82" s="44" t="str">
        <f t="shared" si="8"/>
        <v/>
      </c>
      <c r="S82" s="44"/>
      <c r="T82" s="45" t="str">
        <f t="shared" si="9"/>
        <v/>
      </c>
      <c r="U82" s="45"/>
    </row>
    <row r="83" spans="2:21">
      <c r="B83" s="41">
        <v>75</v>
      </c>
      <c r="C83" s="42" t="str">
        <f t="shared" si="6"/>
        <v/>
      </c>
      <c r="D83" s="42"/>
      <c r="E83" s="41"/>
      <c r="F83" s="8"/>
      <c r="G83" s="41" t="s">
        <v>3</v>
      </c>
      <c r="H83" s="43"/>
      <c r="I83" s="43"/>
      <c r="J83" s="41"/>
      <c r="K83" s="42" t="str">
        <f t="shared" si="5"/>
        <v/>
      </c>
      <c r="L83" s="42"/>
      <c r="M83" s="6" t="str">
        <f t="shared" si="7"/>
        <v/>
      </c>
      <c r="N83" s="41"/>
      <c r="O83" s="8"/>
      <c r="P83" s="43"/>
      <c r="Q83" s="43"/>
      <c r="R83" s="44" t="str">
        <f t="shared" si="8"/>
        <v/>
      </c>
      <c r="S83" s="44"/>
      <c r="T83" s="45" t="str">
        <f t="shared" si="9"/>
        <v/>
      </c>
      <c r="U83" s="45"/>
    </row>
    <row r="84" spans="2:21">
      <c r="B84" s="41">
        <v>76</v>
      </c>
      <c r="C84" s="42" t="str">
        <f t="shared" si="6"/>
        <v/>
      </c>
      <c r="D84" s="42"/>
      <c r="E84" s="41"/>
      <c r="F84" s="8"/>
      <c r="G84" s="41" t="s">
        <v>3</v>
      </c>
      <c r="H84" s="43"/>
      <c r="I84" s="43"/>
      <c r="J84" s="41"/>
      <c r="K84" s="42" t="str">
        <f t="shared" si="5"/>
        <v/>
      </c>
      <c r="L84" s="42"/>
      <c r="M84" s="6" t="str">
        <f t="shared" si="7"/>
        <v/>
      </c>
      <c r="N84" s="41"/>
      <c r="O84" s="8"/>
      <c r="P84" s="43"/>
      <c r="Q84" s="43"/>
      <c r="R84" s="44" t="str">
        <f t="shared" si="8"/>
        <v/>
      </c>
      <c r="S84" s="44"/>
      <c r="T84" s="45" t="str">
        <f t="shared" si="9"/>
        <v/>
      </c>
      <c r="U84" s="45"/>
    </row>
    <row r="85" spans="2:21">
      <c r="B85" s="41">
        <v>77</v>
      </c>
      <c r="C85" s="42" t="str">
        <f t="shared" si="6"/>
        <v/>
      </c>
      <c r="D85" s="42"/>
      <c r="E85" s="41"/>
      <c r="F85" s="8"/>
      <c r="G85" s="41" t="s">
        <v>4</v>
      </c>
      <c r="H85" s="43"/>
      <c r="I85" s="43"/>
      <c r="J85" s="41"/>
      <c r="K85" s="42" t="str">
        <f t="shared" si="5"/>
        <v/>
      </c>
      <c r="L85" s="42"/>
      <c r="M85" s="6" t="str">
        <f t="shared" si="7"/>
        <v/>
      </c>
      <c r="N85" s="41"/>
      <c r="O85" s="8"/>
      <c r="P85" s="43"/>
      <c r="Q85" s="43"/>
      <c r="R85" s="44" t="str">
        <f t="shared" si="8"/>
        <v/>
      </c>
      <c r="S85" s="44"/>
      <c r="T85" s="45" t="str">
        <f t="shared" si="9"/>
        <v/>
      </c>
      <c r="U85" s="45"/>
    </row>
    <row r="86" spans="2:21">
      <c r="B86" s="41">
        <v>78</v>
      </c>
      <c r="C86" s="42" t="str">
        <f t="shared" si="6"/>
        <v/>
      </c>
      <c r="D86" s="42"/>
      <c r="E86" s="41"/>
      <c r="F86" s="8"/>
      <c r="G86" s="41" t="s">
        <v>3</v>
      </c>
      <c r="H86" s="43"/>
      <c r="I86" s="43"/>
      <c r="J86" s="41"/>
      <c r="K86" s="42" t="str">
        <f t="shared" si="5"/>
        <v/>
      </c>
      <c r="L86" s="42"/>
      <c r="M86" s="6" t="str">
        <f t="shared" si="7"/>
        <v/>
      </c>
      <c r="N86" s="41"/>
      <c r="O86" s="8"/>
      <c r="P86" s="43"/>
      <c r="Q86" s="43"/>
      <c r="R86" s="44" t="str">
        <f t="shared" si="8"/>
        <v/>
      </c>
      <c r="S86" s="44"/>
      <c r="T86" s="45" t="str">
        <f t="shared" si="9"/>
        <v/>
      </c>
      <c r="U86" s="45"/>
    </row>
    <row r="87" spans="2:21">
      <c r="B87" s="41">
        <v>79</v>
      </c>
      <c r="C87" s="42" t="str">
        <f t="shared" si="6"/>
        <v/>
      </c>
      <c r="D87" s="42"/>
      <c r="E87" s="41"/>
      <c r="F87" s="8"/>
      <c r="G87" s="41" t="s">
        <v>4</v>
      </c>
      <c r="H87" s="43"/>
      <c r="I87" s="43"/>
      <c r="J87" s="41"/>
      <c r="K87" s="42" t="str">
        <f t="shared" si="5"/>
        <v/>
      </c>
      <c r="L87" s="42"/>
      <c r="M87" s="6" t="str">
        <f t="shared" si="7"/>
        <v/>
      </c>
      <c r="N87" s="41"/>
      <c r="O87" s="8"/>
      <c r="P87" s="43"/>
      <c r="Q87" s="43"/>
      <c r="R87" s="44" t="str">
        <f t="shared" si="8"/>
        <v/>
      </c>
      <c r="S87" s="44"/>
      <c r="T87" s="45" t="str">
        <f t="shared" si="9"/>
        <v/>
      </c>
      <c r="U87" s="45"/>
    </row>
    <row r="88" spans="2:21">
      <c r="B88" s="41">
        <v>80</v>
      </c>
      <c r="C88" s="42" t="str">
        <f t="shared" si="6"/>
        <v/>
      </c>
      <c r="D88" s="42"/>
      <c r="E88" s="41"/>
      <c r="F88" s="8"/>
      <c r="G88" s="41" t="s">
        <v>4</v>
      </c>
      <c r="H88" s="43"/>
      <c r="I88" s="43"/>
      <c r="J88" s="41"/>
      <c r="K88" s="42" t="str">
        <f t="shared" si="5"/>
        <v/>
      </c>
      <c r="L88" s="42"/>
      <c r="M88" s="6" t="str">
        <f t="shared" si="7"/>
        <v/>
      </c>
      <c r="N88" s="41"/>
      <c r="O88" s="8"/>
      <c r="P88" s="43"/>
      <c r="Q88" s="43"/>
      <c r="R88" s="44" t="str">
        <f t="shared" si="8"/>
        <v/>
      </c>
      <c r="S88" s="44"/>
      <c r="T88" s="45" t="str">
        <f t="shared" si="9"/>
        <v/>
      </c>
      <c r="U88" s="45"/>
    </row>
    <row r="89" spans="2:21">
      <c r="B89" s="41">
        <v>81</v>
      </c>
      <c r="C89" s="42" t="str">
        <f t="shared" si="6"/>
        <v/>
      </c>
      <c r="D89" s="42"/>
      <c r="E89" s="41"/>
      <c r="F89" s="8"/>
      <c r="G89" s="41" t="s">
        <v>4</v>
      </c>
      <c r="H89" s="43"/>
      <c r="I89" s="43"/>
      <c r="J89" s="41"/>
      <c r="K89" s="42" t="str">
        <f t="shared" si="5"/>
        <v/>
      </c>
      <c r="L89" s="42"/>
      <c r="M89" s="6" t="str">
        <f t="shared" si="7"/>
        <v/>
      </c>
      <c r="N89" s="41"/>
      <c r="O89" s="8"/>
      <c r="P89" s="43"/>
      <c r="Q89" s="43"/>
      <c r="R89" s="44" t="str">
        <f t="shared" si="8"/>
        <v/>
      </c>
      <c r="S89" s="44"/>
      <c r="T89" s="45" t="str">
        <f t="shared" si="9"/>
        <v/>
      </c>
      <c r="U89" s="45"/>
    </row>
    <row r="90" spans="2:21">
      <c r="B90" s="41">
        <v>82</v>
      </c>
      <c r="C90" s="42" t="str">
        <f t="shared" si="6"/>
        <v/>
      </c>
      <c r="D90" s="42"/>
      <c r="E90" s="41"/>
      <c r="F90" s="8"/>
      <c r="G90" s="41" t="s">
        <v>4</v>
      </c>
      <c r="H90" s="43"/>
      <c r="I90" s="43"/>
      <c r="J90" s="41"/>
      <c r="K90" s="42" t="str">
        <f t="shared" si="5"/>
        <v/>
      </c>
      <c r="L90" s="42"/>
      <c r="M90" s="6" t="str">
        <f t="shared" si="7"/>
        <v/>
      </c>
      <c r="N90" s="41"/>
      <c r="O90" s="8"/>
      <c r="P90" s="43"/>
      <c r="Q90" s="43"/>
      <c r="R90" s="44" t="str">
        <f t="shared" si="8"/>
        <v/>
      </c>
      <c r="S90" s="44"/>
      <c r="T90" s="45" t="str">
        <f t="shared" si="9"/>
        <v/>
      </c>
      <c r="U90" s="45"/>
    </row>
    <row r="91" spans="2:21">
      <c r="B91" s="41">
        <v>83</v>
      </c>
      <c r="C91" s="42" t="str">
        <f t="shared" si="6"/>
        <v/>
      </c>
      <c r="D91" s="42"/>
      <c r="E91" s="41"/>
      <c r="F91" s="8"/>
      <c r="G91" s="41" t="s">
        <v>4</v>
      </c>
      <c r="H91" s="43"/>
      <c r="I91" s="43"/>
      <c r="J91" s="41"/>
      <c r="K91" s="42" t="str">
        <f t="shared" si="5"/>
        <v/>
      </c>
      <c r="L91" s="42"/>
      <c r="M91" s="6" t="str">
        <f t="shared" si="7"/>
        <v/>
      </c>
      <c r="N91" s="41"/>
      <c r="O91" s="8"/>
      <c r="P91" s="43"/>
      <c r="Q91" s="43"/>
      <c r="R91" s="44" t="str">
        <f t="shared" si="8"/>
        <v/>
      </c>
      <c r="S91" s="44"/>
      <c r="T91" s="45" t="str">
        <f t="shared" si="9"/>
        <v/>
      </c>
      <c r="U91" s="45"/>
    </row>
    <row r="92" spans="2:21">
      <c r="B92" s="41">
        <v>84</v>
      </c>
      <c r="C92" s="42" t="str">
        <f t="shared" si="6"/>
        <v/>
      </c>
      <c r="D92" s="42"/>
      <c r="E92" s="41"/>
      <c r="F92" s="8"/>
      <c r="G92" s="41" t="s">
        <v>3</v>
      </c>
      <c r="H92" s="43"/>
      <c r="I92" s="43"/>
      <c r="J92" s="41"/>
      <c r="K92" s="42" t="str">
        <f t="shared" si="5"/>
        <v/>
      </c>
      <c r="L92" s="42"/>
      <c r="M92" s="6" t="str">
        <f t="shared" si="7"/>
        <v/>
      </c>
      <c r="N92" s="41"/>
      <c r="O92" s="8"/>
      <c r="P92" s="43"/>
      <c r="Q92" s="43"/>
      <c r="R92" s="44" t="str">
        <f t="shared" si="8"/>
        <v/>
      </c>
      <c r="S92" s="44"/>
      <c r="T92" s="45" t="str">
        <f t="shared" si="9"/>
        <v/>
      </c>
      <c r="U92" s="45"/>
    </row>
    <row r="93" spans="2:21">
      <c r="B93" s="41">
        <v>85</v>
      </c>
      <c r="C93" s="42" t="str">
        <f t="shared" si="6"/>
        <v/>
      </c>
      <c r="D93" s="42"/>
      <c r="E93" s="41"/>
      <c r="F93" s="8"/>
      <c r="G93" s="41" t="s">
        <v>4</v>
      </c>
      <c r="H93" s="43"/>
      <c r="I93" s="43"/>
      <c r="J93" s="41"/>
      <c r="K93" s="42" t="str">
        <f t="shared" si="5"/>
        <v/>
      </c>
      <c r="L93" s="42"/>
      <c r="M93" s="6" t="str">
        <f t="shared" si="7"/>
        <v/>
      </c>
      <c r="N93" s="41"/>
      <c r="O93" s="8"/>
      <c r="P93" s="43"/>
      <c r="Q93" s="43"/>
      <c r="R93" s="44" t="str">
        <f t="shared" si="8"/>
        <v/>
      </c>
      <c r="S93" s="44"/>
      <c r="T93" s="45" t="str">
        <f t="shared" si="9"/>
        <v/>
      </c>
      <c r="U93" s="45"/>
    </row>
    <row r="94" spans="2:21">
      <c r="B94" s="41">
        <v>86</v>
      </c>
      <c r="C94" s="42" t="str">
        <f t="shared" si="6"/>
        <v/>
      </c>
      <c r="D94" s="42"/>
      <c r="E94" s="41"/>
      <c r="F94" s="8"/>
      <c r="G94" s="41" t="s">
        <v>3</v>
      </c>
      <c r="H94" s="43"/>
      <c r="I94" s="43"/>
      <c r="J94" s="41"/>
      <c r="K94" s="42" t="str">
        <f t="shared" si="5"/>
        <v/>
      </c>
      <c r="L94" s="42"/>
      <c r="M94" s="6" t="str">
        <f t="shared" si="7"/>
        <v/>
      </c>
      <c r="N94" s="41"/>
      <c r="O94" s="8"/>
      <c r="P94" s="43"/>
      <c r="Q94" s="43"/>
      <c r="R94" s="44" t="str">
        <f t="shared" si="8"/>
        <v/>
      </c>
      <c r="S94" s="44"/>
      <c r="T94" s="45" t="str">
        <f t="shared" si="9"/>
        <v/>
      </c>
      <c r="U94" s="45"/>
    </row>
    <row r="95" spans="2:21">
      <c r="B95" s="41">
        <v>87</v>
      </c>
      <c r="C95" s="42" t="str">
        <f t="shared" si="6"/>
        <v/>
      </c>
      <c r="D95" s="42"/>
      <c r="E95" s="41"/>
      <c r="F95" s="8"/>
      <c r="G95" s="41" t="s">
        <v>4</v>
      </c>
      <c r="H95" s="43"/>
      <c r="I95" s="43"/>
      <c r="J95" s="41"/>
      <c r="K95" s="42" t="str">
        <f t="shared" si="5"/>
        <v/>
      </c>
      <c r="L95" s="42"/>
      <c r="M95" s="6" t="str">
        <f t="shared" si="7"/>
        <v/>
      </c>
      <c r="N95" s="41"/>
      <c r="O95" s="8"/>
      <c r="P95" s="43"/>
      <c r="Q95" s="43"/>
      <c r="R95" s="44" t="str">
        <f t="shared" si="8"/>
        <v/>
      </c>
      <c r="S95" s="44"/>
      <c r="T95" s="45" t="str">
        <f t="shared" si="9"/>
        <v/>
      </c>
      <c r="U95" s="45"/>
    </row>
    <row r="96" spans="2:21">
      <c r="B96" s="41">
        <v>88</v>
      </c>
      <c r="C96" s="42" t="str">
        <f t="shared" si="6"/>
        <v/>
      </c>
      <c r="D96" s="42"/>
      <c r="E96" s="41"/>
      <c r="F96" s="8"/>
      <c r="G96" s="41" t="s">
        <v>3</v>
      </c>
      <c r="H96" s="43"/>
      <c r="I96" s="43"/>
      <c r="J96" s="41"/>
      <c r="K96" s="42" t="str">
        <f t="shared" si="5"/>
        <v/>
      </c>
      <c r="L96" s="42"/>
      <c r="M96" s="6" t="str">
        <f t="shared" si="7"/>
        <v/>
      </c>
      <c r="N96" s="41"/>
      <c r="O96" s="8"/>
      <c r="P96" s="43"/>
      <c r="Q96" s="43"/>
      <c r="R96" s="44" t="str">
        <f t="shared" si="8"/>
        <v/>
      </c>
      <c r="S96" s="44"/>
      <c r="T96" s="45" t="str">
        <f t="shared" si="9"/>
        <v/>
      </c>
      <c r="U96" s="45"/>
    </row>
    <row r="97" spans="2:21">
      <c r="B97" s="41">
        <v>89</v>
      </c>
      <c r="C97" s="42" t="str">
        <f t="shared" si="6"/>
        <v/>
      </c>
      <c r="D97" s="42"/>
      <c r="E97" s="41"/>
      <c r="F97" s="8"/>
      <c r="G97" s="41" t="s">
        <v>4</v>
      </c>
      <c r="H97" s="43"/>
      <c r="I97" s="43"/>
      <c r="J97" s="41"/>
      <c r="K97" s="42" t="str">
        <f t="shared" si="5"/>
        <v/>
      </c>
      <c r="L97" s="42"/>
      <c r="M97" s="6" t="str">
        <f t="shared" si="7"/>
        <v/>
      </c>
      <c r="N97" s="41"/>
      <c r="O97" s="8"/>
      <c r="P97" s="43"/>
      <c r="Q97" s="43"/>
      <c r="R97" s="44" t="str">
        <f t="shared" si="8"/>
        <v/>
      </c>
      <c r="S97" s="44"/>
      <c r="T97" s="45" t="str">
        <f t="shared" si="9"/>
        <v/>
      </c>
      <c r="U97" s="45"/>
    </row>
    <row r="98" spans="2:21">
      <c r="B98" s="41">
        <v>90</v>
      </c>
      <c r="C98" s="42" t="str">
        <f t="shared" si="6"/>
        <v/>
      </c>
      <c r="D98" s="42"/>
      <c r="E98" s="41"/>
      <c r="F98" s="8"/>
      <c r="G98" s="41" t="s">
        <v>3</v>
      </c>
      <c r="H98" s="43"/>
      <c r="I98" s="43"/>
      <c r="J98" s="41"/>
      <c r="K98" s="42" t="str">
        <f t="shared" si="5"/>
        <v/>
      </c>
      <c r="L98" s="42"/>
      <c r="M98" s="6" t="str">
        <f t="shared" si="7"/>
        <v/>
      </c>
      <c r="N98" s="41"/>
      <c r="O98" s="8"/>
      <c r="P98" s="43"/>
      <c r="Q98" s="43"/>
      <c r="R98" s="44" t="str">
        <f t="shared" si="8"/>
        <v/>
      </c>
      <c r="S98" s="44"/>
      <c r="T98" s="45" t="str">
        <f t="shared" si="9"/>
        <v/>
      </c>
      <c r="U98" s="45"/>
    </row>
    <row r="99" spans="2:21">
      <c r="B99" s="41">
        <v>91</v>
      </c>
      <c r="C99" s="42" t="str">
        <f t="shared" si="6"/>
        <v/>
      </c>
      <c r="D99" s="42"/>
      <c r="E99" s="41"/>
      <c r="F99" s="8"/>
      <c r="G99" s="41" t="s">
        <v>4</v>
      </c>
      <c r="H99" s="43"/>
      <c r="I99" s="43"/>
      <c r="J99" s="41"/>
      <c r="K99" s="42" t="str">
        <f t="shared" si="5"/>
        <v/>
      </c>
      <c r="L99" s="42"/>
      <c r="M99" s="6" t="str">
        <f t="shared" si="7"/>
        <v/>
      </c>
      <c r="N99" s="41"/>
      <c r="O99" s="8"/>
      <c r="P99" s="43"/>
      <c r="Q99" s="43"/>
      <c r="R99" s="44" t="str">
        <f t="shared" si="8"/>
        <v/>
      </c>
      <c r="S99" s="44"/>
      <c r="T99" s="45" t="str">
        <f t="shared" si="9"/>
        <v/>
      </c>
      <c r="U99" s="45"/>
    </row>
    <row r="100" spans="2:21">
      <c r="B100" s="41">
        <v>92</v>
      </c>
      <c r="C100" s="42" t="str">
        <f t="shared" si="6"/>
        <v/>
      </c>
      <c r="D100" s="42"/>
      <c r="E100" s="41"/>
      <c r="F100" s="8"/>
      <c r="G100" s="41" t="s">
        <v>4</v>
      </c>
      <c r="H100" s="43"/>
      <c r="I100" s="43"/>
      <c r="J100" s="41"/>
      <c r="K100" s="42" t="str">
        <f t="shared" si="5"/>
        <v/>
      </c>
      <c r="L100" s="42"/>
      <c r="M100" s="6" t="str">
        <f t="shared" si="7"/>
        <v/>
      </c>
      <c r="N100" s="41"/>
      <c r="O100" s="8"/>
      <c r="P100" s="43"/>
      <c r="Q100" s="43"/>
      <c r="R100" s="44" t="str">
        <f t="shared" si="8"/>
        <v/>
      </c>
      <c r="S100" s="44"/>
      <c r="T100" s="45" t="str">
        <f t="shared" si="9"/>
        <v/>
      </c>
      <c r="U100" s="45"/>
    </row>
    <row r="101" spans="2:21">
      <c r="B101" s="41">
        <v>93</v>
      </c>
      <c r="C101" s="42" t="str">
        <f t="shared" si="6"/>
        <v/>
      </c>
      <c r="D101" s="42"/>
      <c r="E101" s="41"/>
      <c r="F101" s="8"/>
      <c r="G101" s="41" t="s">
        <v>3</v>
      </c>
      <c r="H101" s="43"/>
      <c r="I101" s="43"/>
      <c r="J101" s="41"/>
      <c r="K101" s="42" t="str">
        <f t="shared" si="5"/>
        <v/>
      </c>
      <c r="L101" s="42"/>
      <c r="M101" s="6" t="str">
        <f t="shared" si="7"/>
        <v/>
      </c>
      <c r="N101" s="41"/>
      <c r="O101" s="8"/>
      <c r="P101" s="43"/>
      <c r="Q101" s="43"/>
      <c r="R101" s="44" t="str">
        <f t="shared" si="8"/>
        <v/>
      </c>
      <c r="S101" s="44"/>
      <c r="T101" s="45" t="str">
        <f t="shared" si="9"/>
        <v/>
      </c>
      <c r="U101" s="45"/>
    </row>
    <row r="102" spans="2:21">
      <c r="B102" s="41">
        <v>94</v>
      </c>
      <c r="C102" s="42" t="str">
        <f t="shared" si="6"/>
        <v/>
      </c>
      <c r="D102" s="42"/>
      <c r="E102" s="41"/>
      <c r="F102" s="8"/>
      <c r="G102" s="41" t="s">
        <v>3</v>
      </c>
      <c r="H102" s="43"/>
      <c r="I102" s="43"/>
      <c r="J102" s="41"/>
      <c r="K102" s="42" t="str">
        <f t="shared" si="5"/>
        <v/>
      </c>
      <c r="L102" s="42"/>
      <c r="M102" s="6" t="str">
        <f t="shared" si="7"/>
        <v/>
      </c>
      <c r="N102" s="41"/>
      <c r="O102" s="8"/>
      <c r="P102" s="43"/>
      <c r="Q102" s="43"/>
      <c r="R102" s="44" t="str">
        <f t="shared" si="8"/>
        <v/>
      </c>
      <c r="S102" s="44"/>
      <c r="T102" s="45" t="str">
        <f t="shared" si="9"/>
        <v/>
      </c>
      <c r="U102" s="45"/>
    </row>
    <row r="103" spans="2:21">
      <c r="B103" s="41">
        <v>95</v>
      </c>
      <c r="C103" s="42" t="str">
        <f t="shared" si="6"/>
        <v/>
      </c>
      <c r="D103" s="42"/>
      <c r="E103" s="41"/>
      <c r="F103" s="8"/>
      <c r="G103" s="41" t="s">
        <v>3</v>
      </c>
      <c r="H103" s="43"/>
      <c r="I103" s="43"/>
      <c r="J103" s="41"/>
      <c r="K103" s="42" t="str">
        <f t="shared" si="5"/>
        <v/>
      </c>
      <c r="L103" s="42"/>
      <c r="M103" s="6" t="str">
        <f t="shared" si="7"/>
        <v/>
      </c>
      <c r="N103" s="41"/>
      <c r="O103" s="8"/>
      <c r="P103" s="43"/>
      <c r="Q103" s="43"/>
      <c r="R103" s="44" t="str">
        <f t="shared" si="8"/>
        <v/>
      </c>
      <c r="S103" s="44"/>
      <c r="T103" s="45" t="str">
        <f t="shared" si="9"/>
        <v/>
      </c>
      <c r="U103" s="45"/>
    </row>
    <row r="104" spans="2:21">
      <c r="B104" s="41">
        <v>96</v>
      </c>
      <c r="C104" s="42" t="str">
        <f t="shared" si="6"/>
        <v/>
      </c>
      <c r="D104" s="42"/>
      <c r="E104" s="41"/>
      <c r="F104" s="8"/>
      <c r="G104" s="41" t="s">
        <v>4</v>
      </c>
      <c r="H104" s="43"/>
      <c r="I104" s="43"/>
      <c r="J104" s="41"/>
      <c r="K104" s="42" t="str">
        <f t="shared" si="5"/>
        <v/>
      </c>
      <c r="L104" s="42"/>
      <c r="M104" s="6" t="str">
        <f t="shared" si="7"/>
        <v/>
      </c>
      <c r="N104" s="41"/>
      <c r="O104" s="8"/>
      <c r="P104" s="43"/>
      <c r="Q104" s="43"/>
      <c r="R104" s="44" t="str">
        <f t="shared" si="8"/>
        <v/>
      </c>
      <c r="S104" s="44"/>
      <c r="T104" s="45" t="str">
        <f t="shared" si="9"/>
        <v/>
      </c>
      <c r="U104" s="45"/>
    </row>
    <row r="105" spans="2:21">
      <c r="B105" s="41">
        <v>97</v>
      </c>
      <c r="C105" s="42" t="str">
        <f t="shared" si="6"/>
        <v/>
      </c>
      <c r="D105" s="42"/>
      <c r="E105" s="41"/>
      <c r="F105" s="8"/>
      <c r="G105" s="41" t="s">
        <v>3</v>
      </c>
      <c r="H105" s="43"/>
      <c r="I105" s="43"/>
      <c r="J105" s="41"/>
      <c r="K105" s="42" t="str">
        <f t="shared" si="5"/>
        <v/>
      </c>
      <c r="L105" s="42"/>
      <c r="M105" s="6" t="str">
        <f t="shared" si="7"/>
        <v/>
      </c>
      <c r="N105" s="41"/>
      <c r="O105" s="8"/>
      <c r="P105" s="43"/>
      <c r="Q105" s="43"/>
      <c r="R105" s="44" t="str">
        <f t="shared" si="8"/>
        <v/>
      </c>
      <c r="S105" s="44"/>
      <c r="T105" s="45" t="str">
        <f t="shared" si="9"/>
        <v/>
      </c>
      <c r="U105" s="45"/>
    </row>
    <row r="106" spans="2:21">
      <c r="B106" s="41">
        <v>98</v>
      </c>
      <c r="C106" s="42" t="str">
        <f t="shared" si="6"/>
        <v/>
      </c>
      <c r="D106" s="42"/>
      <c r="E106" s="41"/>
      <c r="F106" s="8"/>
      <c r="G106" s="41" t="s">
        <v>4</v>
      </c>
      <c r="H106" s="43"/>
      <c r="I106" s="43"/>
      <c r="J106" s="41"/>
      <c r="K106" s="42" t="str">
        <f t="shared" si="5"/>
        <v/>
      </c>
      <c r="L106" s="42"/>
      <c r="M106" s="6" t="str">
        <f t="shared" si="7"/>
        <v/>
      </c>
      <c r="N106" s="41"/>
      <c r="O106" s="8"/>
      <c r="P106" s="43"/>
      <c r="Q106" s="43"/>
      <c r="R106" s="44" t="str">
        <f t="shared" si="8"/>
        <v/>
      </c>
      <c r="S106" s="44"/>
      <c r="T106" s="45" t="str">
        <f t="shared" si="9"/>
        <v/>
      </c>
      <c r="U106" s="45"/>
    </row>
    <row r="107" spans="2:21">
      <c r="B107" s="41">
        <v>99</v>
      </c>
      <c r="C107" s="42" t="str">
        <f t="shared" si="6"/>
        <v/>
      </c>
      <c r="D107" s="42"/>
      <c r="E107" s="41"/>
      <c r="F107" s="8"/>
      <c r="G107" s="41" t="s">
        <v>4</v>
      </c>
      <c r="H107" s="43"/>
      <c r="I107" s="43"/>
      <c r="J107" s="41"/>
      <c r="K107" s="42" t="str">
        <f t="shared" si="5"/>
        <v/>
      </c>
      <c r="L107" s="42"/>
      <c r="M107" s="6" t="str">
        <f t="shared" si="7"/>
        <v/>
      </c>
      <c r="N107" s="41"/>
      <c r="O107" s="8"/>
      <c r="P107" s="43"/>
      <c r="Q107" s="43"/>
      <c r="R107" s="44" t="str">
        <f t="shared" si="8"/>
        <v/>
      </c>
      <c r="S107" s="44"/>
      <c r="T107" s="45" t="str">
        <f t="shared" si="9"/>
        <v/>
      </c>
      <c r="U107" s="45"/>
    </row>
    <row r="108" spans="2:21">
      <c r="B108" s="41">
        <v>100</v>
      </c>
      <c r="C108" s="42" t="str">
        <f t="shared" si="6"/>
        <v/>
      </c>
      <c r="D108" s="42"/>
      <c r="E108" s="41"/>
      <c r="F108" s="8"/>
      <c r="G108" s="41" t="s">
        <v>3</v>
      </c>
      <c r="H108" s="43"/>
      <c r="I108" s="43"/>
      <c r="J108" s="41"/>
      <c r="K108" s="42" t="str">
        <f t="shared" si="5"/>
        <v/>
      </c>
      <c r="L108" s="42"/>
      <c r="M108" s="6" t="str">
        <f t="shared" si="7"/>
        <v/>
      </c>
      <c r="N108" s="41"/>
      <c r="O108" s="8"/>
      <c r="P108" s="43"/>
      <c r="Q108" s="43"/>
      <c r="R108" s="44" t="str">
        <f t="shared" si="8"/>
        <v/>
      </c>
      <c r="S108" s="44"/>
      <c r="T108" s="45" t="str">
        <f t="shared" si="9"/>
        <v/>
      </c>
      <c r="U108" s="45"/>
    </row>
    <row r="109" spans="2:21">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9" priority="7" stopIfTrue="1" operator="equal">
      <formula>"買"</formula>
    </cfRule>
    <cfRule type="cellIs" dxfId="8" priority="8" stopIfTrue="1" operator="equal">
      <formula>"売"</formula>
    </cfRule>
  </conditionalFormatting>
  <conditionalFormatting sqref="G9:G11 G13:G108">
    <cfRule type="cellIs" dxfId="7" priority="5" stopIfTrue="1" operator="equal">
      <formula>"買"</formula>
    </cfRule>
    <cfRule type="cellIs" dxfId="6" priority="6" stopIfTrue="1" operator="equal">
      <formula>"売"</formula>
    </cfRule>
  </conditionalFormatting>
  <conditionalFormatting sqref="G12">
    <cfRule type="cellIs" dxfId="5" priority="3" stopIfTrue="1" operator="equal">
      <formula>"買"</formula>
    </cfRule>
    <cfRule type="cellIs" dxfId="4" priority="4" stopIfTrue="1" operator="equal">
      <formula>"売"</formula>
    </cfRule>
  </conditionalFormatting>
  <conditionalFormatting sqref="G13">
    <cfRule type="cellIs" dxfId="3" priority="1" stopIfTrue="1" operator="equal">
      <formula>"買"</formula>
    </cfRule>
    <cfRule type="cellIs" dxfId="2"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115"/>
  <sheetViews>
    <sheetView workbookViewId="0">
      <selection activeCell="A116" sqref="A116"/>
    </sheetView>
  </sheetViews>
  <sheetFormatPr defaultRowHeight="14.25"/>
  <cols>
    <col min="1" max="1" width="7.5" style="35" customWidth="1"/>
    <col min="2" max="2" width="8.125" customWidth="1"/>
  </cols>
  <sheetData>
    <row r="1" spans="1:3">
      <c r="A1" s="89" t="s">
        <v>53</v>
      </c>
      <c r="B1" s="89"/>
      <c r="C1" s="89"/>
    </row>
    <row r="58" spans="1:3">
      <c r="A58" s="89" t="s">
        <v>54</v>
      </c>
      <c r="B58" s="89"/>
      <c r="C58" s="89"/>
    </row>
    <row r="115" spans="1:3">
      <c r="A115" s="89" t="s">
        <v>55</v>
      </c>
      <c r="B115" s="89"/>
      <c r="C115" s="89"/>
    </row>
  </sheetData>
  <mergeCells count="3">
    <mergeCell ref="A1:C1"/>
    <mergeCell ref="A58:C58"/>
    <mergeCell ref="A115:C115"/>
  </mergeCells>
  <phoneticPr fontId="2"/>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A1:N29"/>
  <sheetViews>
    <sheetView zoomScale="145" zoomScaleNormal="145" zoomScaleSheetLayoutView="100" workbookViewId="0">
      <selection activeCell="A20" sqref="A20"/>
    </sheetView>
  </sheetViews>
  <sheetFormatPr defaultColWidth="9" defaultRowHeight="13.5"/>
  <sheetData>
    <row r="1" spans="1:14">
      <c r="A1" t="s">
        <v>0</v>
      </c>
      <c r="N1" t="s">
        <v>59</v>
      </c>
    </row>
    <row r="2" spans="1:14">
      <c r="A2" s="77" t="s">
        <v>66</v>
      </c>
      <c r="B2" s="78"/>
      <c r="C2" s="78"/>
      <c r="D2" s="78"/>
      <c r="E2" s="78"/>
      <c r="F2" s="78"/>
      <c r="G2" s="78"/>
      <c r="H2" s="78"/>
      <c r="I2" s="78"/>
      <c r="J2" s="78"/>
    </row>
    <row r="3" spans="1:14">
      <c r="A3" s="78"/>
      <c r="B3" s="78"/>
      <c r="C3" s="78"/>
      <c r="D3" s="78"/>
      <c r="E3" s="78"/>
      <c r="F3" s="78"/>
      <c r="G3" s="78"/>
      <c r="H3" s="78"/>
      <c r="I3" s="78"/>
      <c r="J3" s="78"/>
    </row>
    <row r="4" spans="1:14">
      <c r="A4" s="78"/>
      <c r="B4" s="78"/>
      <c r="C4" s="78"/>
      <c r="D4" s="78"/>
      <c r="E4" s="78"/>
      <c r="F4" s="78"/>
      <c r="G4" s="78"/>
      <c r="H4" s="78"/>
      <c r="I4" s="78"/>
      <c r="J4" s="78"/>
    </row>
    <row r="5" spans="1:14">
      <c r="A5" s="78"/>
      <c r="B5" s="78"/>
      <c r="C5" s="78"/>
      <c r="D5" s="78"/>
      <c r="E5" s="78"/>
      <c r="F5" s="78"/>
      <c r="G5" s="78"/>
      <c r="H5" s="78"/>
      <c r="I5" s="78"/>
      <c r="J5" s="78"/>
    </row>
    <row r="6" spans="1:14">
      <c r="A6" s="78"/>
      <c r="B6" s="78"/>
      <c r="C6" s="78"/>
      <c r="D6" s="78"/>
      <c r="E6" s="78"/>
      <c r="F6" s="78"/>
      <c r="G6" s="78"/>
      <c r="H6" s="78"/>
      <c r="I6" s="78"/>
      <c r="J6" s="78"/>
    </row>
    <row r="7" spans="1:14">
      <c r="A7" s="78"/>
      <c r="B7" s="78"/>
      <c r="C7" s="78"/>
      <c r="D7" s="78"/>
      <c r="E7" s="78"/>
      <c r="F7" s="78"/>
      <c r="G7" s="78"/>
      <c r="H7" s="78"/>
      <c r="I7" s="78"/>
      <c r="J7" s="78"/>
    </row>
    <row r="8" spans="1:14">
      <c r="A8" s="78"/>
      <c r="B8" s="78"/>
      <c r="C8" s="78"/>
      <c r="D8" s="78"/>
      <c r="E8" s="78"/>
      <c r="F8" s="78"/>
      <c r="G8" s="78"/>
      <c r="H8" s="78"/>
      <c r="I8" s="78"/>
      <c r="J8" s="78"/>
    </row>
    <row r="9" spans="1:14">
      <c r="A9" s="78"/>
      <c r="B9" s="78"/>
      <c r="C9" s="78"/>
      <c r="D9" s="78"/>
      <c r="E9" s="78"/>
      <c r="F9" s="78"/>
      <c r="G9" s="78"/>
      <c r="H9" s="78"/>
      <c r="I9" s="78"/>
      <c r="J9" s="78"/>
    </row>
    <row r="11" spans="1:14">
      <c r="A11" t="s">
        <v>1</v>
      </c>
    </row>
    <row r="12" spans="1:14">
      <c r="A12" s="80" t="s">
        <v>67</v>
      </c>
      <c r="B12" s="79"/>
      <c r="C12" s="79"/>
      <c r="D12" s="79"/>
      <c r="E12" s="79"/>
      <c r="F12" s="79"/>
      <c r="G12" s="79"/>
      <c r="H12" s="79"/>
      <c r="I12" s="79"/>
      <c r="J12" s="79"/>
    </row>
    <row r="13" spans="1:14">
      <c r="A13" s="79"/>
      <c r="B13" s="79"/>
      <c r="C13" s="79"/>
      <c r="D13" s="79"/>
      <c r="E13" s="79"/>
      <c r="F13" s="79"/>
      <c r="G13" s="79"/>
      <c r="H13" s="79"/>
      <c r="I13" s="79"/>
      <c r="J13" s="79"/>
    </row>
    <row r="14" spans="1:14">
      <c r="A14" s="79"/>
      <c r="B14" s="79"/>
      <c r="C14" s="79"/>
      <c r="D14" s="79"/>
      <c r="E14" s="79"/>
      <c r="F14" s="79"/>
      <c r="G14" s="79"/>
      <c r="H14" s="79"/>
      <c r="I14" s="79"/>
      <c r="J14" s="79"/>
    </row>
    <row r="15" spans="1:14">
      <c r="A15" s="79"/>
      <c r="B15" s="79"/>
      <c r="C15" s="79"/>
      <c r="D15" s="79"/>
      <c r="E15" s="79"/>
      <c r="F15" s="79"/>
      <c r="G15" s="79"/>
      <c r="H15" s="79"/>
      <c r="I15" s="79"/>
      <c r="J15" s="79"/>
    </row>
    <row r="16" spans="1:14">
      <c r="A16" s="79"/>
      <c r="B16" s="79"/>
      <c r="C16" s="79"/>
      <c r="D16" s="79"/>
      <c r="E16" s="79"/>
      <c r="F16" s="79"/>
      <c r="G16" s="79"/>
      <c r="H16" s="79"/>
      <c r="I16" s="79"/>
      <c r="J16" s="79"/>
    </row>
    <row r="17" spans="1:10">
      <c r="A17" s="79"/>
      <c r="B17" s="79"/>
      <c r="C17" s="79"/>
      <c r="D17" s="79"/>
      <c r="E17" s="79"/>
      <c r="F17" s="79"/>
      <c r="G17" s="79"/>
      <c r="H17" s="79"/>
      <c r="I17" s="79"/>
      <c r="J17" s="79"/>
    </row>
    <row r="18" spans="1:10">
      <c r="A18" s="79"/>
      <c r="B18" s="79"/>
      <c r="C18" s="79"/>
      <c r="D18" s="79"/>
      <c r="E18" s="79"/>
      <c r="F18" s="79"/>
      <c r="G18" s="79"/>
      <c r="H18" s="79"/>
      <c r="I18" s="79"/>
      <c r="J18" s="79"/>
    </row>
    <row r="19" spans="1:10">
      <c r="A19" s="79"/>
      <c r="B19" s="79"/>
      <c r="C19" s="79"/>
      <c r="D19" s="79"/>
      <c r="E19" s="79"/>
      <c r="F19" s="79"/>
      <c r="G19" s="79"/>
      <c r="H19" s="79"/>
      <c r="I19" s="79"/>
      <c r="J19" s="79"/>
    </row>
    <row r="21" spans="1:10">
      <c r="A21" t="s">
        <v>2</v>
      </c>
    </row>
    <row r="22" spans="1:10">
      <c r="A22" s="80" t="s">
        <v>60</v>
      </c>
      <c r="B22" s="80"/>
      <c r="C22" s="80"/>
      <c r="D22" s="80"/>
      <c r="E22" s="80"/>
      <c r="F22" s="80"/>
      <c r="G22" s="80"/>
      <c r="H22" s="80"/>
      <c r="I22" s="80"/>
      <c r="J22" s="80"/>
    </row>
    <row r="23" spans="1:10">
      <c r="A23" s="80"/>
      <c r="B23" s="80"/>
      <c r="C23" s="80"/>
      <c r="D23" s="80"/>
      <c r="E23" s="80"/>
      <c r="F23" s="80"/>
      <c r="G23" s="80"/>
      <c r="H23" s="80"/>
      <c r="I23" s="80"/>
      <c r="J23" s="80"/>
    </row>
    <row r="24" spans="1:10">
      <c r="A24" s="80"/>
      <c r="B24" s="80"/>
      <c r="C24" s="80"/>
      <c r="D24" s="80"/>
      <c r="E24" s="80"/>
      <c r="F24" s="80"/>
      <c r="G24" s="80"/>
      <c r="H24" s="80"/>
      <c r="I24" s="80"/>
      <c r="J24" s="80"/>
    </row>
    <row r="25" spans="1:10">
      <c r="A25" s="80"/>
      <c r="B25" s="80"/>
      <c r="C25" s="80"/>
      <c r="D25" s="80"/>
      <c r="E25" s="80"/>
      <c r="F25" s="80"/>
      <c r="G25" s="80"/>
      <c r="H25" s="80"/>
      <c r="I25" s="80"/>
      <c r="J25" s="80"/>
    </row>
    <row r="26" spans="1:10">
      <c r="A26" s="80"/>
      <c r="B26" s="80"/>
      <c r="C26" s="80"/>
      <c r="D26" s="80"/>
      <c r="E26" s="80"/>
      <c r="F26" s="80"/>
      <c r="G26" s="80"/>
      <c r="H26" s="80"/>
      <c r="I26" s="80"/>
      <c r="J26" s="80"/>
    </row>
    <row r="27" spans="1:10">
      <c r="A27" s="80"/>
      <c r="B27" s="80"/>
      <c r="C27" s="80"/>
      <c r="D27" s="80"/>
      <c r="E27" s="80"/>
      <c r="F27" s="80"/>
      <c r="G27" s="80"/>
      <c r="H27" s="80"/>
      <c r="I27" s="80"/>
      <c r="J27" s="80"/>
    </row>
    <row r="28" spans="1:10">
      <c r="A28" s="80"/>
      <c r="B28" s="80"/>
      <c r="C28" s="80"/>
      <c r="D28" s="80"/>
      <c r="E28" s="80"/>
      <c r="F28" s="80"/>
      <c r="G28" s="80"/>
      <c r="H28" s="80"/>
      <c r="I28" s="80"/>
      <c r="J28" s="80"/>
    </row>
    <row r="29" spans="1:10">
      <c r="A29" s="80"/>
      <c r="B29" s="80"/>
      <c r="C29" s="80"/>
      <c r="D29" s="80"/>
      <c r="E29" s="80"/>
      <c r="F29" s="80"/>
      <c r="G29" s="80"/>
      <c r="H29" s="80"/>
      <c r="I29" s="80"/>
      <c r="J29" s="80"/>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12.xml><?xml version="1.0" encoding="utf-8"?>
<worksheet xmlns="http://schemas.openxmlformats.org/spreadsheetml/2006/main" xmlns:r="http://schemas.openxmlformats.org/officeDocument/2006/relationships">
  <dimension ref="B2:I12"/>
  <sheetViews>
    <sheetView zoomScaleSheetLayoutView="100" workbookViewId="0">
      <selection activeCell="H8" sqref="H8"/>
    </sheetView>
  </sheetViews>
  <sheetFormatPr defaultColWidth="8.875" defaultRowHeight="17.25"/>
  <cols>
    <col min="1" max="1" width="3.125" style="27" customWidth="1"/>
    <col min="2" max="2" width="13.25" style="24" customWidth="1"/>
    <col min="3" max="3" width="15.75" style="26" customWidth="1"/>
    <col min="4" max="4" width="13" style="26" customWidth="1"/>
    <col min="5" max="5" width="15.875" style="32" customWidth="1"/>
    <col min="6" max="6" width="15.875" style="26" customWidth="1"/>
    <col min="7" max="7" width="15.875" style="32" customWidth="1"/>
    <col min="8" max="8" width="15.875" style="26" customWidth="1"/>
    <col min="9" max="9" width="15.875" style="32" customWidth="1"/>
    <col min="10" max="16384" width="8.875" style="27"/>
  </cols>
  <sheetData>
    <row r="2" spans="2:9">
      <c r="B2" s="25" t="s">
        <v>39</v>
      </c>
      <c r="C2" s="27"/>
    </row>
    <row r="4" spans="2:9">
      <c r="B4" s="30" t="s">
        <v>42</v>
      </c>
      <c r="C4" s="30" t="s">
        <v>40</v>
      </c>
      <c r="D4" s="30" t="s">
        <v>45</v>
      </c>
      <c r="E4" s="31" t="s">
        <v>41</v>
      </c>
      <c r="F4" s="30" t="s">
        <v>46</v>
      </c>
      <c r="G4" s="31" t="s">
        <v>41</v>
      </c>
      <c r="H4" s="30" t="s">
        <v>47</v>
      </c>
      <c r="I4" s="31" t="s">
        <v>41</v>
      </c>
    </row>
    <row r="5" spans="2:9">
      <c r="B5" s="28" t="s">
        <v>43</v>
      </c>
      <c r="C5" s="29" t="s">
        <v>61</v>
      </c>
      <c r="D5" s="29">
        <v>37</v>
      </c>
      <c r="E5" s="33">
        <v>42348</v>
      </c>
      <c r="F5" s="29">
        <v>29</v>
      </c>
      <c r="G5" s="33">
        <v>42349</v>
      </c>
      <c r="H5" s="29">
        <v>77</v>
      </c>
      <c r="I5" s="33">
        <v>42349</v>
      </c>
    </row>
    <row r="6" spans="2:9">
      <c r="B6" s="28" t="s">
        <v>43</v>
      </c>
      <c r="C6" s="29" t="s">
        <v>44</v>
      </c>
      <c r="D6" s="29">
        <v>21</v>
      </c>
      <c r="E6" s="33">
        <v>42350</v>
      </c>
      <c r="F6" s="29">
        <v>24</v>
      </c>
      <c r="G6" s="33">
        <v>42350</v>
      </c>
      <c r="H6" s="29">
        <v>26</v>
      </c>
      <c r="I6" s="33">
        <v>42351</v>
      </c>
    </row>
    <row r="7" spans="2:9">
      <c r="B7" s="28" t="s">
        <v>43</v>
      </c>
      <c r="C7" s="29" t="s">
        <v>62</v>
      </c>
      <c r="D7" s="29">
        <v>29</v>
      </c>
      <c r="E7" s="33">
        <v>42351</v>
      </c>
      <c r="F7" s="29">
        <v>29</v>
      </c>
      <c r="G7" s="33">
        <v>42350</v>
      </c>
      <c r="H7" s="29">
        <v>31</v>
      </c>
      <c r="I7" s="33">
        <v>42351</v>
      </c>
    </row>
    <row r="8" spans="2:9">
      <c r="B8" s="28" t="s">
        <v>43</v>
      </c>
      <c r="C8" s="29"/>
      <c r="D8" s="29"/>
      <c r="E8" s="34"/>
      <c r="F8" s="29"/>
      <c r="G8" s="34"/>
      <c r="H8" s="29"/>
      <c r="I8" s="34"/>
    </row>
    <row r="9" spans="2:9">
      <c r="B9" s="28" t="s">
        <v>43</v>
      </c>
      <c r="C9" s="29"/>
      <c r="D9" s="29"/>
      <c r="E9" s="34"/>
      <c r="F9" s="29"/>
      <c r="G9" s="34"/>
      <c r="H9" s="29"/>
      <c r="I9" s="34"/>
    </row>
    <row r="10" spans="2:9">
      <c r="B10" s="28" t="s">
        <v>43</v>
      </c>
      <c r="C10" s="29"/>
      <c r="D10" s="29"/>
      <c r="E10" s="34"/>
      <c r="F10" s="29"/>
      <c r="G10" s="34"/>
      <c r="H10" s="29"/>
      <c r="I10" s="34"/>
    </row>
    <row r="11" spans="2:9">
      <c r="B11" s="28" t="s">
        <v>43</v>
      </c>
      <c r="C11" s="29"/>
      <c r="D11" s="29"/>
      <c r="E11" s="34"/>
      <c r="F11" s="29"/>
      <c r="G11" s="34"/>
      <c r="H11" s="29"/>
      <c r="I11" s="34"/>
    </row>
    <row r="12" spans="2:9">
      <c r="B12" s="28" t="s">
        <v>63</v>
      </c>
      <c r="C12" s="29"/>
      <c r="D12" s="29">
        <f>SUM(D5:D11)</f>
        <v>87</v>
      </c>
      <c r="E12" s="34"/>
      <c r="F12" s="29">
        <f>SUM(F5:F11)</f>
        <v>82</v>
      </c>
      <c r="G12" s="34"/>
      <c r="H12" s="29">
        <f>SUM(H5:H11)</f>
        <v>134</v>
      </c>
      <c r="I12" s="34"/>
    </row>
  </sheetData>
  <phoneticPr fontId="2"/>
  <pageMargins left="0.75" right="0.75" top="1" bottom="1" header="0.51111111111111107" footer="0.51111111111111107"/>
  <pageSetup paperSize="9" firstPageNumber="4294963191" orientation="portrait"/>
  <headerFooter alignWithMargins="0"/>
</worksheet>
</file>

<file path=xl/worksheets/sheet13.xml><?xml version="1.0" encoding="utf-8"?>
<worksheet xmlns="http://schemas.openxmlformats.org/spreadsheetml/2006/main" xmlns:r="http://schemas.openxmlformats.org/officeDocument/2006/relationships">
  <dimension ref="B2:V109"/>
  <sheetViews>
    <sheetView zoomScale="115" zoomScaleNormal="115" workbookViewId="0">
      <pane ySplit="8" topLeftCell="A9" activePane="bottomLeft" state="frozen"/>
      <selection pane="bottomLeft" activeCell="F29" sqref="F29"/>
    </sheetView>
  </sheetViews>
  <sheetFormatPr defaultRowHeight="13.5"/>
  <cols>
    <col min="1" max="1" width="2.875" customWidth="1"/>
    <col min="2" max="18" width="6.625" customWidth="1"/>
    <col min="22" max="22" width="10.875" style="23" bestFit="1" customWidth="1"/>
  </cols>
  <sheetData>
    <row r="2" spans="2:21">
      <c r="B2" s="70" t="s">
        <v>5</v>
      </c>
      <c r="C2" s="70"/>
      <c r="D2" s="73"/>
      <c r="E2" s="73"/>
      <c r="F2" s="70" t="s">
        <v>6</v>
      </c>
      <c r="G2" s="70"/>
      <c r="H2" s="73" t="s">
        <v>36</v>
      </c>
      <c r="I2" s="73"/>
      <c r="J2" s="70" t="s">
        <v>7</v>
      </c>
      <c r="K2" s="70"/>
      <c r="L2" s="67">
        <f>C9</f>
        <v>1000000</v>
      </c>
      <c r="M2" s="73"/>
      <c r="N2" s="70" t="s">
        <v>8</v>
      </c>
      <c r="O2" s="70"/>
      <c r="P2" s="67" t="e">
        <f>C108+R108</f>
        <v>#VALUE!</v>
      </c>
      <c r="Q2" s="73"/>
      <c r="R2" s="1"/>
      <c r="S2" s="1"/>
      <c r="T2" s="1"/>
    </row>
    <row r="3" spans="2:21" ht="57" customHeight="1">
      <c r="B3" s="70" t="s">
        <v>9</v>
      </c>
      <c r="C3" s="70"/>
      <c r="D3" s="75" t="s">
        <v>38</v>
      </c>
      <c r="E3" s="75"/>
      <c r="F3" s="75"/>
      <c r="G3" s="75"/>
      <c r="H3" s="75"/>
      <c r="I3" s="75"/>
      <c r="J3" s="70" t="s">
        <v>10</v>
      </c>
      <c r="K3" s="70"/>
      <c r="L3" s="75" t="s">
        <v>35</v>
      </c>
      <c r="M3" s="76"/>
      <c r="N3" s="76"/>
      <c r="O3" s="76"/>
      <c r="P3" s="76"/>
      <c r="Q3" s="76"/>
      <c r="R3" s="1"/>
      <c r="S3" s="1"/>
    </row>
    <row r="4" spans="2:21">
      <c r="B4" s="70" t="s">
        <v>11</v>
      </c>
      <c r="C4" s="70"/>
      <c r="D4" s="68">
        <f>SUM($R$9:$S$993)</f>
        <v>-29503</v>
      </c>
      <c r="E4" s="68"/>
      <c r="F4" s="70" t="s">
        <v>12</v>
      </c>
      <c r="G4" s="70"/>
      <c r="H4" s="74">
        <f>SUM($T$9:$U$108)</f>
        <v>-57</v>
      </c>
      <c r="I4" s="73"/>
      <c r="J4" s="66" t="s">
        <v>13</v>
      </c>
      <c r="K4" s="66"/>
      <c r="L4" s="67">
        <f>MAX($C$9:$D$990)-C9</f>
        <v>0</v>
      </c>
      <c r="M4" s="67"/>
      <c r="N4" s="66" t="s">
        <v>14</v>
      </c>
      <c r="O4" s="66"/>
      <c r="P4" s="68">
        <f>MIN($C$9:$D$990)-C9</f>
        <v>-29503</v>
      </c>
      <c r="Q4" s="68"/>
      <c r="R4" s="1"/>
      <c r="S4" s="1"/>
      <c r="T4" s="1"/>
    </row>
    <row r="5" spans="2:21">
      <c r="B5" s="22" t="s">
        <v>15</v>
      </c>
      <c r="C5" s="2">
        <f>COUNTIF($R$9:$R$990,"&gt;0")</f>
        <v>0</v>
      </c>
      <c r="D5" s="21" t="s">
        <v>16</v>
      </c>
      <c r="E5" s="16">
        <f>COUNTIF($R$9:$R$990,"&lt;0")</f>
        <v>1</v>
      </c>
      <c r="F5" s="21" t="s">
        <v>17</v>
      </c>
      <c r="G5" s="2">
        <f>COUNTIF($R$9:$R$990,"=0")</f>
        <v>0</v>
      </c>
      <c r="H5" s="21" t="s">
        <v>18</v>
      </c>
      <c r="I5" s="3">
        <f>C5/SUM(C5,E5,G5)</f>
        <v>0</v>
      </c>
      <c r="J5" s="69" t="s">
        <v>19</v>
      </c>
      <c r="K5" s="70"/>
      <c r="L5" s="71"/>
      <c r="M5" s="72"/>
      <c r="N5" s="18" t="s">
        <v>20</v>
      </c>
      <c r="O5" s="9"/>
      <c r="P5" s="71"/>
      <c r="Q5" s="72"/>
      <c r="R5" s="1"/>
      <c r="S5" s="1"/>
      <c r="T5" s="1"/>
    </row>
    <row r="6" spans="2:21">
      <c r="B6" s="11"/>
      <c r="C6" s="14"/>
      <c r="D6" s="15"/>
      <c r="E6" s="12"/>
      <c r="F6" s="11"/>
      <c r="G6" s="12"/>
      <c r="H6" s="11"/>
      <c r="I6" s="17"/>
      <c r="J6" s="11"/>
      <c r="K6" s="11"/>
      <c r="L6" s="12"/>
      <c r="M6" s="12"/>
      <c r="N6" s="13"/>
      <c r="O6" s="13"/>
      <c r="P6" s="10"/>
      <c r="Q6" s="7"/>
      <c r="R6" s="1"/>
      <c r="S6" s="1"/>
      <c r="T6" s="1"/>
    </row>
    <row r="7" spans="2:21">
      <c r="B7" s="53" t="s">
        <v>21</v>
      </c>
      <c r="C7" s="55" t="s">
        <v>22</v>
      </c>
      <c r="D7" s="56"/>
      <c r="E7" s="59" t="s">
        <v>23</v>
      </c>
      <c r="F7" s="60"/>
      <c r="G7" s="60"/>
      <c r="H7" s="60"/>
      <c r="I7" s="48"/>
      <c r="J7" s="61" t="s">
        <v>24</v>
      </c>
      <c r="K7" s="62"/>
      <c r="L7" s="50"/>
      <c r="M7" s="63" t="s">
        <v>25</v>
      </c>
      <c r="N7" s="64" t="s">
        <v>26</v>
      </c>
      <c r="O7" s="65"/>
      <c r="P7" s="65"/>
      <c r="Q7" s="52"/>
      <c r="R7" s="46" t="s">
        <v>27</v>
      </c>
      <c r="S7" s="46"/>
      <c r="T7" s="46"/>
      <c r="U7" s="46"/>
    </row>
    <row r="8" spans="2:21">
      <c r="B8" s="54"/>
      <c r="C8" s="57"/>
      <c r="D8" s="58"/>
      <c r="E8" s="19" t="s">
        <v>28</v>
      </c>
      <c r="F8" s="19" t="s">
        <v>29</v>
      </c>
      <c r="G8" s="19" t="s">
        <v>30</v>
      </c>
      <c r="H8" s="47" t="s">
        <v>31</v>
      </c>
      <c r="I8" s="48"/>
      <c r="J8" s="4" t="s">
        <v>32</v>
      </c>
      <c r="K8" s="49" t="s">
        <v>33</v>
      </c>
      <c r="L8" s="50"/>
      <c r="M8" s="63"/>
      <c r="N8" s="5" t="s">
        <v>28</v>
      </c>
      <c r="O8" s="5" t="s">
        <v>29</v>
      </c>
      <c r="P8" s="51" t="s">
        <v>31</v>
      </c>
      <c r="Q8" s="52"/>
      <c r="R8" s="46" t="s">
        <v>34</v>
      </c>
      <c r="S8" s="46"/>
      <c r="T8" s="46" t="s">
        <v>32</v>
      </c>
      <c r="U8" s="46"/>
    </row>
    <row r="9" spans="2:21">
      <c r="B9" s="20">
        <v>1</v>
      </c>
      <c r="C9" s="42">
        <v>1000000</v>
      </c>
      <c r="D9" s="42"/>
      <c r="E9" s="20">
        <v>2001</v>
      </c>
      <c r="F9" s="8">
        <v>42111</v>
      </c>
      <c r="G9" s="20" t="s">
        <v>4</v>
      </c>
      <c r="H9" s="43">
        <v>1.4382900000000001</v>
      </c>
      <c r="I9" s="43"/>
      <c r="J9" s="20">
        <v>57</v>
      </c>
      <c r="K9" s="42">
        <f t="shared" ref="K9:K72" si="0">IF(F9="","",C9*0.03)</f>
        <v>30000</v>
      </c>
      <c r="L9" s="42"/>
      <c r="M9" s="6">
        <f>IF(J9="","",ROUNDDOWN(K9/(J9/81)/100000,2))</f>
        <v>0.42</v>
      </c>
      <c r="N9" s="20">
        <v>2001</v>
      </c>
      <c r="O9" s="8">
        <v>42111</v>
      </c>
      <c r="P9" s="43">
        <v>1.4326000000000001</v>
      </c>
      <c r="Q9" s="43"/>
      <c r="R9" s="44">
        <f t="shared" ref="R9:R72" si="1">IF(O9="","",ROUNDDOWN((IF(G9="売",H9-P9,P9-H9))*M9*1000000000/81,0))</f>
        <v>-29503</v>
      </c>
      <c r="S9" s="44"/>
      <c r="T9" s="45">
        <f t="shared" ref="T9:T18" si="2">IF(O9="","",IF(R9&lt;0,J9*(-1),IF(G9="買",(P9-H9)*10000,(H9-P9)*10000)))</f>
        <v>-57</v>
      </c>
      <c r="U9" s="45"/>
    </row>
    <row r="10" spans="2:21">
      <c r="B10" s="20">
        <v>2</v>
      </c>
      <c r="C10" s="42">
        <f t="shared" ref="C10:C73" si="3">IF(R9="","",C9+R9)</f>
        <v>970497</v>
      </c>
      <c r="D10" s="42"/>
      <c r="E10" s="20"/>
      <c r="F10" s="8"/>
      <c r="G10" s="20" t="s">
        <v>4</v>
      </c>
      <c r="H10" s="43"/>
      <c r="I10" s="43"/>
      <c r="J10" s="20"/>
      <c r="K10" s="42" t="str">
        <f t="shared" si="0"/>
        <v/>
      </c>
      <c r="L10" s="42"/>
      <c r="M10" s="6" t="str">
        <f t="shared" ref="M10:M73" si="4">IF(J10="","",ROUNDDOWN(K10/(J10/81)/100000,2))</f>
        <v/>
      </c>
      <c r="N10" s="20"/>
      <c r="O10" s="8"/>
      <c r="P10" s="43"/>
      <c r="Q10" s="43"/>
      <c r="R10" s="44" t="str">
        <f t="shared" si="1"/>
        <v/>
      </c>
      <c r="S10" s="44"/>
      <c r="T10" s="45" t="str">
        <f t="shared" si="2"/>
        <v/>
      </c>
      <c r="U10" s="45"/>
    </row>
    <row r="11" spans="2:21">
      <c r="B11" s="20">
        <v>3</v>
      </c>
      <c r="C11" s="42" t="str">
        <f t="shared" si="3"/>
        <v/>
      </c>
      <c r="D11" s="42"/>
      <c r="E11" s="20"/>
      <c r="F11" s="8"/>
      <c r="G11" s="20" t="s">
        <v>4</v>
      </c>
      <c r="H11" s="43"/>
      <c r="I11" s="43"/>
      <c r="J11" s="20"/>
      <c r="K11" s="42" t="str">
        <f t="shared" si="0"/>
        <v/>
      </c>
      <c r="L11" s="42"/>
      <c r="M11" s="6" t="str">
        <f>IF(J11="","",ROUNDDOWN(K11/(J11/81)/100000,2))</f>
        <v/>
      </c>
      <c r="N11" s="20"/>
      <c r="O11" s="8"/>
      <c r="P11" s="43"/>
      <c r="Q11" s="43"/>
      <c r="R11" s="44" t="str">
        <f t="shared" si="1"/>
        <v/>
      </c>
      <c r="S11" s="44"/>
      <c r="T11" s="45" t="str">
        <f t="shared" si="2"/>
        <v/>
      </c>
      <c r="U11" s="45"/>
    </row>
    <row r="12" spans="2:21">
      <c r="B12" s="20">
        <v>4</v>
      </c>
      <c r="C12" s="42" t="str">
        <f t="shared" si="3"/>
        <v/>
      </c>
      <c r="D12" s="42"/>
      <c r="E12" s="20"/>
      <c r="F12" s="8"/>
      <c r="G12" s="20" t="s">
        <v>3</v>
      </c>
      <c r="H12" s="43"/>
      <c r="I12" s="43"/>
      <c r="J12" s="20"/>
      <c r="K12" s="42" t="str">
        <f t="shared" si="0"/>
        <v/>
      </c>
      <c r="L12" s="42"/>
      <c r="M12" s="6" t="str">
        <f t="shared" si="4"/>
        <v/>
      </c>
      <c r="N12" s="20"/>
      <c r="O12" s="8"/>
      <c r="P12" s="43"/>
      <c r="Q12" s="43"/>
      <c r="R12" s="44" t="str">
        <f t="shared" si="1"/>
        <v/>
      </c>
      <c r="S12" s="44"/>
      <c r="T12" s="45" t="str">
        <f t="shared" si="2"/>
        <v/>
      </c>
      <c r="U12" s="45"/>
    </row>
    <row r="13" spans="2:21">
      <c r="B13" s="20">
        <v>5</v>
      </c>
      <c r="C13" s="42" t="str">
        <f t="shared" si="3"/>
        <v/>
      </c>
      <c r="D13" s="42"/>
      <c r="E13" s="20"/>
      <c r="F13" s="8"/>
      <c r="G13" s="20" t="s">
        <v>3</v>
      </c>
      <c r="H13" s="43"/>
      <c r="I13" s="43"/>
      <c r="J13" s="20"/>
      <c r="K13" s="42" t="str">
        <f t="shared" si="0"/>
        <v/>
      </c>
      <c r="L13" s="42"/>
      <c r="M13" s="6" t="str">
        <f t="shared" si="4"/>
        <v/>
      </c>
      <c r="N13" s="20"/>
      <c r="O13" s="8"/>
      <c r="P13" s="43"/>
      <c r="Q13" s="43"/>
      <c r="R13" s="44" t="str">
        <f t="shared" si="1"/>
        <v/>
      </c>
      <c r="S13" s="44"/>
      <c r="T13" s="45" t="str">
        <f t="shared" si="2"/>
        <v/>
      </c>
      <c r="U13" s="45"/>
    </row>
    <row r="14" spans="2:21">
      <c r="B14" s="20">
        <v>6</v>
      </c>
      <c r="C14" s="42" t="str">
        <f t="shared" si="3"/>
        <v/>
      </c>
      <c r="D14" s="42"/>
      <c r="E14" s="20"/>
      <c r="F14" s="8"/>
      <c r="G14" s="20" t="s">
        <v>4</v>
      </c>
      <c r="H14" s="43"/>
      <c r="I14" s="43"/>
      <c r="J14" s="20"/>
      <c r="K14" s="42" t="str">
        <f t="shared" si="0"/>
        <v/>
      </c>
      <c r="L14" s="42"/>
      <c r="M14" s="6" t="str">
        <f t="shared" si="4"/>
        <v/>
      </c>
      <c r="N14" s="20"/>
      <c r="O14" s="8"/>
      <c r="P14" s="43"/>
      <c r="Q14" s="43"/>
      <c r="R14" s="44" t="str">
        <f t="shared" si="1"/>
        <v/>
      </c>
      <c r="S14" s="44"/>
      <c r="T14" s="45" t="str">
        <f t="shared" si="2"/>
        <v/>
      </c>
      <c r="U14" s="45"/>
    </row>
    <row r="15" spans="2:21">
      <c r="B15" s="20">
        <v>7</v>
      </c>
      <c r="C15" s="42" t="str">
        <f t="shared" si="3"/>
        <v/>
      </c>
      <c r="D15" s="42"/>
      <c r="E15" s="20"/>
      <c r="F15" s="8"/>
      <c r="G15" s="20" t="s">
        <v>4</v>
      </c>
      <c r="H15" s="43"/>
      <c r="I15" s="43"/>
      <c r="J15" s="20"/>
      <c r="K15" s="42" t="str">
        <f t="shared" si="0"/>
        <v/>
      </c>
      <c r="L15" s="42"/>
      <c r="M15" s="6" t="str">
        <f t="shared" si="4"/>
        <v/>
      </c>
      <c r="N15" s="20"/>
      <c r="O15" s="8"/>
      <c r="P15" s="43"/>
      <c r="Q15" s="43"/>
      <c r="R15" s="44" t="str">
        <f t="shared" si="1"/>
        <v/>
      </c>
      <c r="S15" s="44"/>
      <c r="T15" s="45" t="str">
        <f t="shared" si="2"/>
        <v/>
      </c>
      <c r="U15" s="45"/>
    </row>
    <row r="16" spans="2:21">
      <c r="B16" s="20">
        <v>8</v>
      </c>
      <c r="C16" s="42" t="str">
        <f t="shared" si="3"/>
        <v/>
      </c>
      <c r="D16" s="42"/>
      <c r="E16" s="20"/>
      <c r="F16" s="8"/>
      <c r="G16" s="20" t="s">
        <v>4</v>
      </c>
      <c r="H16" s="43"/>
      <c r="I16" s="43"/>
      <c r="J16" s="20"/>
      <c r="K16" s="42" t="str">
        <f t="shared" si="0"/>
        <v/>
      </c>
      <c r="L16" s="42"/>
      <c r="M16" s="6" t="str">
        <f t="shared" si="4"/>
        <v/>
      </c>
      <c r="N16" s="20"/>
      <c r="O16" s="8"/>
      <c r="P16" s="43"/>
      <c r="Q16" s="43"/>
      <c r="R16" s="44" t="str">
        <f t="shared" si="1"/>
        <v/>
      </c>
      <c r="S16" s="44"/>
      <c r="T16" s="45" t="str">
        <f t="shared" si="2"/>
        <v/>
      </c>
      <c r="U16" s="45"/>
    </row>
    <row r="17" spans="2:21">
      <c r="B17" s="20">
        <v>9</v>
      </c>
      <c r="C17" s="42" t="str">
        <f t="shared" si="3"/>
        <v/>
      </c>
      <c r="D17" s="42"/>
      <c r="E17" s="20"/>
      <c r="F17" s="8"/>
      <c r="G17" s="20" t="s">
        <v>4</v>
      </c>
      <c r="H17" s="43"/>
      <c r="I17" s="43"/>
      <c r="J17" s="20"/>
      <c r="K17" s="42" t="str">
        <f t="shared" si="0"/>
        <v/>
      </c>
      <c r="L17" s="42"/>
      <c r="M17" s="6" t="str">
        <f t="shared" si="4"/>
        <v/>
      </c>
      <c r="N17" s="20"/>
      <c r="O17" s="8"/>
      <c r="P17" s="43"/>
      <c r="Q17" s="43"/>
      <c r="R17" s="44" t="str">
        <f t="shared" si="1"/>
        <v/>
      </c>
      <c r="S17" s="44"/>
      <c r="T17" s="45" t="str">
        <f t="shared" si="2"/>
        <v/>
      </c>
      <c r="U17" s="45"/>
    </row>
    <row r="18" spans="2:21">
      <c r="B18" s="20">
        <v>10</v>
      </c>
      <c r="C18" s="42" t="str">
        <f t="shared" si="3"/>
        <v/>
      </c>
      <c r="D18" s="42"/>
      <c r="E18" s="20"/>
      <c r="F18" s="8"/>
      <c r="G18" s="20" t="s">
        <v>4</v>
      </c>
      <c r="H18" s="43"/>
      <c r="I18" s="43"/>
      <c r="J18" s="20"/>
      <c r="K18" s="42" t="str">
        <f t="shared" si="0"/>
        <v/>
      </c>
      <c r="L18" s="42"/>
      <c r="M18" s="6" t="str">
        <f t="shared" si="4"/>
        <v/>
      </c>
      <c r="N18" s="20"/>
      <c r="O18" s="8"/>
      <c r="P18" s="43"/>
      <c r="Q18" s="43"/>
      <c r="R18" s="44" t="str">
        <f t="shared" si="1"/>
        <v/>
      </c>
      <c r="S18" s="44"/>
      <c r="T18" s="45" t="str">
        <f t="shared" si="2"/>
        <v/>
      </c>
      <c r="U18" s="45"/>
    </row>
    <row r="19" spans="2:21">
      <c r="B19" s="20">
        <v>11</v>
      </c>
      <c r="C19" s="42" t="str">
        <f t="shared" si="3"/>
        <v/>
      </c>
      <c r="D19" s="42"/>
      <c r="E19" s="20"/>
      <c r="F19" s="8"/>
      <c r="G19" s="20" t="s">
        <v>4</v>
      </c>
      <c r="H19" s="43"/>
      <c r="I19" s="43"/>
      <c r="J19" s="20"/>
      <c r="K19" s="42" t="str">
        <f t="shared" si="0"/>
        <v/>
      </c>
      <c r="L19" s="42"/>
      <c r="M19" s="6" t="str">
        <f t="shared" si="4"/>
        <v/>
      </c>
      <c r="N19" s="20"/>
      <c r="O19" s="8"/>
      <c r="P19" s="43"/>
      <c r="Q19" s="43"/>
      <c r="R19" s="44" t="str">
        <f t="shared" si="1"/>
        <v/>
      </c>
      <c r="S19" s="44"/>
      <c r="T19" s="45" t="str">
        <f>IF(O19="","",IF(R19&lt;0,J19*(-1),IF(G19="買",(P19-H19)*10000,(H19-P19)*10000)))</f>
        <v/>
      </c>
      <c r="U19" s="45"/>
    </row>
    <row r="20" spans="2:21">
      <c r="B20" s="20">
        <v>12</v>
      </c>
      <c r="C20" s="42" t="str">
        <f t="shared" si="3"/>
        <v/>
      </c>
      <c r="D20" s="42"/>
      <c r="E20" s="20"/>
      <c r="F20" s="8"/>
      <c r="G20" s="20" t="s">
        <v>4</v>
      </c>
      <c r="H20" s="43"/>
      <c r="I20" s="43"/>
      <c r="J20" s="20"/>
      <c r="K20" s="42" t="str">
        <f t="shared" si="0"/>
        <v/>
      </c>
      <c r="L20" s="42"/>
      <c r="M20" s="6" t="str">
        <f t="shared" si="4"/>
        <v/>
      </c>
      <c r="N20" s="20"/>
      <c r="O20" s="8"/>
      <c r="P20" s="43"/>
      <c r="Q20" s="43"/>
      <c r="R20" s="44" t="str">
        <f t="shared" si="1"/>
        <v/>
      </c>
      <c r="S20" s="44"/>
      <c r="T20" s="45" t="str">
        <f t="shared" ref="T20:T27" si="5">IF(O20="","",IF(R20&lt;0,J20*(-1),IF(G20="買",(P20-H20)*10000,(H20-P20)*10000)))</f>
        <v/>
      </c>
      <c r="U20" s="45"/>
    </row>
    <row r="21" spans="2:21">
      <c r="B21" s="20">
        <v>13</v>
      </c>
      <c r="C21" s="42" t="str">
        <f t="shared" si="3"/>
        <v/>
      </c>
      <c r="D21" s="42"/>
      <c r="E21" s="20"/>
      <c r="F21" s="8"/>
      <c r="G21" s="20" t="s">
        <v>4</v>
      </c>
      <c r="H21" s="43"/>
      <c r="I21" s="43"/>
      <c r="J21" s="20"/>
      <c r="K21" s="42" t="str">
        <f t="shared" si="0"/>
        <v/>
      </c>
      <c r="L21" s="42"/>
      <c r="M21" s="6" t="str">
        <f t="shared" si="4"/>
        <v/>
      </c>
      <c r="N21" s="20"/>
      <c r="O21" s="8"/>
      <c r="P21" s="43"/>
      <c r="Q21" s="43"/>
      <c r="R21" s="44" t="str">
        <f t="shared" si="1"/>
        <v/>
      </c>
      <c r="S21" s="44"/>
      <c r="T21" s="45" t="str">
        <f t="shared" si="5"/>
        <v/>
      </c>
      <c r="U21" s="45"/>
    </row>
    <row r="22" spans="2:21">
      <c r="B22" s="20">
        <v>14</v>
      </c>
      <c r="C22" s="42" t="str">
        <f t="shared" si="3"/>
        <v/>
      </c>
      <c r="D22" s="42"/>
      <c r="E22" s="20"/>
      <c r="F22" s="8"/>
      <c r="G22" s="20" t="s">
        <v>3</v>
      </c>
      <c r="H22" s="43"/>
      <c r="I22" s="43"/>
      <c r="J22" s="20"/>
      <c r="K22" s="42" t="str">
        <f t="shared" si="0"/>
        <v/>
      </c>
      <c r="L22" s="42"/>
      <c r="M22" s="6" t="str">
        <f t="shared" si="4"/>
        <v/>
      </c>
      <c r="N22" s="20"/>
      <c r="O22" s="8"/>
      <c r="P22" s="43"/>
      <c r="Q22" s="43"/>
      <c r="R22" s="44" t="str">
        <f t="shared" si="1"/>
        <v/>
      </c>
      <c r="S22" s="44"/>
      <c r="T22" s="45" t="str">
        <f t="shared" si="5"/>
        <v/>
      </c>
      <c r="U22" s="45"/>
    </row>
    <row r="23" spans="2:21">
      <c r="B23" s="20">
        <v>15</v>
      </c>
      <c r="C23" s="42" t="str">
        <f t="shared" si="3"/>
        <v/>
      </c>
      <c r="D23" s="42"/>
      <c r="E23" s="20"/>
      <c r="F23" s="8"/>
      <c r="G23" s="20" t="s">
        <v>4</v>
      </c>
      <c r="H23" s="43"/>
      <c r="I23" s="43"/>
      <c r="J23" s="20"/>
      <c r="K23" s="42" t="str">
        <f t="shared" si="0"/>
        <v/>
      </c>
      <c r="L23" s="42"/>
      <c r="M23" s="6" t="str">
        <f t="shared" si="4"/>
        <v/>
      </c>
      <c r="N23" s="20"/>
      <c r="O23" s="8"/>
      <c r="P23" s="43"/>
      <c r="Q23" s="43"/>
      <c r="R23" s="44" t="str">
        <f t="shared" si="1"/>
        <v/>
      </c>
      <c r="S23" s="44"/>
      <c r="T23" s="45" t="str">
        <f t="shared" si="5"/>
        <v/>
      </c>
      <c r="U23" s="45"/>
    </row>
    <row r="24" spans="2:21">
      <c r="B24" s="20">
        <v>16</v>
      </c>
      <c r="C24" s="42" t="str">
        <f t="shared" si="3"/>
        <v/>
      </c>
      <c r="D24" s="42"/>
      <c r="E24" s="20"/>
      <c r="F24" s="8"/>
      <c r="G24" s="20" t="s">
        <v>4</v>
      </c>
      <c r="H24" s="43"/>
      <c r="I24" s="43"/>
      <c r="J24" s="20"/>
      <c r="K24" s="42" t="str">
        <f t="shared" si="0"/>
        <v/>
      </c>
      <c r="L24" s="42"/>
      <c r="M24" s="6" t="str">
        <f t="shared" si="4"/>
        <v/>
      </c>
      <c r="N24" s="20"/>
      <c r="O24" s="8"/>
      <c r="P24" s="43"/>
      <c r="Q24" s="43"/>
      <c r="R24" s="44" t="str">
        <f t="shared" si="1"/>
        <v/>
      </c>
      <c r="S24" s="44"/>
      <c r="T24" s="45" t="str">
        <f t="shared" si="5"/>
        <v/>
      </c>
      <c r="U24" s="45"/>
    </row>
    <row r="25" spans="2:21">
      <c r="B25" s="20">
        <v>17</v>
      </c>
      <c r="C25" s="42" t="str">
        <f t="shared" si="3"/>
        <v/>
      </c>
      <c r="D25" s="42"/>
      <c r="E25" s="20"/>
      <c r="F25" s="8"/>
      <c r="G25" s="20" t="s">
        <v>4</v>
      </c>
      <c r="H25" s="43"/>
      <c r="I25" s="43"/>
      <c r="J25" s="20"/>
      <c r="K25" s="42" t="str">
        <f t="shared" si="0"/>
        <v/>
      </c>
      <c r="L25" s="42"/>
      <c r="M25" s="6" t="str">
        <f t="shared" si="4"/>
        <v/>
      </c>
      <c r="N25" s="20"/>
      <c r="O25" s="8"/>
      <c r="P25" s="43"/>
      <c r="Q25" s="43"/>
      <c r="R25" s="44" t="str">
        <f t="shared" si="1"/>
        <v/>
      </c>
      <c r="S25" s="44"/>
      <c r="T25" s="45" t="str">
        <f t="shared" si="5"/>
        <v/>
      </c>
      <c r="U25" s="45"/>
    </row>
    <row r="26" spans="2:21">
      <c r="B26" s="20">
        <v>18</v>
      </c>
      <c r="C26" s="42" t="str">
        <f t="shared" si="3"/>
        <v/>
      </c>
      <c r="D26" s="42"/>
      <c r="E26" s="20"/>
      <c r="F26" s="8"/>
      <c r="G26" s="20" t="s">
        <v>4</v>
      </c>
      <c r="H26" s="43"/>
      <c r="I26" s="43"/>
      <c r="J26" s="20"/>
      <c r="K26" s="42" t="str">
        <f t="shared" si="0"/>
        <v/>
      </c>
      <c r="L26" s="42"/>
      <c r="M26" s="6" t="str">
        <f t="shared" si="4"/>
        <v/>
      </c>
      <c r="N26" s="20"/>
      <c r="O26" s="8"/>
      <c r="P26" s="43"/>
      <c r="Q26" s="43"/>
      <c r="R26" s="44" t="str">
        <f t="shared" si="1"/>
        <v/>
      </c>
      <c r="S26" s="44"/>
      <c r="T26" s="45" t="str">
        <f t="shared" si="5"/>
        <v/>
      </c>
      <c r="U26" s="45"/>
    </row>
    <row r="27" spans="2:21">
      <c r="B27" s="20">
        <v>19</v>
      </c>
      <c r="C27" s="42" t="str">
        <f t="shared" si="3"/>
        <v/>
      </c>
      <c r="D27" s="42"/>
      <c r="E27" s="20"/>
      <c r="F27" s="8"/>
      <c r="G27" s="20" t="s">
        <v>3</v>
      </c>
      <c r="H27" s="43"/>
      <c r="I27" s="43"/>
      <c r="J27" s="20"/>
      <c r="K27" s="42" t="str">
        <f t="shared" si="0"/>
        <v/>
      </c>
      <c r="L27" s="42"/>
      <c r="M27" s="6" t="str">
        <f t="shared" si="4"/>
        <v/>
      </c>
      <c r="N27" s="20"/>
      <c r="O27" s="8"/>
      <c r="P27" s="43"/>
      <c r="Q27" s="43"/>
      <c r="R27" s="44" t="str">
        <f t="shared" si="1"/>
        <v/>
      </c>
      <c r="S27" s="44"/>
      <c r="T27" s="45" t="str">
        <f t="shared" si="5"/>
        <v/>
      </c>
      <c r="U27" s="45"/>
    </row>
    <row r="28" spans="2:21">
      <c r="B28" s="20">
        <v>20</v>
      </c>
      <c r="C28" s="42" t="str">
        <f t="shared" si="3"/>
        <v/>
      </c>
      <c r="D28" s="42"/>
      <c r="E28" s="20"/>
      <c r="F28" s="8"/>
      <c r="G28" s="20" t="s">
        <v>4</v>
      </c>
      <c r="H28" s="43"/>
      <c r="I28" s="43"/>
      <c r="J28" s="20"/>
      <c r="K28" s="42" t="str">
        <f t="shared" si="0"/>
        <v/>
      </c>
      <c r="L28" s="42"/>
      <c r="M28" s="6" t="str">
        <f t="shared" si="4"/>
        <v/>
      </c>
      <c r="N28" s="20"/>
      <c r="O28" s="8"/>
      <c r="P28" s="43"/>
      <c r="Q28" s="43"/>
      <c r="R28" s="44" t="str">
        <f t="shared" si="1"/>
        <v/>
      </c>
      <c r="S28" s="44"/>
      <c r="T28" s="45" t="str">
        <f>IF(O28="","",IF(R28&lt;0,J28*(-1),IF(G28="買",(P28-H28)*10000,(H28-P28)*10000)))</f>
        <v/>
      </c>
      <c r="U28" s="45"/>
    </row>
    <row r="29" spans="2:21">
      <c r="B29" s="20">
        <v>21</v>
      </c>
      <c r="C29" s="42" t="str">
        <f t="shared" si="3"/>
        <v/>
      </c>
      <c r="D29" s="42"/>
      <c r="E29" s="20"/>
      <c r="F29" s="8"/>
      <c r="G29" s="20" t="s">
        <v>3</v>
      </c>
      <c r="H29" s="43"/>
      <c r="I29" s="43"/>
      <c r="J29" s="20"/>
      <c r="K29" s="42" t="str">
        <f t="shared" si="0"/>
        <v/>
      </c>
      <c r="L29" s="42"/>
      <c r="M29" s="6" t="str">
        <f t="shared" si="4"/>
        <v/>
      </c>
      <c r="N29" s="20"/>
      <c r="O29" s="8"/>
      <c r="P29" s="43"/>
      <c r="Q29" s="43"/>
      <c r="R29" s="44" t="str">
        <f t="shared" si="1"/>
        <v/>
      </c>
      <c r="S29" s="44"/>
      <c r="T29" s="45" t="str">
        <f>IF(O29="","",IF(R29&lt;0,J29*(-1),IF(G29="買",(P29-H29)*10000,(H29-P29)*10000)))</f>
        <v/>
      </c>
      <c r="U29" s="45"/>
    </row>
    <row r="30" spans="2:21">
      <c r="B30" s="20">
        <v>22</v>
      </c>
      <c r="C30" s="42" t="str">
        <f t="shared" si="3"/>
        <v/>
      </c>
      <c r="D30" s="42"/>
      <c r="E30" s="20"/>
      <c r="F30" s="8"/>
      <c r="G30" s="20" t="s">
        <v>3</v>
      </c>
      <c r="H30" s="43"/>
      <c r="I30" s="43"/>
      <c r="J30" s="20"/>
      <c r="K30" s="42" t="str">
        <f t="shared" si="0"/>
        <v/>
      </c>
      <c r="L30" s="42"/>
      <c r="M30" s="6" t="str">
        <f t="shared" si="4"/>
        <v/>
      </c>
      <c r="N30" s="20"/>
      <c r="O30" s="8"/>
      <c r="P30" s="43"/>
      <c r="Q30" s="43"/>
      <c r="R30" s="44" t="str">
        <f t="shared" si="1"/>
        <v/>
      </c>
      <c r="S30" s="44"/>
      <c r="T30" s="45" t="str">
        <f t="shared" ref="T30:T51" si="6">IF(O30="","",IF(R30&lt;0,J30*(-1),IF(G30="買",(P30-H30)*10000,(H30-P30)*10000)))</f>
        <v/>
      </c>
      <c r="U30" s="45"/>
    </row>
    <row r="31" spans="2:21">
      <c r="B31" s="20">
        <v>23</v>
      </c>
      <c r="C31" s="42" t="str">
        <f t="shared" si="3"/>
        <v/>
      </c>
      <c r="D31" s="42"/>
      <c r="E31" s="20"/>
      <c r="F31" s="8"/>
      <c r="G31" s="20" t="s">
        <v>3</v>
      </c>
      <c r="H31" s="43"/>
      <c r="I31" s="43"/>
      <c r="J31" s="20"/>
      <c r="K31" s="42" t="str">
        <f t="shared" si="0"/>
        <v/>
      </c>
      <c r="L31" s="42"/>
      <c r="M31" s="6" t="str">
        <f t="shared" si="4"/>
        <v/>
      </c>
      <c r="N31" s="20"/>
      <c r="O31" s="8"/>
      <c r="P31" s="43"/>
      <c r="Q31" s="43"/>
      <c r="R31" s="44" t="str">
        <f t="shared" si="1"/>
        <v/>
      </c>
      <c r="S31" s="44"/>
      <c r="T31" s="45" t="str">
        <f t="shared" si="6"/>
        <v/>
      </c>
      <c r="U31" s="45"/>
    </row>
    <row r="32" spans="2:21">
      <c r="B32" s="20">
        <v>24</v>
      </c>
      <c r="C32" s="42" t="str">
        <f t="shared" si="3"/>
        <v/>
      </c>
      <c r="D32" s="42"/>
      <c r="E32" s="20"/>
      <c r="F32" s="8"/>
      <c r="G32" s="20" t="s">
        <v>3</v>
      </c>
      <c r="H32" s="43"/>
      <c r="I32" s="43"/>
      <c r="J32" s="20"/>
      <c r="K32" s="42" t="str">
        <f t="shared" si="0"/>
        <v/>
      </c>
      <c r="L32" s="42"/>
      <c r="M32" s="6" t="str">
        <f t="shared" si="4"/>
        <v/>
      </c>
      <c r="N32" s="20"/>
      <c r="O32" s="8"/>
      <c r="P32" s="43"/>
      <c r="Q32" s="43"/>
      <c r="R32" s="44" t="str">
        <f t="shared" si="1"/>
        <v/>
      </c>
      <c r="S32" s="44"/>
      <c r="T32" s="45" t="str">
        <f t="shared" si="6"/>
        <v/>
      </c>
      <c r="U32" s="45"/>
    </row>
    <row r="33" spans="2:21">
      <c r="B33" s="20">
        <v>25</v>
      </c>
      <c r="C33" s="42" t="str">
        <f t="shared" si="3"/>
        <v/>
      </c>
      <c r="D33" s="42"/>
      <c r="E33" s="20"/>
      <c r="F33" s="8"/>
      <c r="G33" s="20" t="s">
        <v>4</v>
      </c>
      <c r="H33" s="43"/>
      <c r="I33" s="43"/>
      <c r="J33" s="20"/>
      <c r="K33" s="42" t="str">
        <f t="shared" si="0"/>
        <v/>
      </c>
      <c r="L33" s="42"/>
      <c r="M33" s="6" t="str">
        <f t="shared" si="4"/>
        <v/>
      </c>
      <c r="N33" s="20"/>
      <c r="O33" s="8"/>
      <c r="P33" s="43"/>
      <c r="Q33" s="43"/>
      <c r="R33" s="44" t="str">
        <f t="shared" si="1"/>
        <v/>
      </c>
      <c r="S33" s="44"/>
      <c r="T33" s="45" t="str">
        <f t="shared" si="6"/>
        <v/>
      </c>
      <c r="U33" s="45"/>
    </row>
    <row r="34" spans="2:21">
      <c r="B34" s="20">
        <v>26</v>
      </c>
      <c r="C34" s="42" t="str">
        <f t="shared" si="3"/>
        <v/>
      </c>
      <c r="D34" s="42"/>
      <c r="E34" s="20"/>
      <c r="F34" s="8"/>
      <c r="G34" s="20" t="s">
        <v>3</v>
      </c>
      <c r="H34" s="43"/>
      <c r="I34" s="43"/>
      <c r="J34" s="20"/>
      <c r="K34" s="42" t="str">
        <f t="shared" si="0"/>
        <v/>
      </c>
      <c r="L34" s="42"/>
      <c r="M34" s="6" t="str">
        <f t="shared" si="4"/>
        <v/>
      </c>
      <c r="N34" s="20"/>
      <c r="O34" s="8"/>
      <c r="P34" s="43"/>
      <c r="Q34" s="43"/>
      <c r="R34" s="44" t="str">
        <f t="shared" si="1"/>
        <v/>
      </c>
      <c r="S34" s="44"/>
      <c r="T34" s="45" t="str">
        <f t="shared" si="6"/>
        <v/>
      </c>
      <c r="U34" s="45"/>
    </row>
    <row r="35" spans="2:21">
      <c r="B35" s="20">
        <v>27</v>
      </c>
      <c r="C35" s="42" t="str">
        <f t="shared" si="3"/>
        <v/>
      </c>
      <c r="D35" s="42"/>
      <c r="E35" s="20"/>
      <c r="F35" s="8"/>
      <c r="G35" s="20" t="s">
        <v>3</v>
      </c>
      <c r="H35" s="43"/>
      <c r="I35" s="43"/>
      <c r="J35" s="20"/>
      <c r="K35" s="42" t="str">
        <f t="shared" si="0"/>
        <v/>
      </c>
      <c r="L35" s="42"/>
      <c r="M35" s="6" t="str">
        <f t="shared" si="4"/>
        <v/>
      </c>
      <c r="N35" s="20"/>
      <c r="O35" s="8"/>
      <c r="P35" s="43"/>
      <c r="Q35" s="43"/>
      <c r="R35" s="44" t="str">
        <f t="shared" si="1"/>
        <v/>
      </c>
      <c r="S35" s="44"/>
      <c r="T35" s="45" t="str">
        <f t="shared" si="6"/>
        <v/>
      </c>
      <c r="U35" s="45"/>
    </row>
    <row r="36" spans="2:21">
      <c r="B36" s="20">
        <v>28</v>
      </c>
      <c r="C36" s="42" t="str">
        <f t="shared" si="3"/>
        <v/>
      </c>
      <c r="D36" s="42"/>
      <c r="E36" s="20"/>
      <c r="F36" s="8"/>
      <c r="G36" s="20" t="s">
        <v>3</v>
      </c>
      <c r="H36" s="43"/>
      <c r="I36" s="43"/>
      <c r="J36" s="20"/>
      <c r="K36" s="42" t="str">
        <f t="shared" si="0"/>
        <v/>
      </c>
      <c r="L36" s="42"/>
      <c r="M36" s="6" t="str">
        <f t="shared" si="4"/>
        <v/>
      </c>
      <c r="N36" s="20"/>
      <c r="O36" s="8"/>
      <c r="P36" s="43"/>
      <c r="Q36" s="43"/>
      <c r="R36" s="44" t="str">
        <f t="shared" si="1"/>
        <v/>
      </c>
      <c r="S36" s="44"/>
      <c r="T36" s="45" t="str">
        <f t="shared" si="6"/>
        <v/>
      </c>
      <c r="U36" s="45"/>
    </row>
    <row r="37" spans="2:21">
      <c r="B37" s="20">
        <v>29</v>
      </c>
      <c r="C37" s="42" t="str">
        <f t="shared" si="3"/>
        <v/>
      </c>
      <c r="D37" s="42"/>
      <c r="E37" s="20"/>
      <c r="F37" s="8"/>
      <c r="G37" s="20" t="s">
        <v>3</v>
      </c>
      <c r="H37" s="43"/>
      <c r="I37" s="43"/>
      <c r="J37" s="20"/>
      <c r="K37" s="42" t="str">
        <f t="shared" si="0"/>
        <v/>
      </c>
      <c r="L37" s="42"/>
      <c r="M37" s="6" t="str">
        <f t="shared" si="4"/>
        <v/>
      </c>
      <c r="N37" s="20"/>
      <c r="O37" s="8"/>
      <c r="P37" s="43"/>
      <c r="Q37" s="43"/>
      <c r="R37" s="44" t="str">
        <f t="shared" si="1"/>
        <v/>
      </c>
      <c r="S37" s="44"/>
      <c r="T37" s="45" t="str">
        <f t="shared" si="6"/>
        <v/>
      </c>
      <c r="U37" s="45"/>
    </row>
    <row r="38" spans="2:21">
      <c r="B38" s="20">
        <v>30</v>
      </c>
      <c r="C38" s="42" t="str">
        <f t="shared" si="3"/>
        <v/>
      </c>
      <c r="D38" s="42"/>
      <c r="E38" s="20"/>
      <c r="F38" s="8"/>
      <c r="G38" s="20" t="s">
        <v>4</v>
      </c>
      <c r="H38" s="43"/>
      <c r="I38" s="43"/>
      <c r="J38" s="20"/>
      <c r="K38" s="42" t="str">
        <f t="shared" si="0"/>
        <v/>
      </c>
      <c r="L38" s="42"/>
      <c r="M38" s="6" t="str">
        <f t="shared" si="4"/>
        <v/>
      </c>
      <c r="N38" s="20"/>
      <c r="O38" s="8"/>
      <c r="P38" s="43"/>
      <c r="Q38" s="43"/>
      <c r="R38" s="44" t="str">
        <f t="shared" si="1"/>
        <v/>
      </c>
      <c r="S38" s="44"/>
      <c r="T38" s="45" t="str">
        <f t="shared" si="6"/>
        <v/>
      </c>
      <c r="U38" s="45"/>
    </row>
    <row r="39" spans="2:21">
      <c r="B39" s="20">
        <v>31</v>
      </c>
      <c r="C39" s="42" t="str">
        <f t="shared" si="3"/>
        <v/>
      </c>
      <c r="D39" s="42"/>
      <c r="E39" s="20"/>
      <c r="F39" s="8"/>
      <c r="G39" s="20" t="s">
        <v>4</v>
      </c>
      <c r="H39" s="43"/>
      <c r="I39" s="43"/>
      <c r="J39" s="20"/>
      <c r="K39" s="42" t="str">
        <f t="shared" si="0"/>
        <v/>
      </c>
      <c r="L39" s="42"/>
      <c r="M39" s="6" t="str">
        <f t="shared" si="4"/>
        <v/>
      </c>
      <c r="N39" s="20"/>
      <c r="O39" s="8"/>
      <c r="P39" s="43"/>
      <c r="Q39" s="43"/>
      <c r="R39" s="44" t="str">
        <f t="shared" si="1"/>
        <v/>
      </c>
      <c r="S39" s="44"/>
      <c r="T39" s="45" t="str">
        <f t="shared" si="6"/>
        <v/>
      </c>
      <c r="U39" s="45"/>
    </row>
    <row r="40" spans="2:21">
      <c r="B40" s="20">
        <v>32</v>
      </c>
      <c r="C40" s="42" t="str">
        <f t="shared" si="3"/>
        <v/>
      </c>
      <c r="D40" s="42"/>
      <c r="E40" s="20"/>
      <c r="F40" s="8"/>
      <c r="G40" s="20" t="s">
        <v>4</v>
      </c>
      <c r="H40" s="43"/>
      <c r="I40" s="43"/>
      <c r="J40" s="20"/>
      <c r="K40" s="42" t="str">
        <f t="shared" si="0"/>
        <v/>
      </c>
      <c r="L40" s="42"/>
      <c r="M40" s="6" t="str">
        <f t="shared" si="4"/>
        <v/>
      </c>
      <c r="N40" s="20"/>
      <c r="O40" s="8"/>
      <c r="P40" s="43"/>
      <c r="Q40" s="43"/>
      <c r="R40" s="44" t="str">
        <f t="shared" si="1"/>
        <v/>
      </c>
      <c r="S40" s="44"/>
      <c r="T40" s="45" t="str">
        <f t="shared" si="6"/>
        <v/>
      </c>
      <c r="U40" s="45"/>
    </row>
    <row r="41" spans="2:21">
      <c r="B41" s="20">
        <v>33</v>
      </c>
      <c r="C41" s="42" t="str">
        <f t="shared" si="3"/>
        <v/>
      </c>
      <c r="D41" s="42"/>
      <c r="E41" s="20"/>
      <c r="F41" s="8"/>
      <c r="G41" s="20" t="s">
        <v>3</v>
      </c>
      <c r="H41" s="43"/>
      <c r="I41" s="43"/>
      <c r="J41" s="20"/>
      <c r="K41" s="42" t="str">
        <f t="shared" si="0"/>
        <v/>
      </c>
      <c r="L41" s="42"/>
      <c r="M41" s="6" t="str">
        <f t="shared" si="4"/>
        <v/>
      </c>
      <c r="N41" s="20"/>
      <c r="O41" s="8"/>
      <c r="P41" s="43"/>
      <c r="Q41" s="43"/>
      <c r="R41" s="44" t="str">
        <f t="shared" si="1"/>
        <v/>
      </c>
      <c r="S41" s="44"/>
      <c r="T41" s="45" t="str">
        <f t="shared" si="6"/>
        <v/>
      </c>
      <c r="U41" s="45"/>
    </row>
    <row r="42" spans="2:21">
      <c r="B42" s="20">
        <v>34</v>
      </c>
      <c r="C42" s="42" t="str">
        <f t="shared" si="3"/>
        <v/>
      </c>
      <c r="D42" s="42"/>
      <c r="E42" s="20"/>
      <c r="F42" s="8"/>
      <c r="G42" s="20" t="s">
        <v>4</v>
      </c>
      <c r="H42" s="43"/>
      <c r="I42" s="43"/>
      <c r="J42" s="20"/>
      <c r="K42" s="42" t="str">
        <f t="shared" si="0"/>
        <v/>
      </c>
      <c r="L42" s="42"/>
      <c r="M42" s="6" t="str">
        <f t="shared" si="4"/>
        <v/>
      </c>
      <c r="N42" s="20"/>
      <c r="O42" s="8"/>
      <c r="P42" s="43"/>
      <c r="Q42" s="43"/>
      <c r="R42" s="44" t="str">
        <f t="shared" si="1"/>
        <v/>
      </c>
      <c r="S42" s="44"/>
      <c r="T42" s="45" t="str">
        <f t="shared" si="6"/>
        <v/>
      </c>
      <c r="U42" s="45"/>
    </row>
    <row r="43" spans="2:21">
      <c r="B43" s="20">
        <v>35</v>
      </c>
      <c r="C43" s="42" t="str">
        <f t="shared" si="3"/>
        <v/>
      </c>
      <c r="D43" s="42"/>
      <c r="E43" s="20"/>
      <c r="F43" s="8"/>
      <c r="G43" s="20" t="s">
        <v>3</v>
      </c>
      <c r="H43" s="43"/>
      <c r="I43" s="43"/>
      <c r="J43" s="20"/>
      <c r="K43" s="42" t="str">
        <f t="shared" si="0"/>
        <v/>
      </c>
      <c r="L43" s="42"/>
      <c r="M43" s="6" t="str">
        <f t="shared" si="4"/>
        <v/>
      </c>
      <c r="N43" s="20"/>
      <c r="O43" s="8"/>
      <c r="P43" s="43"/>
      <c r="Q43" s="43"/>
      <c r="R43" s="44" t="str">
        <f t="shared" si="1"/>
        <v/>
      </c>
      <c r="S43" s="44"/>
      <c r="T43" s="45" t="str">
        <f t="shared" si="6"/>
        <v/>
      </c>
      <c r="U43" s="45"/>
    </row>
    <row r="44" spans="2:21">
      <c r="B44" s="20">
        <v>36</v>
      </c>
      <c r="C44" s="42" t="str">
        <f t="shared" si="3"/>
        <v/>
      </c>
      <c r="D44" s="42"/>
      <c r="E44" s="20"/>
      <c r="F44" s="8"/>
      <c r="G44" s="20" t="s">
        <v>4</v>
      </c>
      <c r="H44" s="43"/>
      <c r="I44" s="43"/>
      <c r="J44" s="20"/>
      <c r="K44" s="42" t="str">
        <f t="shared" si="0"/>
        <v/>
      </c>
      <c r="L44" s="42"/>
      <c r="M44" s="6" t="str">
        <f t="shared" si="4"/>
        <v/>
      </c>
      <c r="N44" s="20"/>
      <c r="O44" s="8"/>
      <c r="P44" s="43"/>
      <c r="Q44" s="43"/>
      <c r="R44" s="44" t="str">
        <f t="shared" si="1"/>
        <v/>
      </c>
      <c r="S44" s="44"/>
      <c r="T44" s="45" t="str">
        <f t="shared" si="6"/>
        <v/>
      </c>
      <c r="U44" s="45"/>
    </row>
    <row r="45" spans="2:21">
      <c r="B45" s="20">
        <v>37</v>
      </c>
      <c r="C45" s="42" t="str">
        <f t="shared" si="3"/>
        <v/>
      </c>
      <c r="D45" s="42"/>
      <c r="E45" s="20"/>
      <c r="F45" s="8"/>
      <c r="G45" s="20" t="s">
        <v>3</v>
      </c>
      <c r="H45" s="43"/>
      <c r="I45" s="43"/>
      <c r="J45" s="20"/>
      <c r="K45" s="42" t="str">
        <f t="shared" si="0"/>
        <v/>
      </c>
      <c r="L45" s="42"/>
      <c r="M45" s="6" t="str">
        <f t="shared" si="4"/>
        <v/>
      </c>
      <c r="N45" s="20"/>
      <c r="O45" s="8"/>
      <c r="P45" s="43"/>
      <c r="Q45" s="43"/>
      <c r="R45" s="44" t="str">
        <f t="shared" si="1"/>
        <v/>
      </c>
      <c r="S45" s="44"/>
      <c r="T45" s="45" t="str">
        <f t="shared" si="6"/>
        <v/>
      </c>
      <c r="U45" s="45"/>
    </row>
    <row r="46" spans="2:21">
      <c r="B46" s="20">
        <v>38</v>
      </c>
      <c r="C46" s="42" t="str">
        <f t="shared" si="3"/>
        <v/>
      </c>
      <c r="D46" s="42"/>
      <c r="E46" s="20"/>
      <c r="F46" s="8"/>
      <c r="G46" s="20" t="s">
        <v>4</v>
      </c>
      <c r="H46" s="43"/>
      <c r="I46" s="43"/>
      <c r="J46" s="20"/>
      <c r="K46" s="42" t="str">
        <f t="shared" si="0"/>
        <v/>
      </c>
      <c r="L46" s="42"/>
      <c r="M46" s="6" t="str">
        <f t="shared" si="4"/>
        <v/>
      </c>
      <c r="N46" s="20"/>
      <c r="O46" s="8"/>
      <c r="P46" s="43"/>
      <c r="Q46" s="43"/>
      <c r="R46" s="44" t="str">
        <f t="shared" si="1"/>
        <v/>
      </c>
      <c r="S46" s="44"/>
      <c r="T46" s="45" t="str">
        <f t="shared" si="6"/>
        <v/>
      </c>
      <c r="U46" s="45"/>
    </row>
    <row r="47" spans="2:21">
      <c r="B47" s="20">
        <v>39</v>
      </c>
      <c r="C47" s="42" t="str">
        <f t="shared" si="3"/>
        <v/>
      </c>
      <c r="D47" s="42"/>
      <c r="E47" s="20"/>
      <c r="F47" s="8"/>
      <c r="G47" s="20" t="s">
        <v>4</v>
      </c>
      <c r="H47" s="43"/>
      <c r="I47" s="43"/>
      <c r="J47" s="20"/>
      <c r="K47" s="42" t="str">
        <f t="shared" si="0"/>
        <v/>
      </c>
      <c r="L47" s="42"/>
      <c r="M47" s="6" t="str">
        <f t="shared" si="4"/>
        <v/>
      </c>
      <c r="N47" s="20"/>
      <c r="O47" s="8"/>
      <c r="P47" s="43"/>
      <c r="Q47" s="43"/>
      <c r="R47" s="44" t="str">
        <f t="shared" si="1"/>
        <v/>
      </c>
      <c r="S47" s="44"/>
      <c r="T47" s="45" t="str">
        <f t="shared" si="6"/>
        <v/>
      </c>
      <c r="U47" s="45"/>
    </row>
    <row r="48" spans="2:21">
      <c r="B48" s="20">
        <v>40</v>
      </c>
      <c r="C48" s="42" t="str">
        <f t="shared" si="3"/>
        <v/>
      </c>
      <c r="D48" s="42"/>
      <c r="E48" s="20"/>
      <c r="F48" s="8"/>
      <c r="G48" s="20" t="s">
        <v>37</v>
      </c>
      <c r="H48" s="43"/>
      <c r="I48" s="43"/>
      <c r="J48" s="20"/>
      <c r="K48" s="42" t="str">
        <f t="shared" si="0"/>
        <v/>
      </c>
      <c r="L48" s="42"/>
      <c r="M48" s="6" t="str">
        <f t="shared" si="4"/>
        <v/>
      </c>
      <c r="N48" s="20"/>
      <c r="O48" s="8"/>
      <c r="P48" s="43"/>
      <c r="Q48" s="43"/>
      <c r="R48" s="44" t="str">
        <f t="shared" si="1"/>
        <v/>
      </c>
      <c r="S48" s="44"/>
      <c r="T48" s="45" t="str">
        <f t="shared" si="6"/>
        <v/>
      </c>
      <c r="U48" s="45"/>
    </row>
    <row r="49" spans="2:21">
      <c r="B49" s="20">
        <v>41</v>
      </c>
      <c r="C49" s="42" t="str">
        <f t="shared" si="3"/>
        <v/>
      </c>
      <c r="D49" s="42"/>
      <c r="E49" s="20"/>
      <c r="F49" s="8"/>
      <c r="G49" s="20" t="s">
        <v>4</v>
      </c>
      <c r="H49" s="43"/>
      <c r="I49" s="43"/>
      <c r="J49" s="20"/>
      <c r="K49" s="42" t="str">
        <f t="shared" si="0"/>
        <v/>
      </c>
      <c r="L49" s="42"/>
      <c r="M49" s="6" t="str">
        <f t="shared" si="4"/>
        <v/>
      </c>
      <c r="N49" s="20"/>
      <c r="O49" s="8"/>
      <c r="P49" s="43"/>
      <c r="Q49" s="43"/>
      <c r="R49" s="44" t="str">
        <f t="shared" si="1"/>
        <v/>
      </c>
      <c r="S49" s="44"/>
      <c r="T49" s="45" t="str">
        <f t="shared" si="6"/>
        <v/>
      </c>
      <c r="U49" s="45"/>
    </row>
    <row r="50" spans="2:21">
      <c r="B50" s="20">
        <v>42</v>
      </c>
      <c r="C50" s="42" t="str">
        <f t="shared" si="3"/>
        <v/>
      </c>
      <c r="D50" s="42"/>
      <c r="E50" s="20"/>
      <c r="F50" s="8"/>
      <c r="G50" s="20" t="s">
        <v>4</v>
      </c>
      <c r="H50" s="43"/>
      <c r="I50" s="43"/>
      <c r="J50" s="20"/>
      <c r="K50" s="42" t="str">
        <f t="shared" si="0"/>
        <v/>
      </c>
      <c r="L50" s="42"/>
      <c r="M50" s="6" t="str">
        <f t="shared" si="4"/>
        <v/>
      </c>
      <c r="N50" s="20"/>
      <c r="O50" s="8"/>
      <c r="P50" s="43"/>
      <c r="Q50" s="43"/>
      <c r="R50" s="44" t="str">
        <f t="shared" si="1"/>
        <v/>
      </c>
      <c r="S50" s="44"/>
      <c r="T50" s="45" t="str">
        <f t="shared" si="6"/>
        <v/>
      </c>
      <c r="U50" s="45"/>
    </row>
    <row r="51" spans="2:21">
      <c r="B51" s="20">
        <v>43</v>
      </c>
      <c r="C51" s="42" t="str">
        <f t="shared" si="3"/>
        <v/>
      </c>
      <c r="D51" s="42"/>
      <c r="E51" s="20"/>
      <c r="F51" s="8"/>
      <c r="G51" s="20" t="s">
        <v>3</v>
      </c>
      <c r="H51" s="43"/>
      <c r="I51" s="43"/>
      <c r="J51" s="20"/>
      <c r="K51" s="42" t="str">
        <f t="shared" si="0"/>
        <v/>
      </c>
      <c r="L51" s="42"/>
      <c r="M51" s="6" t="str">
        <f t="shared" si="4"/>
        <v/>
      </c>
      <c r="N51" s="20"/>
      <c r="O51" s="8"/>
      <c r="P51" s="43"/>
      <c r="Q51" s="43"/>
      <c r="R51" s="44" t="str">
        <f t="shared" si="1"/>
        <v/>
      </c>
      <c r="S51" s="44"/>
      <c r="T51" s="45" t="str">
        <f t="shared" si="6"/>
        <v/>
      </c>
      <c r="U51" s="45"/>
    </row>
    <row r="52" spans="2:21">
      <c r="B52" s="20">
        <v>44</v>
      </c>
      <c r="C52" s="42" t="str">
        <f t="shared" si="3"/>
        <v/>
      </c>
      <c r="D52" s="42"/>
      <c r="E52" s="20"/>
      <c r="F52" s="8"/>
      <c r="G52" s="20" t="s">
        <v>3</v>
      </c>
      <c r="H52" s="43"/>
      <c r="I52" s="43"/>
      <c r="J52" s="20"/>
      <c r="K52" s="42" t="str">
        <f t="shared" si="0"/>
        <v/>
      </c>
      <c r="L52" s="42"/>
      <c r="M52" s="6" t="str">
        <f t="shared" si="4"/>
        <v/>
      </c>
      <c r="N52" s="20"/>
      <c r="O52" s="8"/>
      <c r="P52" s="43"/>
      <c r="Q52" s="43"/>
      <c r="R52" s="44" t="str">
        <f t="shared" si="1"/>
        <v/>
      </c>
      <c r="S52" s="44"/>
      <c r="T52" s="45"/>
      <c r="U52" s="45"/>
    </row>
    <row r="53" spans="2:21">
      <c r="B53" s="20">
        <v>45</v>
      </c>
      <c r="C53" s="42" t="str">
        <f t="shared" si="3"/>
        <v/>
      </c>
      <c r="D53" s="42"/>
      <c r="E53" s="20"/>
      <c r="F53" s="8"/>
      <c r="G53" s="20" t="s">
        <v>4</v>
      </c>
      <c r="H53" s="43"/>
      <c r="I53" s="43"/>
      <c r="J53" s="20"/>
      <c r="K53" s="42" t="str">
        <f t="shared" si="0"/>
        <v/>
      </c>
      <c r="L53" s="42"/>
      <c r="M53" s="6" t="str">
        <f t="shared" si="4"/>
        <v/>
      </c>
      <c r="N53" s="20"/>
      <c r="O53" s="8"/>
      <c r="P53" s="43"/>
      <c r="Q53" s="43"/>
      <c r="R53" s="44" t="str">
        <f t="shared" si="1"/>
        <v/>
      </c>
      <c r="S53" s="44"/>
      <c r="T53" s="45"/>
      <c r="U53" s="45"/>
    </row>
    <row r="54" spans="2:21">
      <c r="B54" s="20">
        <v>46</v>
      </c>
      <c r="C54" s="42" t="str">
        <f t="shared" si="3"/>
        <v/>
      </c>
      <c r="D54" s="42"/>
      <c r="E54" s="20"/>
      <c r="F54" s="8"/>
      <c r="G54" s="20" t="s">
        <v>4</v>
      </c>
      <c r="H54" s="43"/>
      <c r="I54" s="43"/>
      <c r="J54" s="20"/>
      <c r="K54" s="42" t="str">
        <f t="shared" si="0"/>
        <v/>
      </c>
      <c r="L54" s="42"/>
      <c r="M54" s="6" t="str">
        <f t="shared" si="4"/>
        <v/>
      </c>
      <c r="N54" s="20"/>
      <c r="O54" s="8"/>
      <c r="P54" s="43"/>
      <c r="Q54" s="43"/>
      <c r="R54" s="44" t="str">
        <f t="shared" si="1"/>
        <v/>
      </c>
      <c r="S54" s="44"/>
      <c r="T54" s="45"/>
      <c r="U54" s="45"/>
    </row>
    <row r="55" spans="2:21">
      <c r="B55" s="20">
        <v>47</v>
      </c>
      <c r="C55" s="42" t="str">
        <f t="shared" si="3"/>
        <v/>
      </c>
      <c r="D55" s="42"/>
      <c r="E55" s="20"/>
      <c r="F55" s="8"/>
      <c r="G55" s="20" t="s">
        <v>3</v>
      </c>
      <c r="H55" s="43"/>
      <c r="I55" s="43"/>
      <c r="J55" s="20"/>
      <c r="K55" s="42" t="str">
        <f t="shared" si="0"/>
        <v/>
      </c>
      <c r="L55" s="42"/>
      <c r="M55" s="6" t="str">
        <f t="shared" si="4"/>
        <v/>
      </c>
      <c r="N55" s="20"/>
      <c r="O55" s="8"/>
      <c r="P55" s="43"/>
      <c r="Q55" s="43"/>
      <c r="R55" s="44" t="str">
        <f t="shared" si="1"/>
        <v/>
      </c>
      <c r="S55" s="44"/>
      <c r="T55" s="45"/>
      <c r="U55" s="45"/>
    </row>
    <row r="56" spans="2:21">
      <c r="B56" s="20">
        <v>48</v>
      </c>
      <c r="C56" s="42" t="str">
        <f t="shared" si="3"/>
        <v/>
      </c>
      <c r="D56" s="42"/>
      <c r="E56" s="20"/>
      <c r="F56" s="8"/>
      <c r="G56" s="20" t="s">
        <v>3</v>
      </c>
      <c r="H56" s="43"/>
      <c r="I56" s="43"/>
      <c r="J56" s="20"/>
      <c r="K56" s="42" t="str">
        <f t="shared" si="0"/>
        <v/>
      </c>
      <c r="L56" s="42"/>
      <c r="M56" s="6" t="str">
        <f t="shared" si="4"/>
        <v/>
      </c>
      <c r="N56" s="20"/>
      <c r="O56" s="8"/>
      <c r="P56" s="43"/>
      <c r="Q56" s="43"/>
      <c r="R56" s="44" t="str">
        <f t="shared" si="1"/>
        <v/>
      </c>
      <c r="S56" s="44"/>
      <c r="T56" s="45" t="str">
        <f t="shared" ref="T56:T83" si="7">IF(O56="","",IF(R56&lt;0,J56*(-1),IF(G56="買",(P56-H56)*10000,(H56-P56)*10000)))</f>
        <v/>
      </c>
      <c r="U56" s="45"/>
    </row>
    <row r="57" spans="2:21">
      <c r="B57" s="20">
        <v>49</v>
      </c>
      <c r="C57" s="42" t="str">
        <f t="shared" si="3"/>
        <v/>
      </c>
      <c r="D57" s="42"/>
      <c r="E57" s="20"/>
      <c r="F57" s="8"/>
      <c r="G57" s="20" t="s">
        <v>3</v>
      </c>
      <c r="H57" s="43"/>
      <c r="I57" s="43"/>
      <c r="J57" s="20"/>
      <c r="K57" s="42" t="str">
        <f t="shared" si="0"/>
        <v/>
      </c>
      <c r="L57" s="42"/>
      <c r="M57" s="6" t="str">
        <f t="shared" si="4"/>
        <v/>
      </c>
      <c r="N57" s="20"/>
      <c r="O57" s="8"/>
      <c r="P57" s="43"/>
      <c r="Q57" s="43"/>
      <c r="R57" s="44" t="str">
        <f t="shared" si="1"/>
        <v/>
      </c>
      <c r="S57" s="44"/>
      <c r="T57" s="45" t="str">
        <f t="shared" si="7"/>
        <v/>
      </c>
      <c r="U57" s="45"/>
    </row>
    <row r="58" spans="2:21">
      <c r="B58" s="20">
        <v>50</v>
      </c>
      <c r="C58" s="42" t="str">
        <f t="shared" si="3"/>
        <v/>
      </c>
      <c r="D58" s="42"/>
      <c r="E58" s="20"/>
      <c r="F58" s="8"/>
      <c r="G58" s="20" t="s">
        <v>3</v>
      </c>
      <c r="H58" s="43"/>
      <c r="I58" s="43"/>
      <c r="J58" s="20"/>
      <c r="K58" s="42" t="str">
        <f t="shared" si="0"/>
        <v/>
      </c>
      <c r="L58" s="42"/>
      <c r="M58" s="6" t="str">
        <f t="shared" si="4"/>
        <v/>
      </c>
      <c r="N58" s="20"/>
      <c r="O58" s="8"/>
      <c r="P58" s="43"/>
      <c r="Q58" s="43"/>
      <c r="R58" s="44" t="str">
        <f t="shared" si="1"/>
        <v/>
      </c>
      <c r="S58" s="44"/>
      <c r="T58" s="45" t="str">
        <f t="shared" si="7"/>
        <v/>
      </c>
      <c r="U58" s="45"/>
    </row>
    <row r="59" spans="2:21">
      <c r="B59" s="20">
        <v>51</v>
      </c>
      <c r="C59" s="42" t="str">
        <f t="shared" si="3"/>
        <v/>
      </c>
      <c r="D59" s="42"/>
      <c r="E59" s="20"/>
      <c r="F59" s="8"/>
      <c r="G59" s="20" t="s">
        <v>3</v>
      </c>
      <c r="H59" s="43"/>
      <c r="I59" s="43"/>
      <c r="J59" s="20"/>
      <c r="K59" s="42" t="str">
        <f t="shared" si="0"/>
        <v/>
      </c>
      <c r="L59" s="42"/>
      <c r="M59" s="6" t="str">
        <f t="shared" si="4"/>
        <v/>
      </c>
      <c r="N59" s="20"/>
      <c r="O59" s="8"/>
      <c r="P59" s="43"/>
      <c r="Q59" s="43"/>
      <c r="R59" s="44" t="str">
        <f t="shared" si="1"/>
        <v/>
      </c>
      <c r="S59" s="44"/>
      <c r="T59" s="45" t="str">
        <f t="shared" si="7"/>
        <v/>
      </c>
      <c r="U59" s="45"/>
    </row>
    <row r="60" spans="2:21">
      <c r="B60" s="20">
        <v>52</v>
      </c>
      <c r="C60" s="42" t="str">
        <f t="shared" si="3"/>
        <v/>
      </c>
      <c r="D60" s="42"/>
      <c r="E60" s="20"/>
      <c r="F60" s="8"/>
      <c r="G60" s="20" t="s">
        <v>3</v>
      </c>
      <c r="H60" s="43"/>
      <c r="I60" s="43"/>
      <c r="J60" s="20"/>
      <c r="K60" s="42" t="str">
        <f t="shared" si="0"/>
        <v/>
      </c>
      <c r="L60" s="42"/>
      <c r="M60" s="6" t="str">
        <f t="shared" si="4"/>
        <v/>
      </c>
      <c r="N60" s="20"/>
      <c r="O60" s="8"/>
      <c r="P60" s="43"/>
      <c r="Q60" s="43"/>
      <c r="R60" s="44" t="str">
        <f t="shared" si="1"/>
        <v/>
      </c>
      <c r="S60" s="44"/>
      <c r="T60" s="45" t="str">
        <f t="shared" si="7"/>
        <v/>
      </c>
      <c r="U60" s="45"/>
    </row>
    <row r="61" spans="2:21">
      <c r="B61" s="20">
        <v>53</v>
      </c>
      <c r="C61" s="42" t="str">
        <f t="shared" si="3"/>
        <v/>
      </c>
      <c r="D61" s="42"/>
      <c r="E61" s="20"/>
      <c r="F61" s="8"/>
      <c r="G61" s="20" t="s">
        <v>3</v>
      </c>
      <c r="H61" s="43"/>
      <c r="I61" s="43"/>
      <c r="J61" s="20"/>
      <c r="K61" s="42" t="str">
        <f t="shared" si="0"/>
        <v/>
      </c>
      <c r="L61" s="42"/>
      <c r="M61" s="6" t="str">
        <f t="shared" si="4"/>
        <v/>
      </c>
      <c r="N61" s="20"/>
      <c r="O61" s="8"/>
      <c r="P61" s="43"/>
      <c r="Q61" s="43"/>
      <c r="R61" s="44" t="str">
        <f t="shared" si="1"/>
        <v/>
      </c>
      <c r="S61" s="44"/>
      <c r="T61" s="45" t="str">
        <f t="shared" si="7"/>
        <v/>
      </c>
      <c r="U61" s="45"/>
    </row>
    <row r="62" spans="2:21">
      <c r="B62" s="20">
        <v>54</v>
      </c>
      <c r="C62" s="42" t="str">
        <f t="shared" si="3"/>
        <v/>
      </c>
      <c r="D62" s="42"/>
      <c r="E62" s="20"/>
      <c r="F62" s="8"/>
      <c r="G62" s="20" t="s">
        <v>3</v>
      </c>
      <c r="H62" s="43"/>
      <c r="I62" s="43"/>
      <c r="J62" s="20"/>
      <c r="K62" s="42" t="str">
        <f t="shared" si="0"/>
        <v/>
      </c>
      <c r="L62" s="42"/>
      <c r="M62" s="6" t="str">
        <f t="shared" si="4"/>
        <v/>
      </c>
      <c r="N62" s="20"/>
      <c r="O62" s="8"/>
      <c r="P62" s="43"/>
      <c r="Q62" s="43"/>
      <c r="R62" s="44" t="str">
        <f t="shared" si="1"/>
        <v/>
      </c>
      <c r="S62" s="44"/>
      <c r="T62" s="45" t="str">
        <f t="shared" si="7"/>
        <v/>
      </c>
      <c r="U62" s="45"/>
    </row>
    <row r="63" spans="2:21">
      <c r="B63" s="20">
        <v>55</v>
      </c>
      <c r="C63" s="42" t="str">
        <f t="shared" si="3"/>
        <v/>
      </c>
      <c r="D63" s="42"/>
      <c r="E63" s="20"/>
      <c r="F63" s="8"/>
      <c r="G63" s="20" t="s">
        <v>4</v>
      </c>
      <c r="H63" s="43"/>
      <c r="I63" s="43"/>
      <c r="J63" s="20"/>
      <c r="K63" s="42" t="str">
        <f t="shared" si="0"/>
        <v/>
      </c>
      <c r="L63" s="42"/>
      <c r="M63" s="6" t="str">
        <f t="shared" si="4"/>
        <v/>
      </c>
      <c r="N63" s="20"/>
      <c r="O63" s="8"/>
      <c r="P63" s="43"/>
      <c r="Q63" s="43"/>
      <c r="R63" s="44" t="str">
        <f t="shared" si="1"/>
        <v/>
      </c>
      <c r="S63" s="44"/>
      <c r="T63" s="45" t="str">
        <f t="shared" si="7"/>
        <v/>
      </c>
      <c r="U63" s="45"/>
    </row>
    <row r="64" spans="2:21">
      <c r="B64" s="20">
        <v>56</v>
      </c>
      <c r="C64" s="42" t="str">
        <f t="shared" si="3"/>
        <v/>
      </c>
      <c r="D64" s="42"/>
      <c r="E64" s="20"/>
      <c r="F64" s="8"/>
      <c r="G64" s="20" t="s">
        <v>3</v>
      </c>
      <c r="H64" s="43"/>
      <c r="I64" s="43"/>
      <c r="J64" s="20"/>
      <c r="K64" s="42" t="str">
        <f t="shared" si="0"/>
        <v/>
      </c>
      <c r="L64" s="42"/>
      <c r="M64" s="6" t="str">
        <f t="shared" si="4"/>
        <v/>
      </c>
      <c r="N64" s="20"/>
      <c r="O64" s="8"/>
      <c r="P64" s="43"/>
      <c r="Q64" s="43"/>
      <c r="R64" s="44" t="str">
        <f t="shared" si="1"/>
        <v/>
      </c>
      <c r="S64" s="44"/>
      <c r="T64" s="45" t="str">
        <f t="shared" si="7"/>
        <v/>
      </c>
      <c r="U64" s="45"/>
    </row>
    <row r="65" spans="2:21">
      <c r="B65" s="20">
        <v>57</v>
      </c>
      <c r="C65" s="42" t="str">
        <f t="shared" si="3"/>
        <v/>
      </c>
      <c r="D65" s="42"/>
      <c r="E65" s="20"/>
      <c r="F65" s="8"/>
      <c r="G65" s="20" t="s">
        <v>3</v>
      </c>
      <c r="H65" s="43"/>
      <c r="I65" s="43"/>
      <c r="J65" s="20"/>
      <c r="K65" s="42" t="str">
        <f t="shared" si="0"/>
        <v/>
      </c>
      <c r="L65" s="42"/>
      <c r="M65" s="6" t="str">
        <f t="shared" si="4"/>
        <v/>
      </c>
      <c r="N65" s="20"/>
      <c r="O65" s="8"/>
      <c r="P65" s="43"/>
      <c r="Q65" s="43"/>
      <c r="R65" s="44" t="str">
        <f t="shared" si="1"/>
        <v/>
      </c>
      <c r="S65" s="44"/>
      <c r="T65" s="45" t="str">
        <f t="shared" si="7"/>
        <v/>
      </c>
      <c r="U65" s="45"/>
    </row>
    <row r="66" spans="2:21">
      <c r="B66" s="20">
        <v>58</v>
      </c>
      <c r="C66" s="42" t="str">
        <f t="shared" si="3"/>
        <v/>
      </c>
      <c r="D66" s="42"/>
      <c r="E66" s="20"/>
      <c r="F66" s="8"/>
      <c r="G66" s="20" t="s">
        <v>3</v>
      </c>
      <c r="H66" s="43"/>
      <c r="I66" s="43"/>
      <c r="J66" s="20"/>
      <c r="K66" s="42" t="str">
        <f t="shared" si="0"/>
        <v/>
      </c>
      <c r="L66" s="42"/>
      <c r="M66" s="6" t="str">
        <f t="shared" si="4"/>
        <v/>
      </c>
      <c r="N66" s="20"/>
      <c r="O66" s="8"/>
      <c r="P66" s="43"/>
      <c r="Q66" s="43"/>
      <c r="R66" s="44" t="str">
        <f t="shared" si="1"/>
        <v/>
      </c>
      <c r="S66" s="44"/>
      <c r="T66" s="45" t="str">
        <f t="shared" si="7"/>
        <v/>
      </c>
      <c r="U66" s="45"/>
    </row>
    <row r="67" spans="2:21">
      <c r="B67" s="20">
        <v>59</v>
      </c>
      <c r="C67" s="42" t="str">
        <f t="shared" si="3"/>
        <v/>
      </c>
      <c r="D67" s="42"/>
      <c r="E67" s="20"/>
      <c r="F67" s="8"/>
      <c r="G67" s="20" t="s">
        <v>3</v>
      </c>
      <c r="H67" s="43"/>
      <c r="I67" s="43"/>
      <c r="J67" s="20"/>
      <c r="K67" s="42" t="str">
        <f t="shared" si="0"/>
        <v/>
      </c>
      <c r="L67" s="42"/>
      <c r="M67" s="6" t="str">
        <f t="shared" si="4"/>
        <v/>
      </c>
      <c r="N67" s="20"/>
      <c r="O67" s="8"/>
      <c r="P67" s="43"/>
      <c r="Q67" s="43"/>
      <c r="R67" s="44" t="str">
        <f t="shared" si="1"/>
        <v/>
      </c>
      <c r="S67" s="44"/>
      <c r="T67" s="45" t="str">
        <f t="shared" si="7"/>
        <v/>
      </c>
      <c r="U67" s="45"/>
    </row>
    <row r="68" spans="2:21">
      <c r="B68" s="20">
        <v>60</v>
      </c>
      <c r="C68" s="42" t="str">
        <f t="shared" si="3"/>
        <v/>
      </c>
      <c r="D68" s="42"/>
      <c r="E68" s="20"/>
      <c r="F68" s="8"/>
      <c r="G68" s="20" t="s">
        <v>4</v>
      </c>
      <c r="H68" s="43"/>
      <c r="I68" s="43"/>
      <c r="J68" s="20"/>
      <c r="K68" s="42" t="str">
        <f t="shared" si="0"/>
        <v/>
      </c>
      <c r="L68" s="42"/>
      <c r="M68" s="6" t="str">
        <f t="shared" si="4"/>
        <v/>
      </c>
      <c r="N68" s="20"/>
      <c r="O68" s="8"/>
      <c r="P68" s="43"/>
      <c r="Q68" s="43"/>
      <c r="R68" s="44" t="str">
        <f t="shared" si="1"/>
        <v/>
      </c>
      <c r="S68" s="44"/>
      <c r="T68" s="45" t="str">
        <f t="shared" si="7"/>
        <v/>
      </c>
      <c r="U68" s="45"/>
    </row>
    <row r="69" spans="2:21">
      <c r="B69" s="20">
        <v>61</v>
      </c>
      <c r="C69" s="42" t="str">
        <f t="shared" si="3"/>
        <v/>
      </c>
      <c r="D69" s="42"/>
      <c r="E69" s="20"/>
      <c r="F69" s="8"/>
      <c r="G69" s="20" t="s">
        <v>4</v>
      </c>
      <c r="H69" s="43"/>
      <c r="I69" s="43"/>
      <c r="J69" s="20"/>
      <c r="K69" s="42" t="str">
        <f t="shared" si="0"/>
        <v/>
      </c>
      <c r="L69" s="42"/>
      <c r="M69" s="6" t="str">
        <f t="shared" si="4"/>
        <v/>
      </c>
      <c r="N69" s="20"/>
      <c r="O69" s="8"/>
      <c r="P69" s="43"/>
      <c r="Q69" s="43"/>
      <c r="R69" s="44" t="str">
        <f t="shared" si="1"/>
        <v/>
      </c>
      <c r="S69" s="44"/>
      <c r="T69" s="45" t="str">
        <f t="shared" si="7"/>
        <v/>
      </c>
      <c r="U69" s="45"/>
    </row>
    <row r="70" spans="2:21">
      <c r="B70" s="20">
        <v>62</v>
      </c>
      <c r="C70" s="42" t="str">
        <f t="shared" si="3"/>
        <v/>
      </c>
      <c r="D70" s="42"/>
      <c r="E70" s="20"/>
      <c r="F70" s="8"/>
      <c r="G70" s="20" t="s">
        <v>3</v>
      </c>
      <c r="H70" s="43"/>
      <c r="I70" s="43"/>
      <c r="J70" s="20"/>
      <c r="K70" s="42" t="str">
        <f t="shared" si="0"/>
        <v/>
      </c>
      <c r="L70" s="42"/>
      <c r="M70" s="6" t="str">
        <f t="shared" si="4"/>
        <v/>
      </c>
      <c r="N70" s="20"/>
      <c r="O70" s="8"/>
      <c r="P70" s="43"/>
      <c r="Q70" s="43"/>
      <c r="R70" s="44" t="str">
        <f t="shared" si="1"/>
        <v/>
      </c>
      <c r="S70" s="44"/>
      <c r="T70" s="45" t="str">
        <f t="shared" si="7"/>
        <v/>
      </c>
      <c r="U70" s="45"/>
    </row>
    <row r="71" spans="2:21">
      <c r="B71" s="20">
        <v>63</v>
      </c>
      <c r="C71" s="42" t="str">
        <f t="shared" si="3"/>
        <v/>
      </c>
      <c r="D71" s="42"/>
      <c r="E71" s="20"/>
      <c r="F71" s="8"/>
      <c r="G71" s="20" t="s">
        <v>4</v>
      </c>
      <c r="H71" s="43"/>
      <c r="I71" s="43"/>
      <c r="J71" s="20"/>
      <c r="K71" s="42" t="str">
        <f t="shared" si="0"/>
        <v/>
      </c>
      <c r="L71" s="42"/>
      <c r="M71" s="6" t="str">
        <f t="shared" si="4"/>
        <v/>
      </c>
      <c r="N71" s="20"/>
      <c r="O71" s="8"/>
      <c r="P71" s="43"/>
      <c r="Q71" s="43"/>
      <c r="R71" s="44" t="str">
        <f t="shared" si="1"/>
        <v/>
      </c>
      <c r="S71" s="44"/>
      <c r="T71" s="45" t="str">
        <f t="shared" si="7"/>
        <v/>
      </c>
      <c r="U71" s="45"/>
    </row>
    <row r="72" spans="2:21">
      <c r="B72" s="20">
        <v>64</v>
      </c>
      <c r="C72" s="42" t="str">
        <f t="shared" si="3"/>
        <v/>
      </c>
      <c r="D72" s="42"/>
      <c r="E72" s="20"/>
      <c r="F72" s="8"/>
      <c r="G72" s="20" t="s">
        <v>3</v>
      </c>
      <c r="H72" s="43"/>
      <c r="I72" s="43"/>
      <c r="J72" s="20"/>
      <c r="K72" s="42" t="str">
        <f t="shared" si="0"/>
        <v/>
      </c>
      <c r="L72" s="42"/>
      <c r="M72" s="6" t="str">
        <f t="shared" si="4"/>
        <v/>
      </c>
      <c r="N72" s="20"/>
      <c r="O72" s="8"/>
      <c r="P72" s="43"/>
      <c r="Q72" s="43"/>
      <c r="R72" s="44" t="str">
        <f t="shared" si="1"/>
        <v/>
      </c>
      <c r="S72" s="44"/>
      <c r="T72" s="45" t="str">
        <f t="shared" si="7"/>
        <v/>
      </c>
      <c r="U72" s="45"/>
    </row>
    <row r="73" spans="2:21">
      <c r="B73" s="20">
        <v>65</v>
      </c>
      <c r="C73" s="42" t="str">
        <f t="shared" si="3"/>
        <v/>
      </c>
      <c r="D73" s="42"/>
      <c r="E73" s="20"/>
      <c r="F73" s="8"/>
      <c r="G73" s="20" t="s">
        <v>4</v>
      </c>
      <c r="H73" s="43"/>
      <c r="I73" s="43"/>
      <c r="J73" s="20"/>
      <c r="K73" s="42" t="str">
        <f t="shared" ref="K73:K108" si="8">IF(F73="","",C73*0.03)</f>
        <v/>
      </c>
      <c r="L73" s="42"/>
      <c r="M73" s="6" t="str">
        <f t="shared" si="4"/>
        <v/>
      </c>
      <c r="N73" s="20"/>
      <c r="O73" s="8"/>
      <c r="P73" s="43"/>
      <c r="Q73" s="43"/>
      <c r="R73" s="44" t="str">
        <f t="shared" ref="R73:R108" si="9">IF(O73="","",ROUNDDOWN((IF(G73="売",H73-P73,P73-H73))*M73*1000000000/81,0))</f>
        <v/>
      </c>
      <c r="S73" s="44"/>
      <c r="T73" s="45" t="str">
        <f t="shared" si="7"/>
        <v/>
      </c>
      <c r="U73" s="45"/>
    </row>
    <row r="74" spans="2:21">
      <c r="B74" s="20">
        <v>66</v>
      </c>
      <c r="C74" s="42" t="str">
        <f t="shared" ref="C74:C108" si="10">IF(R73="","",C73+R73)</f>
        <v/>
      </c>
      <c r="D74" s="42"/>
      <c r="E74" s="20"/>
      <c r="F74" s="8"/>
      <c r="G74" s="20" t="s">
        <v>4</v>
      </c>
      <c r="H74" s="43"/>
      <c r="I74" s="43"/>
      <c r="J74" s="20"/>
      <c r="K74" s="42" t="str">
        <f t="shared" si="8"/>
        <v/>
      </c>
      <c r="L74" s="42"/>
      <c r="M74" s="6" t="str">
        <f t="shared" ref="M74:M108" si="11">IF(J74="","",ROUNDDOWN(K74/(J74/81)/100000,2))</f>
        <v/>
      </c>
      <c r="N74" s="20"/>
      <c r="O74" s="8"/>
      <c r="P74" s="43"/>
      <c r="Q74" s="43"/>
      <c r="R74" s="44" t="str">
        <f t="shared" si="9"/>
        <v/>
      </c>
      <c r="S74" s="44"/>
      <c r="T74" s="45" t="str">
        <f t="shared" si="7"/>
        <v/>
      </c>
      <c r="U74" s="45"/>
    </row>
    <row r="75" spans="2:21">
      <c r="B75" s="20">
        <v>67</v>
      </c>
      <c r="C75" s="42" t="str">
        <f t="shared" si="10"/>
        <v/>
      </c>
      <c r="D75" s="42"/>
      <c r="E75" s="20"/>
      <c r="F75" s="8"/>
      <c r="G75" s="20" t="s">
        <v>3</v>
      </c>
      <c r="H75" s="43"/>
      <c r="I75" s="43"/>
      <c r="J75" s="20"/>
      <c r="K75" s="42" t="str">
        <f t="shared" si="8"/>
        <v/>
      </c>
      <c r="L75" s="42"/>
      <c r="M75" s="6" t="str">
        <f t="shared" si="11"/>
        <v/>
      </c>
      <c r="N75" s="20"/>
      <c r="O75" s="8"/>
      <c r="P75" s="43"/>
      <c r="Q75" s="43"/>
      <c r="R75" s="44" t="str">
        <f t="shared" si="9"/>
        <v/>
      </c>
      <c r="S75" s="44"/>
      <c r="T75" s="45" t="str">
        <f t="shared" si="7"/>
        <v/>
      </c>
      <c r="U75" s="45"/>
    </row>
    <row r="76" spans="2:21">
      <c r="B76" s="20">
        <v>68</v>
      </c>
      <c r="C76" s="42" t="str">
        <f t="shared" si="10"/>
        <v/>
      </c>
      <c r="D76" s="42"/>
      <c r="E76" s="20"/>
      <c r="F76" s="8"/>
      <c r="G76" s="20" t="s">
        <v>3</v>
      </c>
      <c r="H76" s="43"/>
      <c r="I76" s="43"/>
      <c r="J76" s="20"/>
      <c r="K76" s="42" t="str">
        <f t="shared" si="8"/>
        <v/>
      </c>
      <c r="L76" s="42"/>
      <c r="M76" s="6" t="str">
        <f t="shared" si="11"/>
        <v/>
      </c>
      <c r="N76" s="20"/>
      <c r="O76" s="8"/>
      <c r="P76" s="43"/>
      <c r="Q76" s="43"/>
      <c r="R76" s="44" t="str">
        <f t="shared" si="9"/>
        <v/>
      </c>
      <c r="S76" s="44"/>
      <c r="T76" s="45" t="str">
        <f t="shared" si="7"/>
        <v/>
      </c>
      <c r="U76" s="45"/>
    </row>
    <row r="77" spans="2:21">
      <c r="B77" s="20">
        <v>69</v>
      </c>
      <c r="C77" s="42" t="str">
        <f t="shared" si="10"/>
        <v/>
      </c>
      <c r="D77" s="42"/>
      <c r="E77" s="20"/>
      <c r="F77" s="8"/>
      <c r="G77" s="20" t="s">
        <v>3</v>
      </c>
      <c r="H77" s="43"/>
      <c r="I77" s="43"/>
      <c r="J77" s="20"/>
      <c r="K77" s="42" t="str">
        <f t="shared" si="8"/>
        <v/>
      </c>
      <c r="L77" s="42"/>
      <c r="M77" s="6" t="str">
        <f t="shared" si="11"/>
        <v/>
      </c>
      <c r="N77" s="20"/>
      <c r="O77" s="8"/>
      <c r="P77" s="43"/>
      <c r="Q77" s="43"/>
      <c r="R77" s="44" t="str">
        <f t="shared" si="9"/>
        <v/>
      </c>
      <c r="S77" s="44"/>
      <c r="T77" s="45" t="str">
        <f t="shared" si="7"/>
        <v/>
      </c>
      <c r="U77" s="45"/>
    </row>
    <row r="78" spans="2:21">
      <c r="B78" s="20">
        <v>70</v>
      </c>
      <c r="C78" s="42" t="str">
        <f t="shared" si="10"/>
        <v/>
      </c>
      <c r="D78" s="42"/>
      <c r="E78" s="20"/>
      <c r="F78" s="8"/>
      <c r="G78" s="20" t="s">
        <v>4</v>
      </c>
      <c r="H78" s="43"/>
      <c r="I78" s="43"/>
      <c r="J78" s="20"/>
      <c r="K78" s="42" t="str">
        <f t="shared" si="8"/>
        <v/>
      </c>
      <c r="L78" s="42"/>
      <c r="M78" s="6" t="str">
        <f t="shared" si="11"/>
        <v/>
      </c>
      <c r="N78" s="20"/>
      <c r="O78" s="8"/>
      <c r="P78" s="43"/>
      <c r="Q78" s="43"/>
      <c r="R78" s="44" t="str">
        <f t="shared" si="9"/>
        <v/>
      </c>
      <c r="S78" s="44"/>
      <c r="T78" s="45" t="str">
        <f t="shared" si="7"/>
        <v/>
      </c>
      <c r="U78" s="45"/>
    </row>
    <row r="79" spans="2:21">
      <c r="B79" s="20">
        <v>71</v>
      </c>
      <c r="C79" s="42" t="str">
        <f t="shared" si="10"/>
        <v/>
      </c>
      <c r="D79" s="42"/>
      <c r="E79" s="20"/>
      <c r="F79" s="8"/>
      <c r="G79" s="20" t="s">
        <v>3</v>
      </c>
      <c r="H79" s="43"/>
      <c r="I79" s="43"/>
      <c r="J79" s="20"/>
      <c r="K79" s="42" t="str">
        <f t="shared" si="8"/>
        <v/>
      </c>
      <c r="L79" s="42"/>
      <c r="M79" s="6" t="str">
        <f t="shared" si="11"/>
        <v/>
      </c>
      <c r="N79" s="20"/>
      <c r="O79" s="8"/>
      <c r="P79" s="43"/>
      <c r="Q79" s="43"/>
      <c r="R79" s="44" t="str">
        <f t="shared" si="9"/>
        <v/>
      </c>
      <c r="S79" s="44"/>
      <c r="T79" s="45" t="str">
        <f t="shared" si="7"/>
        <v/>
      </c>
      <c r="U79" s="45"/>
    </row>
    <row r="80" spans="2:21">
      <c r="B80" s="20">
        <v>72</v>
      </c>
      <c r="C80" s="42" t="str">
        <f t="shared" si="10"/>
        <v/>
      </c>
      <c r="D80" s="42"/>
      <c r="E80" s="20"/>
      <c r="F80" s="8"/>
      <c r="G80" s="20" t="s">
        <v>4</v>
      </c>
      <c r="H80" s="43"/>
      <c r="I80" s="43"/>
      <c r="J80" s="20"/>
      <c r="K80" s="42" t="str">
        <f t="shared" si="8"/>
        <v/>
      </c>
      <c r="L80" s="42"/>
      <c r="M80" s="6" t="str">
        <f t="shared" si="11"/>
        <v/>
      </c>
      <c r="N80" s="20"/>
      <c r="O80" s="8"/>
      <c r="P80" s="43"/>
      <c r="Q80" s="43"/>
      <c r="R80" s="44" t="str">
        <f t="shared" si="9"/>
        <v/>
      </c>
      <c r="S80" s="44"/>
      <c r="T80" s="45" t="str">
        <f t="shared" si="7"/>
        <v/>
      </c>
      <c r="U80" s="45"/>
    </row>
    <row r="81" spans="2:21">
      <c r="B81" s="20">
        <v>73</v>
      </c>
      <c r="C81" s="42" t="str">
        <f t="shared" si="10"/>
        <v/>
      </c>
      <c r="D81" s="42"/>
      <c r="E81" s="20"/>
      <c r="F81" s="8"/>
      <c r="G81" s="20" t="s">
        <v>3</v>
      </c>
      <c r="H81" s="43"/>
      <c r="I81" s="43"/>
      <c r="J81" s="20"/>
      <c r="K81" s="42" t="str">
        <f t="shared" si="8"/>
        <v/>
      </c>
      <c r="L81" s="42"/>
      <c r="M81" s="6" t="str">
        <f t="shared" si="11"/>
        <v/>
      </c>
      <c r="N81" s="20"/>
      <c r="O81" s="8"/>
      <c r="P81" s="43"/>
      <c r="Q81" s="43"/>
      <c r="R81" s="44" t="str">
        <f t="shared" si="9"/>
        <v/>
      </c>
      <c r="S81" s="44"/>
      <c r="T81" s="45" t="str">
        <f t="shared" si="7"/>
        <v/>
      </c>
      <c r="U81" s="45"/>
    </row>
    <row r="82" spans="2:21">
      <c r="B82" s="20">
        <v>74</v>
      </c>
      <c r="C82" s="42" t="str">
        <f t="shared" si="10"/>
        <v/>
      </c>
      <c r="D82" s="42"/>
      <c r="E82" s="20"/>
      <c r="F82" s="8"/>
      <c r="G82" s="20" t="s">
        <v>3</v>
      </c>
      <c r="H82" s="43"/>
      <c r="I82" s="43"/>
      <c r="J82" s="20"/>
      <c r="K82" s="42" t="str">
        <f t="shared" si="8"/>
        <v/>
      </c>
      <c r="L82" s="42"/>
      <c r="M82" s="6" t="str">
        <f t="shared" si="11"/>
        <v/>
      </c>
      <c r="N82" s="20"/>
      <c r="O82" s="8"/>
      <c r="P82" s="43"/>
      <c r="Q82" s="43"/>
      <c r="R82" s="44" t="str">
        <f t="shared" si="9"/>
        <v/>
      </c>
      <c r="S82" s="44"/>
      <c r="T82" s="45" t="str">
        <f t="shared" si="7"/>
        <v/>
      </c>
      <c r="U82" s="45"/>
    </row>
    <row r="83" spans="2:21">
      <c r="B83" s="20">
        <v>75</v>
      </c>
      <c r="C83" s="42" t="str">
        <f t="shared" si="10"/>
        <v/>
      </c>
      <c r="D83" s="42"/>
      <c r="E83" s="20"/>
      <c r="F83" s="8"/>
      <c r="G83" s="20" t="s">
        <v>3</v>
      </c>
      <c r="H83" s="43"/>
      <c r="I83" s="43"/>
      <c r="J83" s="20"/>
      <c r="K83" s="42" t="str">
        <f t="shared" si="8"/>
        <v/>
      </c>
      <c r="L83" s="42"/>
      <c r="M83" s="6" t="str">
        <f t="shared" si="11"/>
        <v/>
      </c>
      <c r="N83" s="20"/>
      <c r="O83" s="8"/>
      <c r="P83" s="43"/>
      <c r="Q83" s="43"/>
      <c r="R83" s="44" t="str">
        <f t="shared" si="9"/>
        <v/>
      </c>
      <c r="S83" s="44"/>
      <c r="T83" s="45" t="str">
        <f t="shared" si="7"/>
        <v/>
      </c>
      <c r="U83" s="45"/>
    </row>
    <row r="84" spans="2:21">
      <c r="B84" s="20">
        <v>76</v>
      </c>
      <c r="C84" s="42" t="str">
        <f t="shared" si="10"/>
        <v/>
      </c>
      <c r="D84" s="42"/>
      <c r="E84" s="20"/>
      <c r="F84" s="8"/>
      <c r="G84" s="20" t="s">
        <v>3</v>
      </c>
      <c r="H84" s="43"/>
      <c r="I84" s="43"/>
      <c r="J84" s="20"/>
      <c r="K84" s="42" t="str">
        <f t="shared" si="8"/>
        <v/>
      </c>
      <c r="L84" s="42"/>
      <c r="M84" s="6" t="str">
        <f t="shared" si="11"/>
        <v/>
      </c>
      <c r="N84" s="20"/>
      <c r="O84" s="8"/>
      <c r="P84" s="43"/>
      <c r="Q84" s="43"/>
      <c r="R84" s="44" t="str">
        <f t="shared" si="9"/>
        <v/>
      </c>
      <c r="S84" s="44"/>
      <c r="T84" s="45" t="str">
        <f>IF(O84="","",IF(R84&lt;0,J84*(-1),IF(G84="買",(P84-H84)*10000,(H84-P84)*10000)))</f>
        <v/>
      </c>
      <c r="U84" s="45"/>
    </row>
    <row r="85" spans="2:21">
      <c r="B85" s="20">
        <v>77</v>
      </c>
      <c r="C85" s="42" t="str">
        <f t="shared" si="10"/>
        <v/>
      </c>
      <c r="D85" s="42"/>
      <c r="E85" s="20"/>
      <c r="F85" s="8"/>
      <c r="G85" s="20" t="s">
        <v>4</v>
      </c>
      <c r="H85" s="43"/>
      <c r="I85" s="43"/>
      <c r="J85" s="20"/>
      <c r="K85" s="42" t="str">
        <f t="shared" si="8"/>
        <v/>
      </c>
      <c r="L85" s="42"/>
      <c r="M85" s="6" t="str">
        <f t="shared" si="11"/>
        <v/>
      </c>
      <c r="N85" s="20"/>
      <c r="O85" s="8"/>
      <c r="P85" s="43"/>
      <c r="Q85" s="43"/>
      <c r="R85" s="44" t="str">
        <f t="shared" si="9"/>
        <v/>
      </c>
      <c r="S85" s="44"/>
      <c r="T85" s="45" t="str">
        <f t="shared" ref="T85:T91" si="12">IF(O85="","",IF(R85&lt;0,J85*(-1),IF(G85="買",(P85-H85)*10000,(H85-P85)*10000)))</f>
        <v/>
      </c>
      <c r="U85" s="45"/>
    </row>
    <row r="86" spans="2:21">
      <c r="B86" s="20">
        <v>78</v>
      </c>
      <c r="C86" s="42" t="str">
        <f t="shared" si="10"/>
        <v/>
      </c>
      <c r="D86" s="42"/>
      <c r="E86" s="20"/>
      <c r="F86" s="8"/>
      <c r="G86" s="20" t="s">
        <v>3</v>
      </c>
      <c r="H86" s="43"/>
      <c r="I86" s="43"/>
      <c r="J86" s="20"/>
      <c r="K86" s="42" t="str">
        <f t="shared" si="8"/>
        <v/>
      </c>
      <c r="L86" s="42"/>
      <c r="M86" s="6" t="str">
        <f t="shared" si="11"/>
        <v/>
      </c>
      <c r="N86" s="20"/>
      <c r="O86" s="8"/>
      <c r="P86" s="43"/>
      <c r="Q86" s="43"/>
      <c r="R86" s="44" t="str">
        <f t="shared" si="9"/>
        <v/>
      </c>
      <c r="S86" s="44"/>
      <c r="T86" s="45" t="str">
        <f t="shared" si="12"/>
        <v/>
      </c>
      <c r="U86" s="45"/>
    </row>
    <row r="87" spans="2:21">
      <c r="B87" s="20">
        <v>79</v>
      </c>
      <c r="C87" s="42" t="str">
        <f t="shared" si="10"/>
        <v/>
      </c>
      <c r="D87" s="42"/>
      <c r="E87" s="20"/>
      <c r="F87" s="8"/>
      <c r="G87" s="20" t="s">
        <v>4</v>
      </c>
      <c r="H87" s="43"/>
      <c r="I87" s="43"/>
      <c r="J87" s="20"/>
      <c r="K87" s="42" t="str">
        <f t="shared" si="8"/>
        <v/>
      </c>
      <c r="L87" s="42"/>
      <c r="M87" s="6" t="str">
        <f t="shared" si="11"/>
        <v/>
      </c>
      <c r="N87" s="20"/>
      <c r="O87" s="8"/>
      <c r="P87" s="43"/>
      <c r="Q87" s="43"/>
      <c r="R87" s="44" t="str">
        <f t="shared" si="9"/>
        <v/>
      </c>
      <c r="S87" s="44"/>
      <c r="T87" s="45" t="str">
        <f t="shared" si="12"/>
        <v/>
      </c>
      <c r="U87" s="45"/>
    </row>
    <row r="88" spans="2:21">
      <c r="B88" s="20">
        <v>80</v>
      </c>
      <c r="C88" s="42" t="str">
        <f t="shared" si="10"/>
        <v/>
      </c>
      <c r="D88" s="42"/>
      <c r="E88" s="20"/>
      <c r="F88" s="8"/>
      <c r="G88" s="20" t="s">
        <v>4</v>
      </c>
      <c r="H88" s="43"/>
      <c r="I88" s="43"/>
      <c r="J88" s="20"/>
      <c r="K88" s="42" t="str">
        <f t="shared" si="8"/>
        <v/>
      </c>
      <c r="L88" s="42"/>
      <c r="M88" s="6" t="str">
        <f t="shared" si="11"/>
        <v/>
      </c>
      <c r="N88" s="20"/>
      <c r="O88" s="8"/>
      <c r="P88" s="43"/>
      <c r="Q88" s="43"/>
      <c r="R88" s="44" t="str">
        <f t="shared" si="9"/>
        <v/>
      </c>
      <c r="S88" s="44"/>
      <c r="T88" s="45" t="str">
        <f t="shared" si="12"/>
        <v/>
      </c>
      <c r="U88" s="45"/>
    </row>
    <row r="89" spans="2:21">
      <c r="B89" s="20">
        <v>81</v>
      </c>
      <c r="C89" s="42" t="str">
        <f t="shared" si="10"/>
        <v/>
      </c>
      <c r="D89" s="42"/>
      <c r="E89" s="20"/>
      <c r="F89" s="8"/>
      <c r="G89" s="20" t="s">
        <v>4</v>
      </c>
      <c r="H89" s="43"/>
      <c r="I89" s="43"/>
      <c r="J89" s="20"/>
      <c r="K89" s="42" t="str">
        <f t="shared" si="8"/>
        <v/>
      </c>
      <c r="L89" s="42"/>
      <c r="M89" s="6" t="str">
        <f t="shared" si="11"/>
        <v/>
      </c>
      <c r="N89" s="20"/>
      <c r="O89" s="8"/>
      <c r="P89" s="43"/>
      <c r="Q89" s="43"/>
      <c r="R89" s="44" t="str">
        <f t="shared" si="9"/>
        <v/>
      </c>
      <c r="S89" s="44"/>
      <c r="T89" s="45" t="str">
        <f t="shared" si="12"/>
        <v/>
      </c>
      <c r="U89" s="45"/>
    </row>
    <row r="90" spans="2:21">
      <c r="B90" s="20">
        <v>82</v>
      </c>
      <c r="C90" s="42" t="str">
        <f t="shared" si="10"/>
        <v/>
      </c>
      <c r="D90" s="42"/>
      <c r="E90" s="20"/>
      <c r="F90" s="8"/>
      <c r="G90" s="20" t="s">
        <v>4</v>
      </c>
      <c r="H90" s="43"/>
      <c r="I90" s="43"/>
      <c r="J90" s="20"/>
      <c r="K90" s="42" t="str">
        <f t="shared" si="8"/>
        <v/>
      </c>
      <c r="L90" s="42"/>
      <c r="M90" s="6" t="str">
        <f t="shared" si="11"/>
        <v/>
      </c>
      <c r="N90" s="20"/>
      <c r="O90" s="8"/>
      <c r="P90" s="43"/>
      <c r="Q90" s="43"/>
      <c r="R90" s="44" t="str">
        <f t="shared" si="9"/>
        <v/>
      </c>
      <c r="S90" s="44"/>
      <c r="T90" s="45" t="str">
        <f t="shared" si="12"/>
        <v/>
      </c>
      <c r="U90" s="45"/>
    </row>
    <row r="91" spans="2:21">
      <c r="B91" s="20">
        <v>83</v>
      </c>
      <c r="C91" s="42" t="str">
        <f t="shared" si="10"/>
        <v/>
      </c>
      <c r="D91" s="42"/>
      <c r="E91" s="20"/>
      <c r="F91" s="8"/>
      <c r="G91" s="20" t="s">
        <v>4</v>
      </c>
      <c r="H91" s="43"/>
      <c r="I91" s="43"/>
      <c r="J91" s="20"/>
      <c r="K91" s="42" t="str">
        <f t="shared" si="8"/>
        <v/>
      </c>
      <c r="L91" s="42"/>
      <c r="M91" s="6" t="str">
        <f t="shared" si="11"/>
        <v/>
      </c>
      <c r="N91" s="20"/>
      <c r="O91" s="8"/>
      <c r="P91" s="43"/>
      <c r="Q91" s="43"/>
      <c r="R91" s="44" t="str">
        <f t="shared" si="9"/>
        <v/>
      </c>
      <c r="S91" s="44"/>
      <c r="T91" s="45" t="str">
        <f t="shared" si="12"/>
        <v/>
      </c>
      <c r="U91" s="45"/>
    </row>
    <row r="92" spans="2:21">
      <c r="B92" s="20">
        <v>84</v>
      </c>
      <c r="C92" s="42" t="str">
        <f t="shared" si="10"/>
        <v/>
      </c>
      <c r="D92" s="42"/>
      <c r="E92" s="20"/>
      <c r="F92" s="8"/>
      <c r="G92" s="20" t="s">
        <v>3</v>
      </c>
      <c r="H92" s="43"/>
      <c r="I92" s="43"/>
      <c r="J92" s="20"/>
      <c r="K92" s="42" t="str">
        <f t="shared" si="8"/>
        <v/>
      </c>
      <c r="L92" s="42"/>
      <c r="M92" s="6" t="str">
        <f t="shared" si="11"/>
        <v/>
      </c>
      <c r="N92" s="20"/>
      <c r="O92" s="8"/>
      <c r="P92" s="43"/>
      <c r="Q92" s="43"/>
      <c r="R92" s="44" t="str">
        <f t="shared" si="9"/>
        <v/>
      </c>
      <c r="S92" s="44"/>
      <c r="T92" s="45" t="str">
        <f>IF(O92="","",IF(R92&lt;0,J92*(-1),IF(G92="買",(P92-H92)*10000,(H92-P92)*10000)))</f>
        <v/>
      </c>
      <c r="U92" s="45"/>
    </row>
    <row r="93" spans="2:21">
      <c r="B93" s="20">
        <v>85</v>
      </c>
      <c r="C93" s="42" t="str">
        <f t="shared" si="10"/>
        <v/>
      </c>
      <c r="D93" s="42"/>
      <c r="E93" s="20"/>
      <c r="F93" s="8"/>
      <c r="G93" s="20" t="s">
        <v>4</v>
      </c>
      <c r="H93" s="43"/>
      <c r="I93" s="43"/>
      <c r="J93" s="20"/>
      <c r="K93" s="42" t="str">
        <f t="shared" si="8"/>
        <v/>
      </c>
      <c r="L93" s="42"/>
      <c r="M93" s="6" t="str">
        <f t="shared" si="11"/>
        <v/>
      </c>
      <c r="N93" s="20"/>
      <c r="O93" s="8"/>
      <c r="P93" s="43"/>
      <c r="Q93" s="43"/>
      <c r="R93" s="44" t="str">
        <f t="shared" si="9"/>
        <v/>
      </c>
      <c r="S93" s="44"/>
      <c r="T93" s="45" t="str">
        <f>IF(O93="","",IF(R93&lt;0,J93*(-1),IF(G93="買",(P93-H93)*10000,(H93-P93)*10000)))</f>
        <v/>
      </c>
      <c r="U93" s="45"/>
    </row>
    <row r="94" spans="2:21">
      <c r="B94" s="20">
        <v>86</v>
      </c>
      <c r="C94" s="42" t="str">
        <f t="shared" si="10"/>
        <v/>
      </c>
      <c r="D94" s="42"/>
      <c r="E94" s="20"/>
      <c r="F94" s="8"/>
      <c r="G94" s="20" t="s">
        <v>3</v>
      </c>
      <c r="H94" s="43"/>
      <c r="I94" s="43"/>
      <c r="J94" s="20"/>
      <c r="K94" s="42" t="str">
        <f t="shared" si="8"/>
        <v/>
      </c>
      <c r="L94" s="42"/>
      <c r="M94" s="6" t="str">
        <f t="shared" si="11"/>
        <v/>
      </c>
      <c r="N94" s="20"/>
      <c r="O94" s="8"/>
      <c r="P94" s="43"/>
      <c r="Q94" s="43"/>
      <c r="R94" s="44" t="str">
        <f t="shared" si="9"/>
        <v/>
      </c>
      <c r="S94" s="44"/>
      <c r="T94" s="45" t="str">
        <f>IF(O94="","",IF(R94&lt;0,J94*(-1),IF(G94="買",(P94-H94)*10000,(H94-P94)*10000)))</f>
        <v/>
      </c>
      <c r="U94" s="45"/>
    </row>
    <row r="95" spans="2:21">
      <c r="B95" s="20">
        <v>87</v>
      </c>
      <c r="C95" s="42" t="str">
        <f t="shared" si="10"/>
        <v/>
      </c>
      <c r="D95" s="42"/>
      <c r="E95" s="20"/>
      <c r="F95" s="8"/>
      <c r="G95" s="20" t="s">
        <v>4</v>
      </c>
      <c r="H95" s="43"/>
      <c r="I95" s="43"/>
      <c r="J95" s="20"/>
      <c r="K95" s="42" t="str">
        <f t="shared" si="8"/>
        <v/>
      </c>
      <c r="L95" s="42"/>
      <c r="M95" s="6" t="str">
        <f t="shared" si="11"/>
        <v/>
      </c>
      <c r="N95" s="20"/>
      <c r="O95" s="8"/>
      <c r="P95" s="43"/>
      <c r="Q95" s="43"/>
      <c r="R95" s="44" t="str">
        <f t="shared" si="9"/>
        <v/>
      </c>
      <c r="S95" s="44"/>
      <c r="T95" s="45" t="str">
        <f>IF(O95="","",IF(R95&lt;0,J95*(-1),IF(G95="買",(P95-H95)*10000,(H95-P95)*10000)))</f>
        <v/>
      </c>
      <c r="U95" s="45"/>
    </row>
    <row r="96" spans="2:21">
      <c r="B96" s="20">
        <v>88</v>
      </c>
      <c r="C96" s="42" t="str">
        <f t="shared" si="10"/>
        <v/>
      </c>
      <c r="D96" s="42"/>
      <c r="E96" s="20"/>
      <c r="F96" s="8"/>
      <c r="G96" s="20" t="s">
        <v>3</v>
      </c>
      <c r="H96" s="43"/>
      <c r="I96" s="43"/>
      <c r="J96" s="20"/>
      <c r="K96" s="42" t="str">
        <f t="shared" si="8"/>
        <v/>
      </c>
      <c r="L96" s="42"/>
      <c r="M96" s="6" t="str">
        <f t="shared" si="11"/>
        <v/>
      </c>
      <c r="N96" s="20"/>
      <c r="O96" s="8"/>
      <c r="P96" s="43"/>
      <c r="Q96" s="43"/>
      <c r="R96" s="44" t="str">
        <f t="shared" si="9"/>
        <v/>
      </c>
      <c r="S96" s="44"/>
      <c r="T96" s="45" t="str">
        <f>IF(O96="","",IF(R96&lt;0,J96*(-1),IF(G96="買",(P96-H96)*10000,(H96-P96)*10000)))</f>
        <v/>
      </c>
      <c r="U96" s="45"/>
    </row>
    <row r="97" spans="2:21">
      <c r="B97" s="20">
        <v>89</v>
      </c>
      <c r="C97" s="42" t="str">
        <f t="shared" si="10"/>
        <v/>
      </c>
      <c r="D97" s="42"/>
      <c r="E97" s="20"/>
      <c r="F97" s="8"/>
      <c r="G97" s="20" t="s">
        <v>4</v>
      </c>
      <c r="H97" s="43"/>
      <c r="I97" s="43"/>
      <c r="J97" s="20"/>
      <c r="K97" s="42" t="str">
        <f t="shared" si="8"/>
        <v/>
      </c>
      <c r="L97" s="42"/>
      <c r="M97" s="6" t="str">
        <f t="shared" si="11"/>
        <v/>
      </c>
      <c r="N97" s="20"/>
      <c r="O97" s="8"/>
      <c r="P97" s="43"/>
      <c r="Q97" s="43"/>
      <c r="R97" s="44" t="str">
        <f t="shared" si="9"/>
        <v/>
      </c>
      <c r="S97" s="44"/>
      <c r="T97" s="45" t="str">
        <f t="shared" ref="T97:T108" si="13">IF(O97="","",IF(R97&lt;0,J97*(-1),IF(G97="買",(P97-H97)*10000,(H97-P97)*10000)))</f>
        <v/>
      </c>
      <c r="U97" s="45"/>
    </row>
    <row r="98" spans="2:21">
      <c r="B98" s="20">
        <v>90</v>
      </c>
      <c r="C98" s="42" t="str">
        <f t="shared" si="10"/>
        <v/>
      </c>
      <c r="D98" s="42"/>
      <c r="E98" s="20"/>
      <c r="F98" s="8"/>
      <c r="G98" s="20" t="s">
        <v>3</v>
      </c>
      <c r="H98" s="43"/>
      <c r="I98" s="43"/>
      <c r="J98" s="20"/>
      <c r="K98" s="42" t="str">
        <f t="shared" si="8"/>
        <v/>
      </c>
      <c r="L98" s="42"/>
      <c r="M98" s="6" t="str">
        <f t="shared" si="11"/>
        <v/>
      </c>
      <c r="N98" s="20"/>
      <c r="O98" s="8"/>
      <c r="P98" s="43"/>
      <c r="Q98" s="43"/>
      <c r="R98" s="44" t="str">
        <f t="shared" si="9"/>
        <v/>
      </c>
      <c r="S98" s="44"/>
      <c r="T98" s="45" t="str">
        <f t="shared" si="13"/>
        <v/>
      </c>
      <c r="U98" s="45"/>
    </row>
    <row r="99" spans="2:21">
      <c r="B99" s="20">
        <v>91</v>
      </c>
      <c r="C99" s="42" t="str">
        <f t="shared" si="10"/>
        <v/>
      </c>
      <c r="D99" s="42"/>
      <c r="E99" s="20"/>
      <c r="F99" s="8"/>
      <c r="G99" s="20" t="s">
        <v>4</v>
      </c>
      <c r="H99" s="43"/>
      <c r="I99" s="43"/>
      <c r="J99" s="20"/>
      <c r="K99" s="42" t="str">
        <f t="shared" si="8"/>
        <v/>
      </c>
      <c r="L99" s="42"/>
      <c r="M99" s="6" t="str">
        <f t="shared" si="11"/>
        <v/>
      </c>
      <c r="N99" s="20"/>
      <c r="O99" s="8"/>
      <c r="P99" s="43"/>
      <c r="Q99" s="43"/>
      <c r="R99" s="44" t="str">
        <f t="shared" si="9"/>
        <v/>
      </c>
      <c r="S99" s="44"/>
      <c r="T99" s="45" t="str">
        <f t="shared" si="13"/>
        <v/>
      </c>
      <c r="U99" s="45"/>
    </row>
    <row r="100" spans="2:21">
      <c r="B100" s="20">
        <v>92</v>
      </c>
      <c r="C100" s="42" t="str">
        <f t="shared" si="10"/>
        <v/>
      </c>
      <c r="D100" s="42"/>
      <c r="E100" s="20"/>
      <c r="F100" s="8"/>
      <c r="G100" s="20" t="s">
        <v>4</v>
      </c>
      <c r="H100" s="43"/>
      <c r="I100" s="43"/>
      <c r="J100" s="20"/>
      <c r="K100" s="42" t="str">
        <f t="shared" si="8"/>
        <v/>
      </c>
      <c r="L100" s="42"/>
      <c r="M100" s="6" t="str">
        <f t="shared" si="11"/>
        <v/>
      </c>
      <c r="N100" s="20"/>
      <c r="O100" s="8"/>
      <c r="P100" s="43"/>
      <c r="Q100" s="43"/>
      <c r="R100" s="44" t="str">
        <f t="shared" si="9"/>
        <v/>
      </c>
      <c r="S100" s="44"/>
      <c r="T100" s="45" t="str">
        <f t="shared" si="13"/>
        <v/>
      </c>
      <c r="U100" s="45"/>
    </row>
    <row r="101" spans="2:21">
      <c r="B101" s="20">
        <v>93</v>
      </c>
      <c r="C101" s="42" t="str">
        <f t="shared" si="10"/>
        <v/>
      </c>
      <c r="D101" s="42"/>
      <c r="E101" s="20"/>
      <c r="F101" s="8"/>
      <c r="G101" s="20" t="s">
        <v>3</v>
      </c>
      <c r="H101" s="43"/>
      <c r="I101" s="43"/>
      <c r="J101" s="20"/>
      <c r="K101" s="42" t="str">
        <f t="shared" si="8"/>
        <v/>
      </c>
      <c r="L101" s="42"/>
      <c r="M101" s="6" t="str">
        <f t="shared" si="11"/>
        <v/>
      </c>
      <c r="N101" s="20"/>
      <c r="O101" s="8"/>
      <c r="P101" s="43"/>
      <c r="Q101" s="43"/>
      <c r="R101" s="44" t="str">
        <f t="shared" si="9"/>
        <v/>
      </c>
      <c r="S101" s="44"/>
      <c r="T101" s="45" t="str">
        <f t="shared" si="13"/>
        <v/>
      </c>
      <c r="U101" s="45"/>
    </row>
    <row r="102" spans="2:21">
      <c r="B102" s="20">
        <v>94</v>
      </c>
      <c r="C102" s="42" t="str">
        <f t="shared" si="10"/>
        <v/>
      </c>
      <c r="D102" s="42"/>
      <c r="E102" s="20"/>
      <c r="F102" s="8"/>
      <c r="G102" s="20" t="s">
        <v>3</v>
      </c>
      <c r="H102" s="43"/>
      <c r="I102" s="43"/>
      <c r="J102" s="20"/>
      <c r="K102" s="42" t="str">
        <f t="shared" si="8"/>
        <v/>
      </c>
      <c r="L102" s="42"/>
      <c r="M102" s="6" t="str">
        <f t="shared" si="11"/>
        <v/>
      </c>
      <c r="N102" s="20"/>
      <c r="O102" s="8"/>
      <c r="P102" s="43"/>
      <c r="Q102" s="43"/>
      <c r="R102" s="44" t="str">
        <f t="shared" si="9"/>
        <v/>
      </c>
      <c r="S102" s="44"/>
      <c r="T102" s="45" t="str">
        <f t="shared" si="13"/>
        <v/>
      </c>
      <c r="U102" s="45"/>
    </row>
    <row r="103" spans="2:21">
      <c r="B103" s="20">
        <v>95</v>
      </c>
      <c r="C103" s="42" t="str">
        <f t="shared" si="10"/>
        <v/>
      </c>
      <c r="D103" s="42"/>
      <c r="E103" s="20"/>
      <c r="F103" s="8"/>
      <c r="G103" s="20" t="s">
        <v>3</v>
      </c>
      <c r="H103" s="43"/>
      <c r="I103" s="43"/>
      <c r="J103" s="20"/>
      <c r="K103" s="42" t="str">
        <f t="shared" si="8"/>
        <v/>
      </c>
      <c r="L103" s="42"/>
      <c r="M103" s="6" t="str">
        <f t="shared" si="11"/>
        <v/>
      </c>
      <c r="N103" s="20"/>
      <c r="O103" s="8"/>
      <c r="P103" s="43"/>
      <c r="Q103" s="43"/>
      <c r="R103" s="44" t="str">
        <f t="shared" si="9"/>
        <v/>
      </c>
      <c r="S103" s="44"/>
      <c r="T103" s="45" t="str">
        <f t="shared" si="13"/>
        <v/>
      </c>
      <c r="U103" s="45"/>
    </row>
    <row r="104" spans="2:21">
      <c r="B104" s="20">
        <v>96</v>
      </c>
      <c r="C104" s="42" t="str">
        <f t="shared" si="10"/>
        <v/>
      </c>
      <c r="D104" s="42"/>
      <c r="E104" s="20"/>
      <c r="F104" s="8"/>
      <c r="G104" s="20" t="s">
        <v>4</v>
      </c>
      <c r="H104" s="43"/>
      <c r="I104" s="43"/>
      <c r="J104" s="20"/>
      <c r="K104" s="42" t="str">
        <f t="shared" si="8"/>
        <v/>
      </c>
      <c r="L104" s="42"/>
      <c r="M104" s="6" t="str">
        <f t="shared" si="11"/>
        <v/>
      </c>
      <c r="N104" s="20"/>
      <c r="O104" s="8"/>
      <c r="P104" s="43"/>
      <c r="Q104" s="43"/>
      <c r="R104" s="44" t="str">
        <f t="shared" si="9"/>
        <v/>
      </c>
      <c r="S104" s="44"/>
      <c r="T104" s="45" t="str">
        <f t="shared" si="13"/>
        <v/>
      </c>
      <c r="U104" s="45"/>
    </row>
    <row r="105" spans="2:21">
      <c r="B105" s="20">
        <v>97</v>
      </c>
      <c r="C105" s="42" t="str">
        <f t="shared" si="10"/>
        <v/>
      </c>
      <c r="D105" s="42"/>
      <c r="E105" s="20"/>
      <c r="F105" s="8"/>
      <c r="G105" s="20" t="s">
        <v>3</v>
      </c>
      <c r="H105" s="43"/>
      <c r="I105" s="43"/>
      <c r="J105" s="20"/>
      <c r="K105" s="42" t="str">
        <f t="shared" si="8"/>
        <v/>
      </c>
      <c r="L105" s="42"/>
      <c r="M105" s="6" t="str">
        <f t="shared" si="11"/>
        <v/>
      </c>
      <c r="N105" s="20"/>
      <c r="O105" s="8"/>
      <c r="P105" s="43"/>
      <c r="Q105" s="43"/>
      <c r="R105" s="44" t="str">
        <f t="shared" si="9"/>
        <v/>
      </c>
      <c r="S105" s="44"/>
      <c r="T105" s="45" t="str">
        <f t="shared" si="13"/>
        <v/>
      </c>
      <c r="U105" s="45"/>
    </row>
    <row r="106" spans="2:21">
      <c r="B106" s="20">
        <v>98</v>
      </c>
      <c r="C106" s="42" t="str">
        <f t="shared" si="10"/>
        <v/>
      </c>
      <c r="D106" s="42"/>
      <c r="E106" s="20"/>
      <c r="F106" s="8"/>
      <c r="G106" s="20" t="s">
        <v>4</v>
      </c>
      <c r="H106" s="43"/>
      <c r="I106" s="43"/>
      <c r="J106" s="20"/>
      <c r="K106" s="42" t="str">
        <f t="shared" si="8"/>
        <v/>
      </c>
      <c r="L106" s="42"/>
      <c r="M106" s="6" t="str">
        <f t="shared" si="11"/>
        <v/>
      </c>
      <c r="N106" s="20"/>
      <c r="O106" s="8"/>
      <c r="P106" s="43"/>
      <c r="Q106" s="43"/>
      <c r="R106" s="44" t="str">
        <f t="shared" si="9"/>
        <v/>
      </c>
      <c r="S106" s="44"/>
      <c r="T106" s="45" t="str">
        <f t="shared" si="13"/>
        <v/>
      </c>
      <c r="U106" s="45"/>
    </row>
    <row r="107" spans="2:21">
      <c r="B107" s="20">
        <v>99</v>
      </c>
      <c r="C107" s="42" t="str">
        <f t="shared" si="10"/>
        <v/>
      </c>
      <c r="D107" s="42"/>
      <c r="E107" s="20"/>
      <c r="F107" s="8"/>
      <c r="G107" s="20" t="s">
        <v>4</v>
      </c>
      <c r="H107" s="43"/>
      <c r="I107" s="43"/>
      <c r="J107" s="20"/>
      <c r="K107" s="42" t="str">
        <f t="shared" si="8"/>
        <v/>
      </c>
      <c r="L107" s="42"/>
      <c r="M107" s="6" t="str">
        <f t="shared" si="11"/>
        <v/>
      </c>
      <c r="N107" s="20"/>
      <c r="O107" s="8"/>
      <c r="P107" s="43"/>
      <c r="Q107" s="43"/>
      <c r="R107" s="44" t="str">
        <f t="shared" si="9"/>
        <v/>
      </c>
      <c r="S107" s="44"/>
      <c r="T107" s="45" t="str">
        <f t="shared" si="13"/>
        <v/>
      </c>
      <c r="U107" s="45"/>
    </row>
    <row r="108" spans="2:21">
      <c r="B108" s="20">
        <v>100</v>
      </c>
      <c r="C108" s="42" t="str">
        <f t="shared" si="10"/>
        <v/>
      </c>
      <c r="D108" s="42"/>
      <c r="E108" s="20"/>
      <c r="F108" s="8"/>
      <c r="G108" s="20" t="s">
        <v>3</v>
      </c>
      <c r="H108" s="43"/>
      <c r="I108" s="43"/>
      <c r="J108" s="20"/>
      <c r="K108" s="42" t="str">
        <f t="shared" si="8"/>
        <v/>
      </c>
      <c r="L108" s="42"/>
      <c r="M108" s="6" t="str">
        <f t="shared" si="11"/>
        <v/>
      </c>
      <c r="N108" s="20"/>
      <c r="O108" s="8"/>
      <c r="P108" s="43"/>
      <c r="Q108" s="43"/>
      <c r="R108" s="44" t="str">
        <f t="shared" si="9"/>
        <v/>
      </c>
      <c r="S108" s="44"/>
      <c r="T108" s="45" t="str">
        <f t="shared" si="13"/>
        <v/>
      </c>
      <c r="U108" s="45"/>
    </row>
    <row r="109" spans="2:21">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3" priority="1" stopIfTrue="1" operator="equal">
      <formula>"買"</formula>
    </cfRule>
    <cfRule type="cellIs" dxfId="72" priority="2" stopIfTrue="1" operator="equal">
      <formula>"売"</formula>
    </cfRule>
  </conditionalFormatting>
  <conditionalFormatting sqref="G9:G11 G14:G45 G47:G108">
    <cfRule type="cellIs" dxfId="71" priority="7" stopIfTrue="1" operator="equal">
      <formula>"買"</formula>
    </cfRule>
    <cfRule type="cellIs" dxfId="70" priority="8" stopIfTrue="1" operator="equal">
      <formula>"売"</formula>
    </cfRule>
  </conditionalFormatting>
  <conditionalFormatting sqref="G12">
    <cfRule type="cellIs" dxfId="69" priority="5" stopIfTrue="1" operator="equal">
      <formula>"買"</formula>
    </cfRule>
    <cfRule type="cellIs" dxfId="68" priority="6" stopIfTrue="1" operator="equal">
      <formula>"売"</formula>
    </cfRule>
  </conditionalFormatting>
  <conditionalFormatting sqref="G13">
    <cfRule type="cellIs" dxfId="67" priority="3" stopIfTrue="1" operator="equal">
      <formula>"買"</formula>
    </cfRule>
    <cfRule type="cellIs" dxfId="66"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V109"/>
  <sheetViews>
    <sheetView topLeftCell="A6" workbookViewId="0">
      <selection activeCell="L3" sqref="L3:Q3"/>
    </sheetView>
  </sheetViews>
  <sheetFormatPr defaultRowHeight="13.5"/>
  <cols>
    <col min="1" max="1" width="2.875" customWidth="1"/>
    <col min="2" max="18" width="6.625" customWidth="1"/>
    <col min="22" max="22" width="10.875" style="23" bestFit="1" customWidth="1"/>
  </cols>
  <sheetData>
    <row r="2" spans="2:21">
      <c r="B2" s="70" t="s">
        <v>5</v>
      </c>
      <c r="C2" s="70"/>
      <c r="D2" s="73" t="s">
        <v>56</v>
      </c>
      <c r="E2" s="73"/>
      <c r="F2" s="70" t="s">
        <v>6</v>
      </c>
      <c r="G2" s="70"/>
      <c r="H2" s="73">
        <v>240</v>
      </c>
      <c r="I2" s="73"/>
      <c r="J2" s="70" t="s">
        <v>7</v>
      </c>
      <c r="K2" s="70"/>
      <c r="L2" s="67">
        <f>C9</f>
        <v>1000000</v>
      </c>
      <c r="M2" s="73"/>
      <c r="N2" s="70" t="s">
        <v>8</v>
      </c>
      <c r="O2" s="70"/>
      <c r="P2" s="67">
        <v>2183375</v>
      </c>
      <c r="Q2" s="73"/>
      <c r="R2" s="1"/>
      <c r="S2" s="1"/>
      <c r="T2" s="1"/>
    </row>
    <row r="3" spans="2:21" ht="57" customHeight="1">
      <c r="B3" s="70" t="s">
        <v>9</v>
      </c>
      <c r="C3" s="70"/>
      <c r="D3" s="75" t="s">
        <v>38</v>
      </c>
      <c r="E3" s="75"/>
      <c r="F3" s="75"/>
      <c r="G3" s="75"/>
      <c r="H3" s="75"/>
      <c r="I3" s="75"/>
      <c r="J3" s="70" t="s">
        <v>10</v>
      </c>
      <c r="K3" s="70"/>
      <c r="L3" s="75" t="s">
        <v>48</v>
      </c>
      <c r="M3" s="76"/>
      <c r="N3" s="76"/>
      <c r="O3" s="76"/>
      <c r="P3" s="76"/>
      <c r="Q3" s="76"/>
      <c r="R3" s="1"/>
      <c r="S3" s="1"/>
    </row>
    <row r="4" spans="2:21">
      <c r="B4" s="70" t="s">
        <v>11</v>
      </c>
      <c r="C4" s="70"/>
      <c r="D4" s="68">
        <f>SUM($R$9:$S$993)</f>
        <v>1183375</v>
      </c>
      <c r="E4" s="68"/>
      <c r="F4" s="70" t="s">
        <v>12</v>
      </c>
      <c r="G4" s="70"/>
      <c r="H4" s="74">
        <f>SUM($T$9:$U$108)</f>
        <v>1650.1000000000063</v>
      </c>
      <c r="I4" s="73"/>
      <c r="J4" s="66" t="s">
        <v>13</v>
      </c>
      <c r="K4" s="66"/>
      <c r="L4" s="67">
        <f>MAX($C$9:$D$990)-C9</f>
        <v>1580436</v>
      </c>
      <c r="M4" s="67"/>
      <c r="N4" s="66" t="s">
        <v>14</v>
      </c>
      <c r="O4" s="66"/>
      <c r="P4" s="68">
        <f>MIN($C$9:$D$990)-C9</f>
        <v>-58949</v>
      </c>
      <c r="Q4" s="68"/>
      <c r="R4" s="1"/>
      <c r="S4" s="1"/>
      <c r="T4" s="1"/>
    </row>
    <row r="5" spans="2:21">
      <c r="B5" s="40" t="s">
        <v>15</v>
      </c>
      <c r="C5" s="2">
        <f>COUNTIF($R$9:$R$990,"&gt;0")</f>
        <v>10</v>
      </c>
      <c r="D5" s="39" t="s">
        <v>16</v>
      </c>
      <c r="E5" s="16">
        <f>COUNTIF($R$9:$R$990,"&lt;0")</f>
        <v>19</v>
      </c>
      <c r="F5" s="39" t="s">
        <v>17</v>
      </c>
      <c r="G5" s="2">
        <f>COUNTIF($R$9:$R$990,"=0")</f>
        <v>0</v>
      </c>
      <c r="H5" s="39" t="s">
        <v>18</v>
      </c>
      <c r="I5" s="3">
        <f>C5/SUM(C5,E5,G5)</f>
        <v>0.34482758620689657</v>
      </c>
      <c r="J5" s="69" t="s">
        <v>19</v>
      </c>
      <c r="K5" s="70"/>
      <c r="L5" s="71"/>
      <c r="M5" s="72"/>
      <c r="N5" s="18" t="s">
        <v>20</v>
      </c>
      <c r="O5" s="9"/>
      <c r="P5" s="71"/>
      <c r="Q5" s="72"/>
      <c r="R5" s="1"/>
      <c r="S5" s="1"/>
      <c r="T5" s="1"/>
    </row>
    <row r="6" spans="2:21">
      <c r="B6" s="11"/>
      <c r="C6" s="14"/>
      <c r="D6" s="15"/>
      <c r="E6" s="12"/>
      <c r="F6" s="11"/>
      <c r="G6" s="12"/>
      <c r="H6" s="11"/>
      <c r="I6" s="17"/>
      <c r="J6" s="11"/>
      <c r="K6" s="11"/>
      <c r="L6" s="12"/>
      <c r="M6" s="12"/>
      <c r="N6" s="13"/>
      <c r="O6" s="13"/>
      <c r="P6" s="10"/>
      <c r="Q6" s="7"/>
      <c r="R6" s="1"/>
      <c r="S6" s="1"/>
      <c r="T6" s="1"/>
    </row>
    <row r="7" spans="2:21">
      <c r="B7" s="53" t="s">
        <v>21</v>
      </c>
      <c r="C7" s="55" t="s">
        <v>22</v>
      </c>
      <c r="D7" s="56"/>
      <c r="E7" s="59" t="s">
        <v>23</v>
      </c>
      <c r="F7" s="60"/>
      <c r="G7" s="60"/>
      <c r="H7" s="60"/>
      <c r="I7" s="48"/>
      <c r="J7" s="61" t="s">
        <v>24</v>
      </c>
      <c r="K7" s="62"/>
      <c r="L7" s="50"/>
      <c r="M7" s="63" t="s">
        <v>25</v>
      </c>
      <c r="N7" s="64" t="s">
        <v>26</v>
      </c>
      <c r="O7" s="65"/>
      <c r="P7" s="65"/>
      <c r="Q7" s="52"/>
      <c r="R7" s="46" t="s">
        <v>27</v>
      </c>
      <c r="S7" s="46"/>
      <c r="T7" s="46"/>
      <c r="U7" s="46"/>
    </row>
    <row r="8" spans="2:21">
      <c r="B8" s="54"/>
      <c r="C8" s="57"/>
      <c r="D8" s="58"/>
      <c r="E8" s="19" t="s">
        <v>28</v>
      </c>
      <c r="F8" s="19" t="s">
        <v>29</v>
      </c>
      <c r="G8" s="19" t="s">
        <v>30</v>
      </c>
      <c r="H8" s="47" t="s">
        <v>31</v>
      </c>
      <c r="I8" s="48"/>
      <c r="J8" s="4" t="s">
        <v>32</v>
      </c>
      <c r="K8" s="49" t="s">
        <v>33</v>
      </c>
      <c r="L8" s="50"/>
      <c r="M8" s="63"/>
      <c r="N8" s="5" t="s">
        <v>28</v>
      </c>
      <c r="O8" s="5" t="s">
        <v>29</v>
      </c>
      <c r="P8" s="51" t="s">
        <v>31</v>
      </c>
      <c r="Q8" s="52"/>
      <c r="R8" s="46" t="s">
        <v>34</v>
      </c>
      <c r="S8" s="46"/>
      <c r="T8" s="46" t="s">
        <v>32</v>
      </c>
      <c r="U8" s="46"/>
    </row>
    <row r="9" spans="2:21">
      <c r="B9" s="41">
        <v>1</v>
      </c>
      <c r="C9" s="42">
        <v>1000000</v>
      </c>
      <c r="D9" s="42"/>
      <c r="E9" s="41">
        <v>2014</v>
      </c>
      <c r="F9" s="8">
        <v>42026</v>
      </c>
      <c r="G9" s="41" t="s">
        <v>4</v>
      </c>
      <c r="H9" s="43">
        <v>172.25</v>
      </c>
      <c r="I9" s="43"/>
      <c r="J9" s="41">
        <v>94</v>
      </c>
      <c r="K9" s="42">
        <f t="shared" ref="K9:K72" si="0">IF(F9="","",C9*0.03)</f>
        <v>30000</v>
      </c>
      <c r="L9" s="42"/>
      <c r="M9" s="6">
        <f>IF(J9="","",ROUNDDOWN(K9/(J9/81)/100000,2))</f>
        <v>0.25</v>
      </c>
      <c r="N9" s="41">
        <v>2014</v>
      </c>
      <c r="O9" s="8">
        <v>42027</v>
      </c>
      <c r="P9" s="43">
        <v>171.3</v>
      </c>
      <c r="Q9" s="43"/>
      <c r="R9" s="44">
        <f>IF(O9="","",ROUNDDOWN((IF(G9="売",H9-P9,P9-H9))*M9*10000000/81,0))</f>
        <v>-29320</v>
      </c>
      <c r="S9" s="44"/>
      <c r="T9" s="45">
        <f>IF(O9="","",IF(R9&lt;0,J9*(-1),IF(G9="買",(P9-H9)*100,(H9-P9)*100)))</f>
        <v>-94</v>
      </c>
      <c r="U9" s="45"/>
    </row>
    <row r="10" spans="2:21">
      <c r="B10" s="41">
        <v>2</v>
      </c>
      <c r="C10" s="42">
        <f t="shared" ref="C10:C73" si="1">IF(R9="","",C9+R9)</f>
        <v>970680</v>
      </c>
      <c r="D10" s="42"/>
      <c r="E10" s="41"/>
      <c r="F10" s="8">
        <v>42041</v>
      </c>
      <c r="G10" s="41" t="s">
        <v>3</v>
      </c>
      <c r="H10" s="43">
        <v>165.3</v>
      </c>
      <c r="I10" s="43"/>
      <c r="J10" s="41">
        <v>49</v>
      </c>
      <c r="K10" s="42">
        <f t="shared" si="0"/>
        <v>29120.399999999998</v>
      </c>
      <c r="L10" s="42"/>
      <c r="M10" s="6">
        <f t="shared" ref="M10:M73" si="2">IF(J10="","",ROUNDDOWN(K10/(J10/81)/100000,2))</f>
        <v>0.48</v>
      </c>
      <c r="N10" s="41"/>
      <c r="O10" s="8">
        <v>42041</v>
      </c>
      <c r="P10" s="43">
        <v>165.8</v>
      </c>
      <c r="Q10" s="43"/>
      <c r="R10" s="44">
        <f t="shared" ref="R10:R73" si="3">IF(O10="","",ROUNDDOWN((IF(G10="売",H10-P10,P10-H10))*M10*10000000/81,0))</f>
        <v>-29629</v>
      </c>
      <c r="S10" s="44"/>
      <c r="T10" s="45">
        <f t="shared" ref="T10:T73" si="4">IF(O10="","",IF(R10&lt;0,J10*(-1),IF(G10="買",(P10-H10)*100,(H10-P10)*100)))</f>
        <v>-49</v>
      </c>
      <c r="U10" s="45"/>
    </row>
    <row r="11" spans="2:21">
      <c r="B11" s="41">
        <v>3</v>
      </c>
      <c r="C11" s="42">
        <f t="shared" si="1"/>
        <v>941051</v>
      </c>
      <c r="D11" s="42"/>
      <c r="E11" s="41"/>
      <c r="F11" s="8">
        <v>42045</v>
      </c>
      <c r="G11" s="41" t="s">
        <v>50</v>
      </c>
      <c r="H11" s="43">
        <v>167.79</v>
      </c>
      <c r="I11" s="43"/>
      <c r="J11" s="41">
        <v>60</v>
      </c>
      <c r="K11" s="42">
        <f t="shared" si="0"/>
        <v>28231.53</v>
      </c>
      <c r="L11" s="42"/>
      <c r="M11" s="6">
        <f>IF(J11="","",ROUNDDOWN(K11/(J11/81)/100000,2))</f>
        <v>0.38</v>
      </c>
      <c r="N11" s="41"/>
      <c r="O11" s="8">
        <v>42054</v>
      </c>
      <c r="P11" s="43">
        <v>170.107</v>
      </c>
      <c r="Q11" s="43"/>
      <c r="R11" s="44">
        <f t="shared" si="3"/>
        <v>108698</v>
      </c>
      <c r="S11" s="44"/>
      <c r="T11" s="45">
        <f t="shared" si="4"/>
        <v>231.70000000000073</v>
      </c>
      <c r="U11" s="45"/>
    </row>
    <row r="12" spans="2:21">
      <c r="B12" s="41">
        <v>4</v>
      </c>
      <c r="C12" s="42">
        <f t="shared" si="1"/>
        <v>1049749</v>
      </c>
      <c r="D12" s="42"/>
      <c r="E12" s="41"/>
      <c r="F12" s="8">
        <v>42056</v>
      </c>
      <c r="G12" s="41" t="s">
        <v>4</v>
      </c>
      <c r="H12" s="43">
        <v>170.99</v>
      </c>
      <c r="I12" s="43"/>
      <c r="J12" s="41">
        <v>98</v>
      </c>
      <c r="K12" s="42">
        <f t="shared" si="0"/>
        <v>31492.469999999998</v>
      </c>
      <c r="L12" s="42"/>
      <c r="M12" s="6">
        <f t="shared" si="2"/>
        <v>0.26</v>
      </c>
      <c r="N12" s="41"/>
      <c r="O12" s="8">
        <v>42056</v>
      </c>
      <c r="P12" s="43">
        <v>170</v>
      </c>
      <c r="Q12" s="43"/>
      <c r="R12" s="44">
        <f t="shared" si="3"/>
        <v>-31777</v>
      </c>
      <c r="S12" s="44"/>
      <c r="T12" s="45">
        <f t="shared" si="4"/>
        <v>-98</v>
      </c>
      <c r="U12" s="45"/>
    </row>
    <row r="13" spans="2:21">
      <c r="B13" s="41">
        <v>5</v>
      </c>
      <c r="C13" s="42">
        <f t="shared" si="1"/>
        <v>1017972</v>
      </c>
      <c r="D13" s="42"/>
      <c r="E13" s="41"/>
      <c r="F13" s="8">
        <v>42060</v>
      </c>
      <c r="G13" s="41" t="s">
        <v>4</v>
      </c>
      <c r="H13" s="43">
        <v>170.88</v>
      </c>
      <c r="I13" s="43"/>
      <c r="J13" s="41">
        <v>50</v>
      </c>
      <c r="K13" s="42">
        <f t="shared" si="0"/>
        <v>30539.16</v>
      </c>
      <c r="L13" s="42"/>
      <c r="M13" s="6">
        <f t="shared" si="2"/>
        <v>0.49</v>
      </c>
      <c r="N13" s="41"/>
      <c r="O13" s="8">
        <v>42060</v>
      </c>
      <c r="P13" s="43">
        <v>170.37</v>
      </c>
      <c r="Q13" s="43"/>
      <c r="R13" s="44">
        <f t="shared" si="3"/>
        <v>-30851</v>
      </c>
      <c r="S13" s="44"/>
      <c r="T13" s="45">
        <f t="shared" si="4"/>
        <v>-50</v>
      </c>
      <c r="U13" s="45"/>
    </row>
    <row r="14" spans="2:21">
      <c r="B14" s="41">
        <v>6</v>
      </c>
      <c r="C14" s="42">
        <f t="shared" si="1"/>
        <v>987121</v>
      </c>
      <c r="D14" s="42"/>
      <c r="E14" s="41"/>
      <c r="F14" s="8">
        <v>42062</v>
      </c>
      <c r="G14" s="41" t="s">
        <v>4</v>
      </c>
      <c r="H14" s="43">
        <v>170.75</v>
      </c>
      <c r="I14" s="43"/>
      <c r="J14" s="41">
        <v>37</v>
      </c>
      <c r="K14" s="42">
        <f t="shared" si="0"/>
        <v>29613.629999999997</v>
      </c>
      <c r="L14" s="42"/>
      <c r="M14" s="6">
        <f t="shared" si="2"/>
        <v>0.64</v>
      </c>
      <c r="N14" s="41"/>
      <c r="O14" s="8">
        <v>42062</v>
      </c>
      <c r="P14" s="43">
        <v>170.38</v>
      </c>
      <c r="Q14" s="43"/>
      <c r="R14" s="44">
        <f t="shared" si="3"/>
        <v>-29234</v>
      </c>
      <c r="S14" s="44"/>
      <c r="T14" s="45">
        <f t="shared" si="4"/>
        <v>-37</v>
      </c>
      <c r="U14" s="45"/>
    </row>
    <row r="15" spans="2:21">
      <c r="B15" s="41">
        <v>7</v>
      </c>
      <c r="C15" s="42">
        <f t="shared" si="1"/>
        <v>957887</v>
      </c>
      <c r="D15" s="42"/>
      <c r="E15" s="41"/>
      <c r="F15" s="8">
        <v>42074</v>
      </c>
      <c r="G15" s="41" t="s">
        <v>3</v>
      </c>
      <c r="H15" s="43">
        <v>171.64</v>
      </c>
      <c r="I15" s="43"/>
      <c r="J15" s="41">
        <v>47</v>
      </c>
      <c r="K15" s="42">
        <f t="shared" si="0"/>
        <v>28736.61</v>
      </c>
      <c r="L15" s="42"/>
      <c r="M15" s="6">
        <f t="shared" si="2"/>
        <v>0.49</v>
      </c>
      <c r="N15" s="41"/>
      <c r="O15" s="8">
        <v>42081</v>
      </c>
      <c r="P15" s="43">
        <v>169.19</v>
      </c>
      <c r="Q15" s="43"/>
      <c r="R15" s="44">
        <f t="shared" si="3"/>
        <v>148209</v>
      </c>
      <c r="S15" s="44"/>
      <c r="T15" s="45">
        <f t="shared" si="4"/>
        <v>244.99999999999886</v>
      </c>
      <c r="U15" s="45"/>
    </row>
    <row r="16" spans="2:21">
      <c r="B16" s="41">
        <v>8</v>
      </c>
      <c r="C16" s="42">
        <f t="shared" si="1"/>
        <v>1106096</v>
      </c>
      <c r="D16" s="42"/>
      <c r="E16" s="41"/>
      <c r="F16" s="8">
        <v>42105</v>
      </c>
      <c r="G16" s="41" t="s">
        <v>3</v>
      </c>
      <c r="H16" s="43">
        <v>170.34</v>
      </c>
      <c r="I16" s="43"/>
      <c r="J16" s="41">
        <v>56</v>
      </c>
      <c r="K16" s="42">
        <f t="shared" si="0"/>
        <v>33182.879999999997</v>
      </c>
      <c r="L16" s="42"/>
      <c r="M16" s="6">
        <f t="shared" si="2"/>
        <v>0.47</v>
      </c>
      <c r="N16" s="41"/>
      <c r="O16" s="8">
        <v>42109</v>
      </c>
      <c r="P16" s="43">
        <v>170.5</v>
      </c>
      <c r="Q16" s="43"/>
      <c r="R16" s="44">
        <f t="shared" si="3"/>
        <v>-9283</v>
      </c>
      <c r="S16" s="44"/>
      <c r="T16" s="45">
        <f t="shared" si="4"/>
        <v>-56</v>
      </c>
      <c r="U16" s="45"/>
    </row>
    <row r="17" spans="2:21">
      <c r="B17" s="41">
        <v>9</v>
      </c>
      <c r="C17" s="42">
        <f t="shared" si="1"/>
        <v>1096813</v>
      </c>
      <c r="D17" s="42"/>
      <c r="E17" s="41"/>
      <c r="F17" s="8">
        <v>42130</v>
      </c>
      <c r="G17" s="41" t="s">
        <v>3</v>
      </c>
      <c r="H17" s="43">
        <v>172.19</v>
      </c>
      <c r="I17" s="43"/>
      <c r="J17" s="41">
        <v>18</v>
      </c>
      <c r="K17" s="42">
        <f t="shared" si="0"/>
        <v>32904.39</v>
      </c>
      <c r="L17" s="42"/>
      <c r="M17" s="6">
        <f t="shared" si="2"/>
        <v>1.48</v>
      </c>
      <c r="N17" s="41"/>
      <c r="O17" s="8">
        <v>42130</v>
      </c>
      <c r="P17" s="43">
        <v>172.37</v>
      </c>
      <c r="Q17" s="43"/>
      <c r="R17" s="44">
        <f t="shared" si="3"/>
        <v>-32888</v>
      </c>
      <c r="S17" s="44"/>
      <c r="T17" s="45">
        <f t="shared" si="4"/>
        <v>-18</v>
      </c>
      <c r="U17" s="45"/>
    </row>
    <row r="18" spans="2:21">
      <c r="B18" s="41">
        <v>10</v>
      </c>
      <c r="C18" s="42">
        <f t="shared" si="1"/>
        <v>1063925</v>
      </c>
      <c r="D18" s="42"/>
      <c r="E18" s="41"/>
      <c r="F18" s="8">
        <v>42151</v>
      </c>
      <c r="G18" s="41" t="s">
        <v>3</v>
      </c>
      <c r="H18" s="43">
        <v>171.34</v>
      </c>
      <c r="I18" s="43"/>
      <c r="J18" s="41">
        <v>27</v>
      </c>
      <c r="K18" s="42">
        <f t="shared" si="0"/>
        <v>31917.75</v>
      </c>
      <c r="L18" s="42"/>
      <c r="M18" s="6">
        <f t="shared" si="2"/>
        <v>0.95</v>
      </c>
      <c r="N18" s="41"/>
      <c r="O18" s="8">
        <v>42157</v>
      </c>
      <c r="P18" s="43">
        <v>170.80199999999999</v>
      </c>
      <c r="Q18" s="43"/>
      <c r="R18" s="44">
        <f t="shared" si="3"/>
        <v>63098</v>
      </c>
      <c r="S18" s="44"/>
      <c r="T18" s="45">
        <f t="shared" si="4"/>
        <v>53.800000000001091</v>
      </c>
      <c r="U18" s="45"/>
    </row>
    <row r="19" spans="2:21">
      <c r="B19" s="41">
        <v>11</v>
      </c>
      <c r="C19" s="42">
        <f t="shared" si="1"/>
        <v>1127023</v>
      </c>
      <c r="D19" s="42"/>
      <c r="E19" s="41"/>
      <c r="F19" s="8">
        <v>42157</v>
      </c>
      <c r="G19" s="41" t="s">
        <v>4</v>
      </c>
      <c r="H19" s="43">
        <v>170.84</v>
      </c>
      <c r="I19" s="43"/>
      <c r="J19" s="41">
        <v>42</v>
      </c>
      <c r="K19" s="42">
        <f t="shared" si="0"/>
        <v>33810.69</v>
      </c>
      <c r="L19" s="42"/>
      <c r="M19" s="6">
        <f t="shared" si="2"/>
        <v>0.65</v>
      </c>
      <c r="N19" s="41"/>
      <c r="O19" s="8">
        <v>42161</v>
      </c>
      <c r="P19" s="43">
        <v>171.827</v>
      </c>
      <c r="Q19" s="43"/>
      <c r="R19" s="44">
        <f t="shared" si="3"/>
        <v>79203</v>
      </c>
      <c r="S19" s="44"/>
      <c r="T19" s="45">
        <f t="shared" si="4"/>
        <v>98.699999999999477</v>
      </c>
      <c r="U19" s="45"/>
    </row>
    <row r="20" spans="2:21">
      <c r="B20" s="41">
        <v>12</v>
      </c>
      <c r="C20" s="42">
        <f t="shared" si="1"/>
        <v>1206226</v>
      </c>
      <c r="D20" s="42"/>
      <c r="E20" s="41"/>
      <c r="F20" s="8">
        <v>42206</v>
      </c>
      <c r="G20" s="41" t="s">
        <v>3</v>
      </c>
      <c r="H20" s="43">
        <v>173.02</v>
      </c>
      <c r="I20" s="43"/>
      <c r="J20" s="41">
        <v>16</v>
      </c>
      <c r="K20" s="42">
        <f t="shared" si="0"/>
        <v>36186.78</v>
      </c>
      <c r="L20" s="42"/>
      <c r="M20" s="6">
        <f t="shared" si="2"/>
        <v>1.83</v>
      </c>
      <c r="N20" s="41"/>
      <c r="O20" s="8">
        <v>42206</v>
      </c>
      <c r="P20" s="43">
        <v>173.18</v>
      </c>
      <c r="Q20" s="43"/>
      <c r="R20" s="44">
        <f t="shared" si="3"/>
        <v>-36148</v>
      </c>
      <c r="S20" s="44"/>
      <c r="T20" s="45">
        <f t="shared" si="4"/>
        <v>-16</v>
      </c>
      <c r="U20" s="45"/>
    </row>
    <row r="21" spans="2:21">
      <c r="B21" s="41">
        <v>13</v>
      </c>
      <c r="C21" s="42">
        <f t="shared" si="1"/>
        <v>1170078</v>
      </c>
      <c r="D21" s="42"/>
      <c r="E21" s="41"/>
      <c r="F21" s="8">
        <v>42277</v>
      </c>
      <c r="G21" s="41" t="s">
        <v>4</v>
      </c>
      <c r="H21" s="43">
        <v>177.96</v>
      </c>
      <c r="I21" s="43"/>
      <c r="J21" s="41">
        <v>61</v>
      </c>
      <c r="K21" s="42">
        <f t="shared" si="0"/>
        <v>35102.339999999997</v>
      </c>
      <c r="L21" s="42"/>
      <c r="M21" s="6">
        <f t="shared" si="2"/>
        <v>0.46</v>
      </c>
      <c r="N21" s="41"/>
      <c r="O21" s="8">
        <v>42278</v>
      </c>
      <c r="P21" s="43">
        <v>177.34</v>
      </c>
      <c r="Q21" s="43"/>
      <c r="R21" s="44">
        <f t="shared" si="3"/>
        <v>-35209</v>
      </c>
      <c r="S21" s="44"/>
      <c r="T21" s="45">
        <f t="shared" si="4"/>
        <v>-61</v>
      </c>
      <c r="U21" s="45"/>
    </row>
    <row r="22" spans="2:21">
      <c r="B22" s="41">
        <v>14</v>
      </c>
      <c r="C22" s="42">
        <f t="shared" si="1"/>
        <v>1134869</v>
      </c>
      <c r="D22" s="42"/>
      <c r="E22" s="41"/>
      <c r="F22" s="8">
        <v>42286</v>
      </c>
      <c r="G22" s="41" t="s">
        <v>52</v>
      </c>
      <c r="H22" s="43">
        <v>174.76</v>
      </c>
      <c r="I22" s="43"/>
      <c r="J22" s="41">
        <v>74.099999999999994</v>
      </c>
      <c r="K22" s="42">
        <f t="shared" si="0"/>
        <v>34046.07</v>
      </c>
      <c r="L22" s="42"/>
      <c r="M22" s="6">
        <f t="shared" si="2"/>
        <v>0.37</v>
      </c>
      <c r="N22" s="41"/>
      <c r="O22" s="8">
        <v>42286</v>
      </c>
      <c r="P22" s="43">
        <v>174.01</v>
      </c>
      <c r="Q22" s="43"/>
      <c r="R22" s="44">
        <f t="shared" si="3"/>
        <v>-34259</v>
      </c>
      <c r="S22" s="44"/>
      <c r="T22" s="45">
        <f t="shared" si="4"/>
        <v>-74.099999999999994</v>
      </c>
      <c r="U22" s="45"/>
    </row>
    <row r="23" spans="2:21">
      <c r="B23" s="41">
        <v>15</v>
      </c>
      <c r="C23" s="42">
        <f t="shared" si="1"/>
        <v>1100610</v>
      </c>
      <c r="D23" s="42"/>
      <c r="E23" s="41"/>
      <c r="F23" s="8">
        <v>42304</v>
      </c>
      <c r="G23" s="41" t="s">
        <v>4</v>
      </c>
      <c r="H23" s="43">
        <v>173.91</v>
      </c>
      <c r="I23" s="43"/>
      <c r="J23" s="41">
        <v>53</v>
      </c>
      <c r="K23" s="42">
        <f t="shared" si="0"/>
        <v>33018.299999999996</v>
      </c>
      <c r="L23" s="42"/>
      <c r="M23" s="6">
        <f t="shared" si="2"/>
        <v>0.5</v>
      </c>
      <c r="N23" s="41"/>
      <c r="O23" s="8">
        <v>42347</v>
      </c>
      <c r="P23" s="43">
        <v>187.27</v>
      </c>
      <c r="Q23" s="43"/>
      <c r="R23" s="44">
        <f t="shared" si="3"/>
        <v>824691</v>
      </c>
      <c r="S23" s="44"/>
      <c r="T23" s="45">
        <f t="shared" si="4"/>
        <v>1336.0000000000014</v>
      </c>
      <c r="U23" s="45"/>
    </row>
    <row r="24" spans="2:21">
      <c r="B24" s="41">
        <v>16</v>
      </c>
      <c r="C24" s="42">
        <f t="shared" si="1"/>
        <v>1925301</v>
      </c>
      <c r="D24" s="42"/>
      <c r="E24" s="41">
        <v>2015</v>
      </c>
      <c r="F24" s="8">
        <v>42032</v>
      </c>
      <c r="G24" s="41" t="s">
        <v>4</v>
      </c>
      <c r="H24" s="43">
        <v>179.24</v>
      </c>
      <c r="I24" s="43"/>
      <c r="J24" s="41">
        <v>67</v>
      </c>
      <c r="K24" s="42">
        <f t="shared" si="0"/>
        <v>57759.03</v>
      </c>
      <c r="L24" s="42"/>
      <c r="M24" s="6">
        <f t="shared" si="2"/>
        <v>0.69</v>
      </c>
      <c r="N24" s="41"/>
      <c r="O24" s="8">
        <v>42032</v>
      </c>
      <c r="P24" s="43">
        <v>178.57</v>
      </c>
      <c r="Q24" s="43"/>
      <c r="R24" s="44">
        <f t="shared" si="3"/>
        <v>-57074</v>
      </c>
      <c r="S24" s="44"/>
      <c r="T24" s="45">
        <f t="shared" si="4"/>
        <v>-67</v>
      </c>
      <c r="U24" s="45"/>
    </row>
    <row r="25" spans="2:21">
      <c r="B25" s="41">
        <v>17</v>
      </c>
      <c r="C25" s="42">
        <f t="shared" si="1"/>
        <v>1868227</v>
      </c>
      <c r="D25" s="42"/>
      <c r="E25" s="41"/>
      <c r="F25" s="8">
        <v>42097</v>
      </c>
      <c r="G25" s="41" t="s">
        <v>3</v>
      </c>
      <c r="H25" s="43">
        <v>177.33</v>
      </c>
      <c r="I25" s="43"/>
      <c r="J25" s="41">
        <v>25</v>
      </c>
      <c r="K25" s="42">
        <f t="shared" si="0"/>
        <v>56046.81</v>
      </c>
      <c r="L25" s="42"/>
      <c r="M25" s="6">
        <f t="shared" si="2"/>
        <v>1.81</v>
      </c>
      <c r="N25" s="41"/>
      <c r="O25" s="8">
        <v>42097</v>
      </c>
      <c r="P25" s="43">
        <v>177.58</v>
      </c>
      <c r="Q25" s="43"/>
      <c r="R25" s="44">
        <f t="shared" si="3"/>
        <v>-55864</v>
      </c>
      <c r="S25" s="44"/>
      <c r="T25" s="45">
        <f t="shared" si="4"/>
        <v>-25</v>
      </c>
      <c r="U25" s="45"/>
    </row>
    <row r="26" spans="2:21">
      <c r="B26" s="41">
        <v>18</v>
      </c>
      <c r="C26" s="42">
        <f t="shared" si="1"/>
        <v>1812363</v>
      </c>
      <c r="D26" s="42"/>
      <c r="E26" s="41"/>
      <c r="F26" s="8">
        <v>42115</v>
      </c>
      <c r="G26" s="41" t="s">
        <v>4</v>
      </c>
      <c r="H26" s="43">
        <v>178.01</v>
      </c>
      <c r="I26" s="43"/>
      <c r="J26" s="41">
        <v>42</v>
      </c>
      <c r="K26" s="42">
        <f t="shared" si="0"/>
        <v>54370.89</v>
      </c>
      <c r="L26" s="42"/>
      <c r="M26" s="6">
        <f t="shared" si="2"/>
        <v>1.04</v>
      </c>
      <c r="N26" s="41"/>
      <c r="O26" s="8">
        <v>42125</v>
      </c>
      <c r="P26" s="43">
        <v>182.23</v>
      </c>
      <c r="Q26" s="43"/>
      <c r="R26" s="44">
        <f t="shared" si="3"/>
        <v>541827</v>
      </c>
      <c r="S26" s="44"/>
      <c r="T26" s="45">
        <f t="shared" si="4"/>
        <v>421.99999999999989</v>
      </c>
      <c r="U26" s="45"/>
    </row>
    <row r="27" spans="2:21">
      <c r="B27" s="41">
        <v>19</v>
      </c>
      <c r="C27" s="42">
        <f t="shared" si="1"/>
        <v>2354190</v>
      </c>
      <c r="D27" s="42"/>
      <c r="E27" s="41"/>
      <c r="F27" s="8">
        <v>42159</v>
      </c>
      <c r="G27" s="41" t="s">
        <v>4</v>
      </c>
      <c r="H27" s="43">
        <v>191.02</v>
      </c>
      <c r="I27" s="43"/>
      <c r="J27" s="41">
        <v>122</v>
      </c>
      <c r="K27" s="42">
        <f t="shared" si="0"/>
        <v>70625.7</v>
      </c>
      <c r="L27" s="42"/>
      <c r="M27" s="6">
        <f t="shared" si="2"/>
        <v>0.46</v>
      </c>
      <c r="N27" s="41"/>
      <c r="O27" s="8">
        <v>42163</v>
      </c>
      <c r="P27" s="43">
        <v>191.25</v>
      </c>
      <c r="Q27" s="43"/>
      <c r="R27" s="44">
        <f t="shared" si="3"/>
        <v>13061</v>
      </c>
      <c r="S27" s="44"/>
      <c r="T27" s="45">
        <f t="shared" si="4"/>
        <v>22.999999999998977</v>
      </c>
      <c r="U27" s="45"/>
    </row>
    <row r="28" spans="2:21">
      <c r="B28" s="41">
        <v>20</v>
      </c>
      <c r="C28" s="42">
        <f t="shared" si="1"/>
        <v>2367251</v>
      </c>
      <c r="D28" s="42"/>
      <c r="E28" s="41"/>
      <c r="F28" s="8">
        <v>42165</v>
      </c>
      <c r="G28" s="41" t="s">
        <v>3</v>
      </c>
      <c r="H28" s="43">
        <v>190.15</v>
      </c>
      <c r="I28" s="43"/>
      <c r="J28" s="41">
        <v>76</v>
      </c>
      <c r="K28" s="42">
        <f t="shared" si="0"/>
        <v>71017.53</v>
      </c>
      <c r="L28" s="42"/>
      <c r="M28" s="6">
        <f t="shared" si="2"/>
        <v>0.75</v>
      </c>
      <c r="N28" s="41"/>
      <c r="O28" s="8">
        <v>42166</v>
      </c>
      <c r="P28" s="43">
        <v>190.91</v>
      </c>
      <c r="Q28" s="43"/>
      <c r="R28" s="44">
        <f t="shared" si="3"/>
        <v>-70370</v>
      </c>
      <c r="S28" s="44"/>
      <c r="T28" s="45">
        <f t="shared" si="4"/>
        <v>-76</v>
      </c>
      <c r="U28" s="45"/>
    </row>
    <row r="29" spans="2:21">
      <c r="B29" s="41">
        <v>21</v>
      </c>
      <c r="C29" s="42">
        <f t="shared" si="1"/>
        <v>2296881</v>
      </c>
      <c r="D29" s="42"/>
      <c r="E29" s="41"/>
      <c r="F29" s="8">
        <v>42166</v>
      </c>
      <c r="G29" s="41" t="s">
        <v>4</v>
      </c>
      <c r="H29" s="43">
        <v>191.14</v>
      </c>
      <c r="I29" s="43"/>
      <c r="J29" s="41">
        <v>77</v>
      </c>
      <c r="K29" s="42">
        <f t="shared" si="0"/>
        <v>68906.429999999993</v>
      </c>
      <c r="L29" s="42"/>
      <c r="M29" s="6">
        <f t="shared" si="2"/>
        <v>0.72</v>
      </c>
      <c r="N29" s="41"/>
      <c r="O29" s="8">
        <v>42179</v>
      </c>
      <c r="P29" s="43">
        <v>194.33</v>
      </c>
      <c r="Q29" s="43"/>
      <c r="R29" s="44">
        <f t="shared" si="3"/>
        <v>283555</v>
      </c>
      <c r="S29" s="44"/>
      <c r="T29" s="45">
        <f t="shared" si="4"/>
        <v>319.00000000000261</v>
      </c>
      <c r="U29" s="45"/>
    </row>
    <row r="30" spans="2:21">
      <c r="B30" s="41">
        <v>22</v>
      </c>
      <c r="C30" s="42">
        <f t="shared" si="1"/>
        <v>2580436</v>
      </c>
      <c r="D30" s="42"/>
      <c r="E30" s="41"/>
      <c r="F30" s="8">
        <v>42194</v>
      </c>
      <c r="G30" s="41" t="s">
        <v>3</v>
      </c>
      <c r="H30" s="43">
        <v>186.5</v>
      </c>
      <c r="I30" s="43"/>
      <c r="J30" s="41">
        <v>84</v>
      </c>
      <c r="K30" s="42">
        <f t="shared" si="0"/>
        <v>77413.08</v>
      </c>
      <c r="L30" s="42"/>
      <c r="M30" s="6">
        <f t="shared" si="2"/>
        <v>0.74</v>
      </c>
      <c r="N30" s="41"/>
      <c r="O30" s="8">
        <v>42195</v>
      </c>
      <c r="P30" s="43">
        <v>187.34</v>
      </c>
      <c r="Q30" s="43"/>
      <c r="R30" s="44">
        <f t="shared" si="3"/>
        <v>-76740</v>
      </c>
      <c r="S30" s="44"/>
      <c r="T30" s="45">
        <f t="shared" si="4"/>
        <v>-84</v>
      </c>
      <c r="U30" s="45"/>
    </row>
    <row r="31" spans="2:21">
      <c r="B31" s="41">
        <v>23</v>
      </c>
      <c r="C31" s="42">
        <f t="shared" si="1"/>
        <v>2503696</v>
      </c>
      <c r="D31" s="42"/>
      <c r="E31" s="41"/>
      <c r="F31" s="8">
        <v>42208</v>
      </c>
      <c r="G31" s="41" t="s">
        <v>3</v>
      </c>
      <c r="H31" s="43">
        <v>192.87</v>
      </c>
      <c r="I31" s="43"/>
      <c r="J31" s="41">
        <v>53</v>
      </c>
      <c r="K31" s="42">
        <f t="shared" si="0"/>
        <v>75110.87999999999</v>
      </c>
      <c r="L31" s="42"/>
      <c r="M31" s="6">
        <f t="shared" si="2"/>
        <v>1.1399999999999999</v>
      </c>
      <c r="N31" s="41"/>
      <c r="O31" s="8">
        <v>42214</v>
      </c>
      <c r="P31" s="43">
        <v>193.39</v>
      </c>
      <c r="Q31" s="43"/>
      <c r="R31" s="44">
        <f t="shared" si="3"/>
        <v>-73185</v>
      </c>
      <c r="S31" s="44"/>
      <c r="T31" s="45">
        <f t="shared" si="4"/>
        <v>-53</v>
      </c>
      <c r="U31" s="45"/>
    </row>
    <row r="32" spans="2:21">
      <c r="B32" s="41">
        <v>24</v>
      </c>
      <c r="C32" s="42">
        <f t="shared" si="1"/>
        <v>2430511</v>
      </c>
      <c r="D32" s="42"/>
      <c r="E32" s="41"/>
      <c r="F32" s="8">
        <v>42235</v>
      </c>
      <c r="G32" s="41" t="s">
        <v>3</v>
      </c>
      <c r="H32" s="43">
        <v>194.03</v>
      </c>
      <c r="I32" s="43"/>
      <c r="J32" s="41">
        <v>46</v>
      </c>
      <c r="K32" s="42">
        <f t="shared" si="0"/>
        <v>72915.33</v>
      </c>
      <c r="L32" s="42"/>
      <c r="M32" s="6">
        <f t="shared" si="2"/>
        <v>1.28</v>
      </c>
      <c r="N32" s="41"/>
      <c r="O32" s="8">
        <v>42236</v>
      </c>
      <c r="P32" s="43">
        <v>194.48</v>
      </c>
      <c r="Q32" s="43"/>
      <c r="R32" s="44">
        <f t="shared" si="3"/>
        <v>-71111</v>
      </c>
      <c r="S32" s="44"/>
      <c r="T32" s="45">
        <f t="shared" si="4"/>
        <v>-46</v>
      </c>
      <c r="U32" s="45"/>
    </row>
    <row r="33" spans="2:21">
      <c r="B33" s="41">
        <v>25</v>
      </c>
      <c r="C33" s="42">
        <f t="shared" si="1"/>
        <v>2359400</v>
      </c>
      <c r="D33" s="42"/>
      <c r="E33" s="41"/>
      <c r="F33" s="8">
        <v>42243</v>
      </c>
      <c r="G33" s="41" t="s">
        <v>51</v>
      </c>
      <c r="H33" s="43">
        <v>185.66</v>
      </c>
      <c r="I33" s="43"/>
      <c r="J33" s="41">
        <v>84</v>
      </c>
      <c r="K33" s="42">
        <f t="shared" si="0"/>
        <v>70782</v>
      </c>
      <c r="L33" s="42"/>
      <c r="M33" s="6">
        <f t="shared" si="2"/>
        <v>0.68</v>
      </c>
      <c r="N33" s="41"/>
      <c r="O33" s="8">
        <v>42243</v>
      </c>
      <c r="P33" s="43">
        <v>186.49</v>
      </c>
      <c r="Q33" s="43"/>
      <c r="R33" s="44">
        <f t="shared" si="3"/>
        <v>-69679</v>
      </c>
      <c r="S33" s="44"/>
      <c r="T33" s="45">
        <f t="shared" si="4"/>
        <v>-84</v>
      </c>
      <c r="U33" s="45"/>
    </row>
    <row r="34" spans="2:21">
      <c r="B34" s="41">
        <v>26</v>
      </c>
      <c r="C34" s="42">
        <f t="shared" si="1"/>
        <v>2289721</v>
      </c>
      <c r="D34" s="42"/>
      <c r="E34" s="41"/>
      <c r="F34" s="8">
        <v>42250</v>
      </c>
      <c r="G34" s="41" t="s">
        <v>3</v>
      </c>
      <c r="H34" s="43">
        <v>183.36</v>
      </c>
      <c r="I34" s="43"/>
      <c r="J34" s="41">
        <v>63</v>
      </c>
      <c r="K34" s="42">
        <f t="shared" si="0"/>
        <v>68691.63</v>
      </c>
      <c r="L34" s="42"/>
      <c r="M34" s="6">
        <f t="shared" si="2"/>
        <v>0.88</v>
      </c>
      <c r="N34" s="41"/>
      <c r="O34" s="8">
        <v>42255</v>
      </c>
      <c r="P34" s="43">
        <v>183.98</v>
      </c>
      <c r="Q34" s="43"/>
      <c r="R34" s="44">
        <f t="shared" si="3"/>
        <v>-67358</v>
      </c>
      <c r="S34" s="44"/>
      <c r="T34" s="45">
        <f t="shared" si="4"/>
        <v>-63</v>
      </c>
      <c r="U34" s="45"/>
    </row>
    <row r="35" spans="2:21">
      <c r="B35" s="41">
        <v>27</v>
      </c>
      <c r="C35" s="42">
        <f t="shared" si="1"/>
        <v>2222363</v>
      </c>
      <c r="D35" s="42"/>
      <c r="E35" s="41"/>
      <c r="F35" s="8">
        <v>42283</v>
      </c>
      <c r="G35" s="41" t="s">
        <v>4</v>
      </c>
      <c r="H35" s="43">
        <v>182.72</v>
      </c>
      <c r="I35" s="43"/>
      <c r="J35" s="41">
        <v>76</v>
      </c>
      <c r="K35" s="42">
        <f t="shared" si="0"/>
        <v>66670.89</v>
      </c>
      <c r="L35" s="42"/>
      <c r="M35" s="6">
        <f t="shared" si="2"/>
        <v>0.71</v>
      </c>
      <c r="N35" s="41"/>
      <c r="O35" s="8">
        <v>42290</v>
      </c>
      <c r="P35" s="43">
        <v>182.99</v>
      </c>
      <c r="Q35" s="43"/>
      <c r="R35" s="44">
        <f t="shared" si="3"/>
        <v>23666</v>
      </c>
      <c r="S35" s="44"/>
      <c r="T35" s="45">
        <f t="shared" si="4"/>
        <v>27.000000000001023</v>
      </c>
      <c r="U35" s="45"/>
    </row>
    <row r="36" spans="2:21">
      <c r="B36" s="41">
        <v>28</v>
      </c>
      <c r="C36" s="42">
        <f t="shared" si="1"/>
        <v>2246029</v>
      </c>
      <c r="D36" s="42"/>
      <c r="E36" s="41"/>
      <c r="F36" s="8">
        <v>42298</v>
      </c>
      <c r="G36" s="41" t="s">
        <v>4</v>
      </c>
      <c r="H36" s="43">
        <v>185.42</v>
      </c>
      <c r="I36" s="43"/>
      <c r="J36" s="41">
        <v>62</v>
      </c>
      <c r="K36" s="42">
        <f t="shared" si="0"/>
        <v>67380.87</v>
      </c>
      <c r="L36" s="42"/>
      <c r="M36" s="6">
        <f t="shared" si="2"/>
        <v>0.88</v>
      </c>
      <c r="N36" s="41"/>
      <c r="O36" s="8">
        <v>42298</v>
      </c>
      <c r="P36" s="43">
        <v>184.79</v>
      </c>
      <c r="Q36" s="43"/>
      <c r="R36" s="44">
        <f t="shared" si="3"/>
        <v>-68444</v>
      </c>
      <c r="S36" s="44"/>
      <c r="T36" s="45">
        <f t="shared" si="4"/>
        <v>-62</v>
      </c>
      <c r="U36" s="45"/>
    </row>
    <row r="37" spans="2:21">
      <c r="B37" s="41">
        <v>29</v>
      </c>
      <c r="C37" s="42">
        <f t="shared" si="1"/>
        <v>2177585</v>
      </c>
      <c r="D37" s="42"/>
      <c r="E37" s="41"/>
      <c r="F37" s="8">
        <v>42299</v>
      </c>
      <c r="G37" s="41" t="s">
        <v>4</v>
      </c>
      <c r="H37" s="43">
        <v>185.48</v>
      </c>
      <c r="I37" s="43"/>
      <c r="J37" s="41">
        <v>78</v>
      </c>
      <c r="K37" s="42">
        <f t="shared" si="0"/>
        <v>65327.549999999996</v>
      </c>
      <c r="L37" s="42"/>
      <c r="M37" s="6">
        <f t="shared" si="2"/>
        <v>0.67</v>
      </c>
      <c r="N37" s="41"/>
      <c r="O37" s="8">
        <v>42300</v>
      </c>
      <c r="P37" s="43">
        <v>185.55</v>
      </c>
      <c r="Q37" s="43"/>
      <c r="R37" s="44">
        <f t="shared" si="3"/>
        <v>5790</v>
      </c>
      <c r="S37" s="44"/>
      <c r="T37" s="45">
        <f t="shared" si="4"/>
        <v>7.00000000000216</v>
      </c>
      <c r="U37" s="45"/>
    </row>
    <row r="38" spans="2:21">
      <c r="B38" s="41">
        <v>30</v>
      </c>
      <c r="C38" s="42">
        <f t="shared" si="1"/>
        <v>2183375</v>
      </c>
      <c r="D38" s="42"/>
      <c r="E38" s="41"/>
      <c r="F38" s="8"/>
      <c r="G38" s="41" t="s">
        <v>4</v>
      </c>
      <c r="H38" s="43"/>
      <c r="I38" s="43"/>
      <c r="J38" s="41"/>
      <c r="K38" s="42" t="str">
        <f t="shared" si="0"/>
        <v/>
      </c>
      <c r="L38" s="42"/>
      <c r="M38" s="6" t="str">
        <f t="shared" si="2"/>
        <v/>
      </c>
      <c r="N38" s="41"/>
      <c r="O38" s="8"/>
      <c r="P38" s="43"/>
      <c r="Q38" s="43"/>
      <c r="R38" s="44" t="str">
        <f t="shared" si="3"/>
        <v/>
      </c>
      <c r="S38" s="44"/>
      <c r="T38" s="45" t="str">
        <f t="shared" si="4"/>
        <v/>
      </c>
      <c r="U38" s="45"/>
    </row>
    <row r="39" spans="2:21">
      <c r="B39" s="41">
        <v>31</v>
      </c>
      <c r="C39" s="42" t="str">
        <f t="shared" si="1"/>
        <v/>
      </c>
      <c r="D39" s="42"/>
      <c r="E39" s="41"/>
      <c r="F39" s="8"/>
      <c r="G39" s="41" t="s">
        <v>4</v>
      </c>
      <c r="H39" s="43"/>
      <c r="I39" s="43"/>
      <c r="J39" s="41"/>
      <c r="K39" s="42" t="str">
        <f t="shared" si="0"/>
        <v/>
      </c>
      <c r="L39" s="42"/>
      <c r="M39" s="6" t="str">
        <f t="shared" si="2"/>
        <v/>
      </c>
      <c r="N39" s="41"/>
      <c r="O39" s="8"/>
      <c r="P39" s="43"/>
      <c r="Q39" s="43"/>
      <c r="R39" s="44" t="str">
        <f t="shared" si="3"/>
        <v/>
      </c>
      <c r="S39" s="44"/>
      <c r="T39" s="45" t="str">
        <f t="shared" si="4"/>
        <v/>
      </c>
      <c r="U39" s="45"/>
    </row>
    <row r="40" spans="2:21">
      <c r="B40" s="41">
        <v>32</v>
      </c>
      <c r="C40" s="42" t="str">
        <f t="shared" si="1"/>
        <v/>
      </c>
      <c r="D40" s="42"/>
      <c r="E40" s="41"/>
      <c r="F40" s="8"/>
      <c r="G40" s="41" t="s">
        <v>4</v>
      </c>
      <c r="H40" s="43"/>
      <c r="I40" s="43"/>
      <c r="J40" s="41"/>
      <c r="K40" s="42" t="str">
        <f t="shared" si="0"/>
        <v/>
      </c>
      <c r="L40" s="42"/>
      <c r="M40" s="6" t="str">
        <f t="shared" si="2"/>
        <v/>
      </c>
      <c r="N40" s="41"/>
      <c r="O40" s="8"/>
      <c r="P40" s="43"/>
      <c r="Q40" s="43"/>
      <c r="R40" s="44" t="str">
        <f t="shared" si="3"/>
        <v/>
      </c>
      <c r="S40" s="44"/>
      <c r="T40" s="45" t="str">
        <f t="shared" si="4"/>
        <v/>
      </c>
      <c r="U40" s="45"/>
    </row>
    <row r="41" spans="2:21">
      <c r="B41" s="41">
        <v>33</v>
      </c>
      <c r="C41" s="42" t="str">
        <f t="shared" si="1"/>
        <v/>
      </c>
      <c r="D41" s="42"/>
      <c r="E41" s="41"/>
      <c r="F41" s="8"/>
      <c r="G41" s="41" t="s">
        <v>3</v>
      </c>
      <c r="H41" s="43"/>
      <c r="I41" s="43"/>
      <c r="J41" s="41"/>
      <c r="K41" s="42" t="str">
        <f t="shared" si="0"/>
        <v/>
      </c>
      <c r="L41" s="42"/>
      <c r="M41" s="6" t="str">
        <f t="shared" si="2"/>
        <v/>
      </c>
      <c r="N41" s="41"/>
      <c r="O41" s="8"/>
      <c r="P41" s="43"/>
      <c r="Q41" s="43"/>
      <c r="R41" s="44" t="str">
        <f t="shared" si="3"/>
        <v/>
      </c>
      <c r="S41" s="44"/>
      <c r="T41" s="45" t="str">
        <f t="shared" si="4"/>
        <v/>
      </c>
      <c r="U41" s="45"/>
    </row>
    <row r="42" spans="2:21">
      <c r="B42" s="41">
        <v>34</v>
      </c>
      <c r="C42" s="42" t="str">
        <f t="shared" si="1"/>
        <v/>
      </c>
      <c r="D42" s="42"/>
      <c r="E42" s="41"/>
      <c r="F42" s="8"/>
      <c r="G42" s="41" t="s">
        <v>4</v>
      </c>
      <c r="H42" s="43"/>
      <c r="I42" s="43"/>
      <c r="J42" s="41"/>
      <c r="K42" s="42" t="str">
        <f t="shared" si="0"/>
        <v/>
      </c>
      <c r="L42" s="42"/>
      <c r="M42" s="6" t="str">
        <f t="shared" si="2"/>
        <v/>
      </c>
      <c r="N42" s="41"/>
      <c r="O42" s="8"/>
      <c r="P42" s="43"/>
      <c r="Q42" s="43"/>
      <c r="R42" s="44" t="str">
        <f t="shared" si="3"/>
        <v/>
      </c>
      <c r="S42" s="44"/>
      <c r="T42" s="45" t="str">
        <f t="shared" si="4"/>
        <v/>
      </c>
      <c r="U42" s="45"/>
    </row>
    <row r="43" spans="2:21">
      <c r="B43" s="41">
        <v>35</v>
      </c>
      <c r="C43" s="42" t="str">
        <f t="shared" si="1"/>
        <v/>
      </c>
      <c r="D43" s="42"/>
      <c r="E43" s="41"/>
      <c r="F43" s="8"/>
      <c r="G43" s="41" t="s">
        <v>3</v>
      </c>
      <c r="H43" s="43"/>
      <c r="I43" s="43"/>
      <c r="J43" s="41"/>
      <c r="K43" s="42" t="str">
        <f t="shared" si="0"/>
        <v/>
      </c>
      <c r="L43" s="42"/>
      <c r="M43" s="6" t="str">
        <f t="shared" si="2"/>
        <v/>
      </c>
      <c r="N43" s="41"/>
      <c r="O43" s="8"/>
      <c r="P43" s="43"/>
      <c r="Q43" s="43"/>
      <c r="R43" s="44" t="str">
        <f t="shared" si="3"/>
        <v/>
      </c>
      <c r="S43" s="44"/>
      <c r="T43" s="45" t="str">
        <f t="shared" si="4"/>
        <v/>
      </c>
      <c r="U43" s="45"/>
    </row>
    <row r="44" spans="2:21">
      <c r="B44" s="41">
        <v>36</v>
      </c>
      <c r="C44" s="42" t="str">
        <f t="shared" si="1"/>
        <v/>
      </c>
      <c r="D44" s="42"/>
      <c r="E44" s="41"/>
      <c r="F44" s="8"/>
      <c r="G44" s="41" t="s">
        <v>4</v>
      </c>
      <c r="H44" s="43"/>
      <c r="I44" s="43"/>
      <c r="J44" s="41"/>
      <c r="K44" s="42" t="str">
        <f t="shared" si="0"/>
        <v/>
      </c>
      <c r="L44" s="42"/>
      <c r="M44" s="6" t="str">
        <f t="shared" si="2"/>
        <v/>
      </c>
      <c r="N44" s="41"/>
      <c r="O44" s="8"/>
      <c r="P44" s="43"/>
      <c r="Q44" s="43"/>
      <c r="R44" s="44" t="str">
        <f t="shared" si="3"/>
        <v/>
      </c>
      <c r="S44" s="44"/>
      <c r="T44" s="45" t="str">
        <f t="shared" si="4"/>
        <v/>
      </c>
      <c r="U44" s="45"/>
    </row>
    <row r="45" spans="2:21">
      <c r="B45" s="41">
        <v>37</v>
      </c>
      <c r="C45" s="42" t="str">
        <f t="shared" si="1"/>
        <v/>
      </c>
      <c r="D45" s="42"/>
      <c r="E45" s="41"/>
      <c r="F45" s="8"/>
      <c r="G45" s="41" t="s">
        <v>3</v>
      </c>
      <c r="H45" s="43"/>
      <c r="I45" s="43"/>
      <c r="J45" s="41"/>
      <c r="K45" s="42" t="str">
        <f t="shared" si="0"/>
        <v/>
      </c>
      <c r="L45" s="42"/>
      <c r="M45" s="6" t="str">
        <f t="shared" si="2"/>
        <v/>
      </c>
      <c r="N45" s="41"/>
      <c r="O45" s="8"/>
      <c r="P45" s="43"/>
      <c r="Q45" s="43"/>
      <c r="R45" s="44" t="str">
        <f t="shared" si="3"/>
        <v/>
      </c>
      <c r="S45" s="44"/>
      <c r="T45" s="45" t="str">
        <f t="shared" si="4"/>
        <v/>
      </c>
      <c r="U45" s="45"/>
    </row>
    <row r="46" spans="2:21">
      <c r="B46" s="41">
        <v>38</v>
      </c>
      <c r="C46" s="42" t="str">
        <f t="shared" si="1"/>
        <v/>
      </c>
      <c r="D46" s="42"/>
      <c r="E46" s="41"/>
      <c r="F46" s="8"/>
      <c r="G46" s="41" t="s">
        <v>4</v>
      </c>
      <c r="H46" s="43"/>
      <c r="I46" s="43"/>
      <c r="J46" s="41"/>
      <c r="K46" s="42" t="str">
        <f t="shared" si="0"/>
        <v/>
      </c>
      <c r="L46" s="42"/>
      <c r="M46" s="6" t="str">
        <f t="shared" si="2"/>
        <v/>
      </c>
      <c r="N46" s="41"/>
      <c r="O46" s="8"/>
      <c r="P46" s="43"/>
      <c r="Q46" s="43"/>
      <c r="R46" s="44" t="str">
        <f t="shared" si="3"/>
        <v/>
      </c>
      <c r="S46" s="44"/>
      <c r="T46" s="45" t="str">
        <f t="shared" si="4"/>
        <v/>
      </c>
      <c r="U46" s="45"/>
    </row>
    <row r="47" spans="2:21">
      <c r="B47" s="41">
        <v>39</v>
      </c>
      <c r="C47" s="42" t="str">
        <f t="shared" si="1"/>
        <v/>
      </c>
      <c r="D47" s="42"/>
      <c r="E47" s="41"/>
      <c r="F47" s="8"/>
      <c r="G47" s="41" t="s">
        <v>4</v>
      </c>
      <c r="H47" s="43"/>
      <c r="I47" s="43"/>
      <c r="J47" s="41"/>
      <c r="K47" s="42" t="str">
        <f t="shared" si="0"/>
        <v/>
      </c>
      <c r="L47" s="42"/>
      <c r="M47" s="6" t="str">
        <f t="shared" si="2"/>
        <v/>
      </c>
      <c r="N47" s="41"/>
      <c r="O47" s="8"/>
      <c r="P47" s="43"/>
      <c r="Q47" s="43"/>
      <c r="R47" s="44" t="str">
        <f t="shared" si="3"/>
        <v/>
      </c>
      <c r="S47" s="44"/>
      <c r="T47" s="45" t="str">
        <f t="shared" si="4"/>
        <v/>
      </c>
      <c r="U47" s="45"/>
    </row>
    <row r="48" spans="2:21">
      <c r="B48" s="41">
        <v>40</v>
      </c>
      <c r="C48" s="42" t="str">
        <f t="shared" si="1"/>
        <v/>
      </c>
      <c r="D48" s="42"/>
      <c r="E48" s="41"/>
      <c r="F48" s="8"/>
      <c r="G48" s="41" t="s">
        <v>37</v>
      </c>
      <c r="H48" s="43"/>
      <c r="I48" s="43"/>
      <c r="J48" s="41"/>
      <c r="K48" s="42" t="str">
        <f t="shared" si="0"/>
        <v/>
      </c>
      <c r="L48" s="42"/>
      <c r="M48" s="6" t="str">
        <f t="shared" si="2"/>
        <v/>
      </c>
      <c r="N48" s="41"/>
      <c r="O48" s="8"/>
      <c r="P48" s="43"/>
      <c r="Q48" s="43"/>
      <c r="R48" s="44" t="str">
        <f t="shared" si="3"/>
        <v/>
      </c>
      <c r="S48" s="44"/>
      <c r="T48" s="45" t="str">
        <f t="shared" si="4"/>
        <v/>
      </c>
      <c r="U48" s="45"/>
    </row>
    <row r="49" spans="2:21">
      <c r="B49" s="41">
        <v>41</v>
      </c>
      <c r="C49" s="42" t="str">
        <f t="shared" si="1"/>
        <v/>
      </c>
      <c r="D49" s="42"/>
      <c r="E49" s="41"/>
      <c r="F49" s="8"/>
      <c r="G49" s="41" t="s">
        <v>4</v>
      </c>
      <c r="H49" s="43"/>
      <c r="I49" s="43"/>
      <c r="J49" s="41"/>
      <c r="K49" s="42" t="str">
        <f t="shared" si="0"/>
        <v/>
      </c>
      <c r="L49" s="42"/>
      <c r="M49" s="6" t="str">
        <f t="shared" si="2"/>
        <v/>
      </c>
      <c r="N49" s="41"/>
      <c r="O49" s="8"/>
      <c r="P49" s="43"/>
      <c r="Q49" s="43"/>
      <c r="R49" s="44" t="str">
        <f t="shared" si="3"/>
        <v/>
      </c>
      <c r="S49" s="44"/>
      <c r="T49" s="45" t="str">
        <f t="shared" si="4"/>
        <v/>
      </c>
      <c r="U49" s="45"/>
    </row>
    <row r="50" spans="2:21">
      <c r="B50" s="41">
        <v>42</v>
      </c>
      <c r="C50" s="42" t="str">
        <f t="shared" si="1"/>
        <v/>
      </c>
      <c r="D50" s="42"/>
      <c r="E50" s="41"/>
      <c r="F50" s="8"/>
      <c r="G50" s="41" t="s">
        <v>4</v>
      </c>
      <c r="H50" s="43"/>
      <c r="I50" s="43"/>
      <c r="J50" s="41"/>
      <c r="K50" s="42" t="str">
        <f t="shared" si="0"/>
        <v/>
      </c>
      <c r="L50" s="42"/>
      <c r="M50" s="6" t="str">
        <f t="shared" si="2"/>
        <v/>
      </c>
      <c r="N50" s="41"/>
      <c r="O50" s="8"/>
      <c r="P50" s="43"/>
      <c r="Q50" s="43"/>
      <c r="R50" s="44" t="str">
        <f t="shared" si="3"/>
        <v/>
      </c>
      <c r="S50" s="44"/>
      <c r="T50" s="45" t="str">
        <f t="shared" si="4"/>
        <v/>
      </c>
      <c r="U50" s="45"/>
    </row>
    <row r="51" spans="2:21">
      <c r="B51" s="41">
        <v>43</v>
      </c>
      <c r="C51" s="42" t="str">
        <f t="shared" si="1"/>
        <v/>
      </c>
      <c r="D51" s="42"/>
      <c r="E51" s="41"/>
      <c r="F51" s="8"/>
      <c r="G51" s="41" t="s">
        <v>3</v>
      </c>
      <c r="H51" s="43"/>
      <c r="I51" s="43"/>
      <c r="J51" s="41"/>
      <c r="K51" s="42" t="str">
        <f t="shared" si="0"/>
        <v/>
      </c>
      <c r="L51" s="42"/>
      <c r="M51" s="6" t="str">
        <f t="shared" si="2"/>
        <v/>
      </c>
      <c r="N51" s="41"/>
      <c r="O51" s="8"/>
      <c r="P51" s="43"/>
      <c r="Q51" s="43"/>
      <c r="R51" s="44" t="str">
        <f t="shared" si="3"/>
        <v/>
      </c>
      <c r="S51" s="44"/>
      <c r="T51" s="45" t="str">
        <f t="shared" si="4"/>
        <v/>
      </c>
      <c r="U51" s="45"/>
    </row>
    <row r="52" spans="2:21">
      <c r="B52" s="41">
        <v>44</v>
      </c>
      <c r="C52" s="42" t="str">
        <f t="shared" si="1"/>
        <v/>
      </c>
      <c r="D52" s="42"/>
      <c r="E52" s="41"/>
      <c r="F52" s="8"/>
      <c r="G52" s="41" t="s">
        <v>3</v>
      </c>
      <c r="H52" s="43"/>
      <c r="I52" s="43"/>
      <c r="J52" s="41"/>
      <c r="K52" s="42" t="str">
        <f t="shared" si="0"/>
        <v/>
      </c>
      <c r="L52" s="42"/>
      <c r="M52" s="6" t="str">
        <f t="shared" si="2"/>
        <v/>
      </c>
      <c r="N52" s="41"/>
      <c r="O52" s="8"/>
      <c r="P52" s="43"/>
      <c r="Q52" s="43"/>
      <c r="R52" s="44" t="str">
        <f t="shared" si="3"/>
        <v/>
      </c>
      <c r="S52" s="44"/>
      <c r="T52" s="45" t="str">
        <f t="shared" si="4"/>
        <v/>
      </c>
      <c r="U52" s="45"/>
    </row>
    <row r="53" spans="2:21">
      <c r="B53" s="41">
        <v>45</v>
      </c>
      <c r="C53" s="42" t="str">
        <f t="shared" si="1"/>
        <v/>
      </c>
      <c r="D53" s="42"/>
      <c r="E53" s="41"/>
      <c r="F53" s="8"/>
      <c r="G53" s="41" t="s">
        <v>4</v>
      </c>
      <c r="H53" s="43"/>
      <c r="I53" s="43"/>
      <c r="J53" s="41"/>
      <c r="K53" s="42" t="str">
        <f t="shared" si="0"/>
        <v/>
      </c>
      <c r="L53" s="42"/>
      <c r="M53" s="6" t="str">
        <f t="shared" si="2"/>
        <v/>
      </c>
      <c r="N53" s="41"/>
      <c r="O53" s="8"/>
      <c r="P53" s="43"/>
      <c r="Q53" s="43"/>
      <c r="R53" s="44" t="str">
        <f t="shared" si="3"/>
        <v/>
      </c>
      <c r="S53" s="44"/>
      <c r="T53" s="45" t="str">
        <f t="shared" si="4"/>
        <v/>
      </c>
      <c r="U53" s="45"/>
    </row>
    <row r="54" spans="2:21">
      <c r="B54" s="41">
        <v>46</v>
      </c>
      <c r="C54" s="42" t="str">
        <f t="shared" si="1"/>
        <v/>
      </c>
      <c r="D54" s="42"/>
      <c r="E54" s="41"/>
      <c r="F54" s="8"/>
      <c r="G54" s="41" t="s">
        <v>4</v>
      </c>
      <c r="H54" s="43"/>
      <c r="I54" s="43"/>
      <c r="J54" s="41"/>
      <c r="K54" s="42" t="str">
        <f t="shared" si="0"/>
        <v/>
      </c>
      <c r="L54" s="42"/>
      <c r="M54" s="6" t="str">
        <f t="shared" si="2"/>
        <v/>
      </c>
      <c r="N54" s="41"/>
      <c r="O54" s="8"/>
      <c r="P54" s="43"/>
      <c r="Q54" s="43"/>
      <c r="R54" s="44" t="str">
        <f t="shared" si="3"/>
        <v/>
      </c>
      <c r="S54" s="44"/>
      <c r="T54" s="45" t="str">
        <f t="shared" si="4"/>
        <v/>
      </c>
      <c r="U54" s="45"/>
    </row>
    <row r="55" spans="2:21">
      <c r="B55" s="41">
        <v>47</v>
      </c>
      <c r="C55" s="42" t="str">
        <f t="shared" si="1"/>
        <v/>
      </c>
      <c r="D55" s="42"/>
      <c r="E55" s="41"/>
      <c r="F55" s="8"/>
      <c r="G55" s="41" t="s">
        <v>3</v>
      </c>
      <c r="H55" s="43"/>
      <c r="I55" s="43"/>
      <c r="J55" s="41"/>
      <c r="K55" s="42" t="str">
        <f t="shared" si="0"/>
        <v/>
      </c>
      <c r="L55" s="42"/>
      <c r="M55" s="6" t="str">
        <f t="shared" si="2"/>
        <v/>
      </c>
      <c r="N55" s="41"/>
      <c r="O55" s="8"/>
      <c r="P55" s="43"/>
      <c r="Q55" s="43"/>
      <c r="R55" s="44" t="str">
        <f t="shared" si="3"/>
        <v/>
      </c>
      <c r="S55" s="44"/>
      <c r="T55" s="45" t="str">
        <f t="shared" si="4"/>
        <v/>
      </c>
      <c r="U55" s="45"/>
    </row>
    <row r="56" spans="2:21">
      <c r="B56" s="41">
        <v>48</v>
      </c>
      <c r="C56" s="42" t="str">
        <f t="shared" si="1"/>
        <v/>
      </c>
      <c r="D56" s="42"/>
      <c r="E56" s="41"/>
      <c r="F56" s="8"/>
      <c r="G56" s="41" t="s">
        <v>3</v>
      </c>
      <c r="H56" s="43"/>
      <c r="I56" s="43"/>
      <c r="J56" s="41"/>
      <c r="K56" s="42" t="str">
        <f t="shared" si="0"/>
        <v/>
      </c>
      <c r="L56" s="42"/>
      <c r="M56" s="6" t="str">
        <f t="shared" si="2"/>
        <v/>
      </c>
      <c r="N56" s="41"/>
      <c r="O56" s="8"/>
      <c r="P56" s="43"/>
      <c r="Q56" s="43"/>
      <c r="R56" s="44" t="str">
        <f t="shared" si="3"/>
        <v/>
      </c>
      <c r="S56" s="44"/>
      <c r="T56" s="45" t="str">
        <f t="shared" si="4"/>
        <v/>
      </c>
      <c r="U56" s="45"/>
    </row>
    <row r="57" spans="2:21">
      <c r="B57" s="41">
        <v>49</v>
      </c>
      <c r="C57" s="42" t="str">
        <f t="shared" si="1"/>
        <v/>
      </c>
      <c r="D57" s="42"/>
      <c r="E57" s="41"/>
      <c r="F57" s="8"/>
      <c r="G57" s="41" t="s">
        <v>3</v>
      </c>
      <c r="H57" s="43"/>
      <c r="I57" s="43"/>
      <c r="J57" s="41"/>
      <c r="K57" s="42" t="str">
        <f t="shared" si="0"/>
        <v/>
      </c>
      <c r="L57" s="42"/>
      <c r="M57" s="6" t="str">
        <f t="shared" si="2"/>
        <v/>
      </c>
      <c r="N57" s="41"/>
      <c r="O57" s="8"/>
      <c r="P57" s="43"/>
      <c r="Q57" s="43"/>
      <c r="R57" s="44" t="str">
        <f t="shared" si="3"/>
        <v/>
      </c>
      <c r="S57" s="44"/>
      <c r="T57" s="45" t="str">
        <f t="shared" si="4"/>
        <v/>
      </c>
      <c r="U57" s="45"/>
    </row>
    <row r="58" spans="2:21">
      <c r="B58" s="41">
        <v>50</v>
      </c>
      <c r="C58" s="42" t="str">
        <f t="shared" si="1"/>
        <v/>
      </c>
      <c r="D58" s="42"/>
      <c r="E58" s="41"/>
      <c r="F58" s="8"/>
      <c r="G58" s="41" t="s">
        <v>3</v>
      </c>
      <c r="H58" s="43"/>
      <c r="I58" s="43"/>
      <c r="J58" s="41"/>
      <c r="K58" s="42" t="str">
        <f t="shared" si="0"/>
        <v/>
      </c>
      <c r="L58" s="42"/>
      <c r="M58" s="6" t="str">
        <f t="shared" si="2"/>
        <v/>
      </c>
      <c r="N58" s="41"/>
      <c r="O58" s="8"/>
      <c r="P58" s="43"/>
      <c r="Q58" s="43"/>
      <c r="R58" s="44" t="str">
        <f t="shared" si="3"/>
        <v/>
      </c>
      <c r="S58" s="44"/>
      <c r="T58" s="45" t="str">
        <f t="shared" si="4"/>
        <v/>
      </c>
      <c r="U58" s="45"/>
    </row>
    <row r="59" spans="2:21">
      <c r="B59" s="41">
        <v>51</v>
      </c>
      <c r="C59" s="42" t="str">
        <f t="shared" si="1"/>
        <v/>
      </c>
      <c r="D59" s="42"/>
      <c r="E59" s="41"/>
      <c r="F59" s="8"/>
      <c r="G59" s="41" t="s">
        <v>3</v>
      </c>
      <c r="H59" s="43"/>
      <c r="I59" s="43"/>
      <c r="J59" s="41"/>
      <c r="K59" s="42" t="str">
        <f t="shared" si="0"/>
        <v/>
      </c>
      <c r="L59" s="42"/>
      <c r="M59" s="6" t="str">
        <f t="shared" si="2"/>
        <v/>
      </c>
      <c r="N59" s="41"/>
      <c r="O59" s="8"/>
      <c r="P59" s="43"/>
      <c r="Q59" s="43"/>
      <c r="R59" s="44" t="str">
        <f t="shared" si="3"/>
        <v/>
      </c>
      <c r="S59" s="44"/>
      <c r="T59" s="45" t="str">
        <f t="shared" si="4"/>
        <v/>
      </c>
      <c r="U59" s="45"/>
    </row>
    <row r="60" spans="2:21">
      <c r="B60" s="41">
        <v>52</v>
      </c>
      <c r="C60" s="42" t="str">
        <f t="shared" si="1"/>
        <v/>
      </c>
      <c r="D60" s="42"/>
      <c r="E60" s="41"/>
      <c r="F60" s="8"/>
      <c r="G60" s="41" t="s">
        <v>3</v>
      </c>
      <c r="H60" s="43"/>
      <c r="I60" s="43"/>
      <c r="J60" s="41"/>
      <c r="K60" s="42" t="str">
        <f t="shared" si="0"/>
        <v/>
      </c>
      <c r="L60" s="42"/>
      <c r="M60" s="6" t="str">
        <f t="shared" si="2"/>
        <v/>
      </c>
      <c r="N60" s="41"/>
      <c r="O60" s="8"/>
      <c r="P60" s="43"/>
      <c r="Q60" s="43"/>
      <c r="R60" s="44" t="str">
        <f t="shared" si="3"/>
        <v/>
      </c>
      <c r="S60" s="44"/>
      <c r="T60" s="45" t="str">
        <f t="shared" si="4"/>
        <v/>
      </c>
      <c r="U60" s="45"/>
    </row>
    <row r="61" spans="2:21">
      <c r="B61" s="41">
        <v>53</v>
      </c>
      <c r="C61" s="42" t="str">
        <f t="shared" si="1"/>
        <v/>
      </c>
      <c r="D61" s="42"/>
      <c r="E61" s="41"/>
      <c r="F61" s="8"/>
      <c r="G61" s="41" t="s">
        <v>3</v>
      </c>
      <c r="H61" s="43"/>
      <c r="I61" s="43"/>
      <c r="J61" s="41"/>
      <c r="K61" s="42" t="str">
        <f t="shared" si="0"/>
        <v/>
      </c>
      <c r="L61" s="42"/>
      <c r="M61" s="6" t="str">
        <f t="shared" si="2"/>
        <v/>
      </c>
      <c r="N61" s="41"/>
      <c r="O61" s="8"/>
      <c r="P61" s="43"/>
      <c r="Q61" s="43"/>
      <c r="R61" s="44" t="str">
        <f t="shared" si="3"/>
        <v/>
      </c>
      <c r="S61" s="44"/>
      <c r="T61" s="45" t="str">
        <f t="shared" si="4"/>
        <v/>
      </c>
      <c r="U61" s="45"/>
    </row>
    <row r="62" spans="2:21">
      <c r="B62" s="41">
        <v>54</v>
      </c>
      <c r="C62" s="42" t="str">
        <f t="shared" si="1"/>
        <v/>
      </c>
      <c r="D62" s="42"/>
      <c r="E62" s="41"/>
      <c r="F62" s="8"/>
      <c r="G62" s="41" t="s">
        <v>3</v>
      </c>
      <c r="H62" s="43"/>
      <c r="I62" s="43"/>
      <c r="J62" s="41"/>
      <c r="K62" s="42" t="str">
        <f t="shared" si="0"/>
        <v/>
      </c>
      <c r="L62" s="42"/>
      <c r="M62" s="6" t="str">
        <f t="shared" si="2"/>
        <v/>
      </c>
      <c r="N62" s="41"/>
      <c r="O62" s="8"/>
      <c r="P62" s="43"/>
      <c r="Q62" s="43"/>
      <c r="R62" s="44" t="str">
        <f t="shared" si="3"/>
        <v/>
      </c>
      <c r="S62" s="44"/>
      <c r="T62" s="45" t="str">
        <f t="shared" si="4"/>
        <v/>
      </c>
      <c r="U62" s="45"/>
    </row>
    <row r="63" spans="2:21">
      <c r="B63" s="41">
        <v>55</v>
      </c>
      <c r="C63" s="42" t="str">
        <f t="shared" si="1"/>
        <v/>
      </c>
      <c r="D63" s="42"/>
      <c r="E63" s="41"/>
      <c r="F63" s="8"/>
      <c r="G63" s="41" t="s">
        <v>4</v>
      </c>
      <c r="H63" s="43"/>
      <c r="I63" s="43"/>
      <c r="J63" s="41"/>
      <c r="K63" s="42" t="str">
        <f t="shared" si="0"/>
        <v/>
      </c>
      <c r="L63" s="42"/>
      <c r="M63" s="6" t="str">
        <f t="shared" si="2"/>
        <v/>
      </c>
      <c r="N63" s="41"/>
      <c r="O63" s="8"/>
      <c r="P63" s="43"/>
      <c r="Q63" s="43"/>
      <c r="R63" s="44" t="str">
        <f t="shared" si="3"/>
        <v/>
      </c>
      <c r="S63" s="44"/>
      <c r="T63" s="45" t="str">
        <f t="shared" si="4"/>
        <v/>
      </c>
      <c r="U63" s="45"/>
    </row>
    <row r="64" spans="2:21">
      <c r="B64" s="41">
        <v>56</v>
      </c>
      <c r="C64" s="42" t="str">
        <f t="shared" si="1"/>
        <v/>
      </c>
      <c r="D64" s="42"/>
      <c r="E64" s="41"/>
      <c r="F64" s="8"/>
      <c r="G64" s="41" t="s">
        <v>3</v>
      </c>
      <c r="H64" s="43"/>
      <c r="I64" s="43"/>
      <c r="J64" s="41"/>
      <c r="K64" s="42" t="str">
        <f t="shared" si="0"/>
        <v/>
      </c>
      <c r="L64" s="42"/>
      <c r="M64" s="6" t="str">
        <f t="shared" si="2"/>
        <v/>
      </c>
      <c r="N64" s="41"/>
      <c r="O64" s="8"/>
      <c r="P64" s="43"/>
      <c r="Q64" s="43"/>
      <c r="R64" s="44" t="str">
        <f t="shared" si="3"/>
        <v/>
      </c>
      <c r="S64" s="44"/>
      <c r="T64" s="45" t="str">
        <f t="shared" si="4"/>
        <v/>
      </c>
      <c r="U64" s="45"/>
    </row>
    <row r="65" spans="2:21">
      <c r="B65" s="41">
        <v>57</v>
      </c>
      <c r="C65" s="42" t="str">
        <f t="shared" si="1"/>
        <v/>
      </c>
      <c r="D65" s="42"/>
      <c r="E65" s="41"/>
      <c r="F65" s="8"/>
      <c r="G65" s="41" t="s">
        <v>3</v>
      </c>
      <c r="H65" s="43"/>
      <c r="I65" s="43"/>
      <c r="J65" s="41"/>
      <c r="K65" s="42" t="str">
        <f t="shared" si="0"/>
        <v/>
      </c>
      <c r="L65" s="42"/>
      <c r="M65" s="6" t="str">
        <f t="shared" si="2"/>
        <v/>
      </c>
      <c r="N65" s="41"/>
      <c r="O65" s="8"/>
      <c r="P65" s="43"/>
      <c r="Q65" s="43"/>
      <c r="R65" s="44" t="str">
        <f t="shared" si="3"/>
        <v/>
      </c>
      <c r="S65" s="44"/>
      <c r="T65" s="45" t="str">
        <f t="shared" si="4"/>
        <v/>
      </c>
      <c r="U65" s="45"/>
    </row>
    <row r="66" spans="2:21">
      <c r="B66" s="41">
        <v>58</v>
      </c>
      <c r="C66" s="42" t="str">
        <f t="shared" si="1"/>
        <v/>
      </c>
      <c r="D66" s="42"/>
      <c r="E66" s="41"/>
      <c r="F66" s="8"/>
      <c r="G66" s="41" t="s">
        <v>3</v>
      </c>
      <c r="H66" s="43"/>
      <c r="I66" s="43"/>
      <c r="J66" s="41"/>
      <c r="K66" s="42" t="str">
        <f t="shared" si="0"/>
        <v/>
      </c>
      <c r="L66" s="42"/>
      <c r="M66" s="6" t="str">
        <f t="shared" si="2"/>
        <v/>
      </c>
      <c r="N66" s="41"/>
      <c r="O66" s="8"/>
      <c r="P66" s="43"/>
      <c r="Q66" s="43"/>
      <c r="R66" s="44" t="str">
        <f t="shared" si="3"/>
        <v/>
      </c>
      <c r="S66" s="44"/>
      <c r="T66" s="45" t="str">
        <f t="shared" si="4"/>
        <v/>
      </c>
      <c r="U66" s="45"/>
    </row>
    <row r="67" spans="2:21">
      <c r="B67" s="41">
        <v>59</v>
      </c>
      <c r="C67" s="42" t="str">
        <f t="shared" si="1"/>
        <v/>
      </c>
      <c r="D67" s="42"/>
      <c r="E67" s="41"/>
      <c r="F67" s="8"/>
      <c r="G67" s="41" t="s">
        <v>3</v>
      </c>
      <c r="H67" s="43"/>
      <c r="I67" s="43"/>
      <c r="J67" s="41"/>
      <c r="K67" s="42" t="str">
        <f t="shared" si="0"/>
        <v/>
      </c>
      <c r="L67" s="42"/>
      <c r="M67" s="6" t="str">
        <f t="shared" si="2"/>
        <v/>
      </c>
      <c r="N67" s="41"/>
      <c r="O67" s="8"/>
      <c r="P67" s="43"/>
      <c r="Q67" s="43"/>
      <c r="R67" s="44" t="str">
        <f t="shared" si="3"/>
        <v/>
      </c>
      <c r="S67" s="44"/>
      <c r="T67" s="45" t="str">
        <f t="shared" si="4"/>
        <v/>
      </c>
      <c r="U67" s="45"/>
    </row>
    <row r="68" spans="2:21">
      <c r="B68" s="41">
        <v>60</v>
      </c>
      <c r="C68" s="42" t="str">
        <f t="shared" si="1"/>
        <v/>
      </c>
      <c r="D68" s="42"/>
      <c r="E68" s="41"/>
      <c r="F68" s="8"/>
      <c r="G68" s="41" t="s">
        <v>4</v>
      </c>
      <c r="H68" s="43"/>
      <c r="I68" s="43"/>
      <c r="J68" s="41"/>
      <c r="K68" s="42" t="str">
        <f t="shared" si="0"/>
        <v/>
      </c>
      <c r="L68" s="42"/>
      <c r="M68" s="6" t="str">
        <f t="shared" si="2"/>
        <v/>
      </c>
      <c r="N68" s="41"/>
      <c r="O68" s="8"/>
      <c r="P68" s="43"/>
      <c r="Q68" s="43"/>
      <c r="R68" s="44" t="str">
        <f t="shared" si="3"/>
        <v/>
      </c>
      <c r="S68" s="44"/>
      <c r="T68" s="45" t="str">
        <f t="shared" si="4"/>
        <v/>
      </c>
      <c r="U68" s="45"/>
    </row>
    <row r="69" spans="2:21">
      <c r="B69" s="41">
        <v>61</v>
      </c>
      <c r="C69" s="42" t="str">
        <f t="shared" si="1"/>
        <v/>
      </c>
      <c r="D69" s="42"/>
      <c r="E69" s="41"/>
      <c r="F69" s="8"/>
      <c r="G69" s="41" t="s">
        <v>4</v>
      </c>
      <c r="H69" s="43"/>
      <c r="I69" s="43"/>
      <c r="J69" s="41"/>
      <c r="K69" s="42" t="str">
        <f t="shared" si="0"/>
        <v/>
      </c>
      <c r="L69" s="42"/>
      <c r="M69" s="6" t="str">
        <f t="shared" si="2"/>
        <v/>
      </c>
      <c r="N69" s="41"/>
      <c r="O69" s="8"/>
      <c r="P69" s="43"/>
      <c r="Q69" s="43"/>
      <c r="R69" s="44" t="str">
        <f t="shared" si="3"/>
        <v/>
      </c>
      <c r="S69" s="44"/>
      <c r="T69" s="45" t="str">
        <f t="shared" si="4"/>
        <v/>
      </c>
      <c r="U69" s="45"/>
    </row>
    <row r="70" spans="2:21">
      <c r="B70" s="41">
        <v>62</v>
      </c>
      <c r="C70" s="42" t="str">
        <f t="shared" si="1"/>
        <v/>
      </c>
      <c r="D70" s="42"/>
      <c r="E70" s="41"/>
      <c r="F70" s="8"/>
      <c r="G70" s="41" t="s">
        <v>3</v>
      </c>
      <c r="H70" s="43"/>
      <c r="I70" s="43"/>
      <c r="J70" s="41"/>
      <c r="K70" s="42" t="str">
        <f t="shared" si="0"/>
        <v/>
      </c>
      <c r="L70" s="42"/>
      <c r="M70" s="6" t="str">
        <f t="shared" si="2"/>
        <v/>
      </c>
      <c r="N70" s="41"/>
      <c r="O70" s="8"/>
      <c r="P70" s="43"/>
      <c r="Q70" s="43"/>
      <c r="R70" s="44" t="str">
        <f t="shared" si="3"/>
        <v/>
      </c>
      <c r="S70" s="44"/>
      <c r="T70" s="45" t="str">
        <f t="shared" si="4"/>
        <v/>
      </c>
      <c r="U70" s="45"/>
    </row>
    <row r="71" spans="2:21">
      <c r="B71" s="41">
        <v>63</v>
      </c>
      <c r="C71" s="42" t="str">
        <f t="shared" si="1"/>
        <v/>
      </c>
      <c r="D71" s="42"/>
      <c r="E71" s="41"/>
      <c r="F71" s="8"/>
      <c r="G71" s="41" t="s">
        <v>4</v>
      </c>
      <c r="H71" s="43"/>
      <c r="I71" s="43"/>
      <c r="J71" s="41"/>
      <c r="K71" s="42" t="str">
        <f t="shared" si="0"/>
        <v/>
      </c>
      <c r="L71" s="42"/>
      <c r="M71" s="6" t="str">
        <f t="shared" si="2"/>
        <v/>
      </c>
      <c r="N71" s="41"/>
      <c r="O71" s="8"/>
      <c r="P71" s="43"/>
      <c r="Q71" s="43"/>
      <c r="R71" s="44" t="str">
        <f t="shared" si="3"/>
        <v/>
      </c>
      <c r="S71" s="44"/>
      <c r="T71" s="45" t="str">
        <f t="shared" si="4"/>
        <v/>
      </c>
      <c r="U71" s="45"/>
    </row>
    <row r="72" spans="2:21">
      <c r="B72" s="41">
        <v>64</v>
      </c>
      <c r="C72" s="42" t="str">
        <f t="shared" si="1"/>
        <v/>
      </c>
      <c r="D72" s="42"/>
      <c r="E72" s="41"/>
      <c r="F72" s="8"/>
      <c r="G72" s="41" t="s">
        <v>3</v>
      </c>
      <c r="H72" s="43"/>
      <c r="I72" s="43"/>
      <c r="J72" s="41"/>
      <c r="K72" s="42" t="str">
        <f t="shared" si="0"/>
        <v/>
      </c>
      <c r="L72" s="42"/>
      <c r="M72" s="6" t="str">
        <f t="shared" si="2"/>
        <v/>
      </c>
      <c r="N72" s="41"/>
      <c r="O72" s="8"/>
      <c r="P72" s="43"/>
      <c r="Q72" s="43"/>
      <c r="R72" s="44" t="str">
        <f t="shared" si="3"/>
        <v/>
      </c>
      <c r="S72" s="44"/>
      <c r="T72" s="45" t="str">
        <f t="shared" si="4"/>
        <v/>
      </c>
      <c r="U72" s="45"/>
    </row>
    <row r="73" spans="2:21">
      <c r="B73" s="41">
        <v>65</v>
      </c>
      <c r="C73" s="42" t="str">
        <f t="shared" si="1"/>
        <v/>
      </c>
      <c r="D73" s="42"/>
      <c r="E73" s="41"/>
      <c r="F73" s="8"/>
      <c r="G73" s="41" t="s">
        <v>4</v>
      </c>
      <c r="H73" s="43"/>
      <c r="I73" s="43"/>
      <c r="J73" s="41"/>
      <c r="K73" s="42" t="str">
        <f t="shared" ref="K73:K108" si="5">IF(F73="","",C73*0.03)</f>
        <v/>
      </c>
      <c r="L73" s="42"/>
      <c r="M73" s="6" t="str">
        <f t="shared" si="2"/>
        <v/>
      </c>
      <c r="N73" s="41"/>
      <c r="O73" s="8"/>
      <c r="P73" s="43"/>
      <c r="Q73" s="43"/>
      <c r="R73" s="44" t="str">
        <f t="shared" si="3"/>
        <v/>
      </c>
      <c r="S73" s="44"/>
      <c r="T73" s="45" t="str">
        <f t="shared" si="4"/>
        <v/>
      </c>
      <c r="U73" s="45"/>
    </row>
    <row r="74" spans="2:21">
      <c r="B74" s="41">
        <v>66</v>
      </c>
      <c r="C74" s="42" t="str">
        <f t="shared" ref="C74:C108" si="6">IF(R73="","",C73+R73)</f>
        <v/>
      </c>
      <c r="D74" s="42"/>
      <c r="E74" s="41"/>
      <c r="F74" s="8"/>
      <c r="G74" s="41" t="s">
        <v>4</v>
      </c>
      <c r="H74" s="43"/>
      <c r="I74" s="43"/>
      <c r="J74" s="41"/>
      <c r="K74" s="42" t="str">
        <f t="shared" si="5"/>
        <v/>
      </c>
      <c r="L74" s="42"/>
      <c r="M74" s="6" t="str">
        <f t="shared" ref="M74:M108" si="7">IF(J74="","",ROUNDDOWN(K74/(J74/81)/100000,2))</f>
        <v/>
      </c>
      <c r="N74" s="41"/>
      <c r="O74" s="8"/>
      <c r="P74" s="43"/>
      <c r="Q74" s="43"/>
      <c r="R74" s="44" t="str">
        <f t="shared" ref="R74:R108" si="8">IF(O74="","",ROUNDDOWN((IF(G74="売",H74-P74,P74-H74))*M74*10000000/81,0))</f>
        <v/>
      </c>
      <c r="S74" s="44"/>
      <c r="T74" s="45" t="str">
        <f t="shared" ref="T74:T108" si="9">IF(O74="","",IF(R74&lt;0,J74*(-1),IF(G74="買",(P74-H74)*100,(H74-P74)*100)))</f>
        <v/>
      </c>
      <c r="U74" s="45"/>
    </row>
    <row r="75" spans="2:21">
      <c r="B75" s="41">
        <v>67</v>
      </c>
      <c r="C75" s="42" t="str">
        <f t="shared" si="6"/>
        <v/>
      </c>
      <c r="D75" s="42"/>
      <c r="E75" s="41"/>
      <c r="F75" s="8"/>
      <c r="G75" s="41" t="s">
        <v>3</v>
      </c>
      <c r="H75" s="43"/>
      <c r="I75" s="43"/>
      <c r="J75" s="41"/>
      <c r="K75" s="42" t="str">
        <f t="shared" si="5"/>
        <v/>
      </c>
      <c r="L75" s="42"/>
      <c r="M75" s="6" t="str">
        <f t="shared" si="7"/>
        <v/>
      </c>
      <c r="N75" s="41"/>
      <c r="O75" s="8"/>
      <c r="P75" s="43"/>
      <c r="Q75" s="43"/>
      <c r="R75" s="44" t="str">
        <f t="shared" si="8"/>
        <v/>
      </c>
      <c r="S75" s="44"/>
      <c r="T75" s="45" t="str">
        <f t="shared" si="9"/>
        <v/>
      </c>
      <c r="U75" s="45"/>
    </row>
    <row r="76" spans="2:21">
      <c r="B76" s="41">
        <v>68</v>
      </c>
      <c r="C76" s="42" t="str">
        <f t="shared" si="6"/>
        <v/>
      </c>
      <c r="D76" s="42"/>
      <c r="E76" s="41"/>
      <c r="F76" s="8"/>
      <c r="G76" s="41" t="s">
        <v>3</v>
      </c>
      <c r="H76" s="43"/>
      <c r="I76" s="43"/>
      <c r="J76" s="41"/>
      <c r="K76" s="42" t="str">
        <f t="shared" si="5"/>
        <v/>
      </c>
      <c r="L76" s="42"/>
      <c r="M76" s="6" t="str">
        <f t="shared" si="7"/>
        <v/>
      </c>
      <c r="N76" s="41"/>
      <c r="O76" s="8"/>
      <c r="P76" s="43"/>
      <c r="Q76" s="43"/>
      <c r="R76" s="44" t="str">
        <f t="shared" si="8"/>
        <v/>
      </c>
      <c r="S76" s="44"/>
      <c r="T76" s="45" t="str">
        <f t="shared" si="9"/>
        <v/>
      </c>
      <c r="U76" s="45"/>
    </row>
    <row r="77" spans="2:21">
      <c r="B77" s="41">
        <v>69</v>
      </c>
      <c r="C77" s="42" t="str">
        <f t="shared" si="6"/>
        <v/>
      </c>
      <c r="D77" s="42"/>
      <c r="E77" s="41"/>
      <c r="F77" s="8"/>
      <c r="G77" s="41" t="s">
        <v>3</v>
      </c>
      <c r="H77" s="43"/>
      <c r="I77" s="43"/>
      <c r="J77" s="41"/>
      <c r="K77" s="42" t="str">
        <f t="shared" si="5"/>
        <v/>
      </c>
      <c r="L77" s="42"/>
      <c r="M77" s="6" t="str">
        <f t="shared" si="7"/>
        <v/>
      </c>
      <c r="N77" s="41"/>
      <c r="O77" s="8"/>
      <c r="P77" s="43"/>
      <c r="Q77" s="43"/>
      <c r="R77" s="44" t="str">
        <f t="shared" si="8"/>
        <v/>
      </c>
      <c r="S77" s="44"/>
      <c r="T77" s="45" t="str">
        <f t="shared" si="9"/>
        <v/>
      </c>
      <c r="U77" s="45"/>
    </row>
    <row r="78" spans="2:21">
      <c r="B78" s="41">
        <v>70</v>
      </c>
      <c r="C78" s="42" t="str">
        <f t="shared" si="6"/>
        <v/>
      </c>
      <c r="D78" s="42"/>
      <c r="E78" s="41"/>
      <c r="F78" s="8"/>
      <c r="G78" s="41" t="s">
        <v>4</v>
      </c>
      <c r="H78" s="43"/>
      <c r="I78" s="43"/>
      <c r="J78" s="41"/>
      <c r="K78" s="42" t="str">
        <f t="shared" si="5"/>
        <v/>
      </c>
      <c r="L78" s="42"/>
      <c r="M78" s="6" t="str">
        <f t="shared" si="7"/>
        <v/>
      </c>
      <c r="N78" s="41"/>
      <c r="O78" s="8"/>
      <c r="P78" s="43"/>
      <c r="Q78" s="43"/>
      <c r="R78" s="44" t="str">
        <f t="shared" si="8"/>
        <v/>
      </c>
      <c r="S78" s="44"/>
      <c r="T78" s="45" t="str">
        <f t="shared" si="9"/>
        <v/>
      </c>
      <c r="U78" s="45"/>
    </row>
    <row r="79" spans="2:21">
      <c r="B79" s="41">
        <v>71</v>
      </c>
      <c r="C79" s="42" t="str">
        <f t="shared" si="6"/>
        <v/>
      </c>
      <c r="D79" s="42"/>
      <c r="E79" s="41"/>
      <c r="F79" s="8"/>
      <c r="G79" s="41" t="s">
        <v>3</v>
      </c>
      <c r="H79" s="43"/>
      <c r="I79" s="43"/>
      <c r="J79" s="41"/>
      <c r="K79" s="42" t="str">
        <f t="shared" si="5"/>
        <v/>
      </c>
      <c r="L79" s="42"/>
      <c r="M79" s="6" t="str">
        <f t="shared" si="7"/>
        <v/>
      </c>
      <c r="N79" s="41"/>
      <c r="O79" s="8"/>
      <c r="P79" s="43"/>
      <c r="Q79" s="43"/>
      <c r="R79" s="44" t="str">
        <f t="shared" si="8"/>
        <v/>
      </c>
      <c r="S79" s="44"/>
      <c r="T79" s="45" t="str">
        <f t="shared" si="9"/>
        <v/>
      </c>
      <c r="U79" s="45"/>
    </row>
    <row r="80" spans="2:21">
      <c r="B80" s="41">
        <v>72</v>
      </c>
      <c r="C80" s="42" t="str">
        <f t="shared" si="6"/>
        <v/>
      </c>
      <c r="D80" s="42"/>
      <c r="E80" s="41"/>
      <c r="F80" s="8"/>
      <c r="G80" s="41" t="s">
        <v>4</v>
      </c>
      <c r="H80" s="43"/>
      <c r="I80" s="43"/>
      <c r="J80" s="41"/>
      <c r="K80" s="42" t="str">
        <f t="shared" si="5"/>
        <v/>
      </c>
      <c r="L80" s="42"/>
      <c r="M80" s="6" t="str">
        <f t="shared" si="7"/>
        <v/>
      </c>
      <c r="N80" s="41"/>
      <c r="O80" s="8"/>
      <c r="P80" s="43"/>
      <c r="Q80" s="43"/>
      <c r="R80" s="44" t="str">
        <f t="shared" si="8"/>
        <v/>
      </c>
      <c r="S80" s="44"/>
      <c r="T80" s="45" t="str">
        <f t="shared" si="9"/>
        <v/>
      </c>
      <c r="U80" s="45"/>
    </row>
    <row r="81" spans="2:21">
      <c r="B81" s="41">
        <v>73</v>
      </c>
      <c r="C81" s="42" t="str">
        <f t="shared" si="6"/>
        <v/>
      </c>
      <c r="D81" s="42"/>
      <c r="E81" s="41"/>
      <c r="F81" s="8"/>
      <c r="G81" s="41" t="s">
        <v>3</v>
      </c>
      <c r="H81" s="43"/>
      <c r="I81" s="43"/>
      <c r="J81" s="41"/>
      <c r="K81" s="42" t="str">
        <f t="shared" si="5"/>
        <v/>
      </c>
      <c r="L81" s="42"/>
      <c r="M81" s="6" t="str">
        <f t="shared" si="7"/>
        <v/>
      </c>
      <c r="N81" s="41"/>
      <c r="O81" s="8"/>
      <c r="P81" s="43"/>
      <c r="Q81" s="43"/>
      <c r="R81" s="44" t="str">
        <f t="shared" si="8"/>
        <v/>
      </c>
      <c r="S81" s="44"/>
      <c r="T81" s="45" t="str">
        <f t="shared" si="9"/>
        <v/>
      </c>
      <c r="U81" s="45"/>
    </row>
    <row r="82" spans="2:21">
      <c r="B82" s="41">
        <v>74</v>
      </c>
      <c r="C82" s="42" t="str">
        <f t="shared" si="6"/>
        <v/>
      </c>
      <c r="D82" s="42"/>
      <c r="E82" s="41"/>
      <c r="F82" s="8"/>
      <c r="G82" s="41" t="s">
        <v>3</v>
      </c>
      <c r="H82" s="43"/>
      <c r="I82" s="43"/>
      <c r="J82" s="41"/>
      <c r="K82" s="42" t="str">
        <f t="shared" si="5"/>
        <v/>
      </c>
      <c r="L82" s="42"/>
      <c r="M82" s="6" t="str">
        <f t="shared" si="7"/>
        <v/>
      </c>
      <c r="N82" s="41"/>
      <c r="O82" s="8"/>
      <c r="P82" s="43"/>
      <c r="Q82" s="43"/>
      <c r="R82" s="44" t="str">
        <f t="shared" si="8"/>
        <v/>
      </c>
      <c r="S82" s="44"/>
      <c r="T82" s="45" t="str">
        <f t="shared" si="9"/>
        <v/>
      </c>
      <c r="U82" s="45"/>
    </row>
    <row r="83" spans="2:21">
      <c r="B83" s="41">
        <v>75</v>
      </c>
      <c r="C83" s="42" t="str">
        <f t="shared" si="6"/>
        <v/>
      </c>
      <c r="D83" s="42"/>
      <c r="E83" s="41"/>
      <c r="F83" s="8"/>
      <c r="G83" s="41" t="s">
        <v>3</v>
      </c>
      <c r="H83" s="43"/>
      <c r="I83" s="43"/>
      <c r="J83" s="41"/>
      <c r="K83" s="42" t="str">
        <f t="shared" si="5"/>
        <v/>
      </c>
      <c r="L83" s="42"/>
      <c r="M83" s="6" t="str">
        <f t="shared" si="7"/>
        <v/>
      </c>
      <c r="N83" s="41"/>
      <c r="O83" s="8"/>
      <c r="P83" s="43"/>
      <c r="Q83" s="43"/>
      <c r="R83" s="44" t="str">
        <f t="shared" si="8"/>
        <v/>
      </c>
      <c r="S83" s="44"/>
      <c r="T83" s="45" t="str">
        <f t="shared" si="9"/>
        <v/>
      </c>
      <c r="U83" s="45"/>
    </row>
    <row r="84" spans="2:21">
      <c r="B84" s="41">
        <v>76</v>
      </c>
      <c r="C84" s="42" t="str">
        <f t="shared" si="6"/>
        <v/>
      </c>
      <c r="D84" s="42"/>
      <c r="E84" s="41"/>
      <c r="F84" s="8"/>
      <c r="G84" s="41" t="s">
        <v>3</v>
      </c>
      <c r="H84" s="43"/>
      <c r="I84" s="43"/>
      <c r="J84" s="41"/>
      <c r="K84" s="42" t="str">
        <f t="shared" si="5"/>
        <v/>
      </c>
      <c r="L84" s="42"/>
      <c r="M84" s="6" t="str">
        <f t="shared" si="7"/>
        <v/>
      </c>
      <c r="N84" s="41"/>
      <c r="O84" s="8"/>
      <c r="P84" s="43"/>
      <c r="Q84" s="43"/>
      <c r="R84" s="44" t="str">
        <f t="shared" si="8"/>
        <v/>
      </c>
      <c r="S84" s="44"/>
      <c r="T84" s="45" t="str">
        <f t="shared" si="9"/>
        <v/>
      </c>
      <c r="U84" s="45"/>
    </row>
    <row r="85" spans="2:21">
      <c r="B85" s="41">
        <v>77</v>
      </c>
      <c r="C85" s="42" t="str">
        <f t="shared" si="6"/>
        <v/>
      </c>
      <c r="D85" s="42"/>
      <c r="E85" s="41"/>
      <c r="F85" s="8"/>
      <c r="G85" s="41" t="s">
        <v>4</v>
      </c>
      <c r="H85" s="43"/>
      <c r="I85" s="43"/>
      <c r="J85" s="41"/>
      <c r="K85" s="42" t="str">
        <f t="shared" si="5"/>
        <v/>
      </c>
      <c r="L85" s="42"/>
      <c r="M85" s="6" t="str">
        <f t="shared" si="7"/>
        <v/>
      </c>
      <c r="N85" s="41"/>
      <c r="O85" s="8"/>
      <c r="P85" s="43"/>
      <c r="Q85" s="43"/>
      <c r="R85" s="44" t="str">
        <f t="shared" si="8"/>
        <v/>
      </c>
      <c r="S85" s="44"/>
      <c r="T85" s="45" t="str">
        <f t="shared" si="9"/>
        <v/>
      </c>
      <c r="U85" s="45"/>
    </row>
    <row r="86" spans="2:21">
      <c r="B86" s="41">
        <v>78</v>
      </c>
      <c r="C86" s="42" t="str">
        <f t="shared" si="6"/>
        <v/>
      </c>
      <c r="D86" s="42"/>
      <c r="E86" s="41"/>
      <c r="F86" s="8"/>
      <c r="G86" s="41" t="s">
        <v>3</v>
      </c>
      <c r="H86" s="43"/>
      <c r="I86" s="43"/>
      <c r="J86" s="41"/>
      <c r="K86" s="42" t="str">
        <f t="shared" si="5"/>
        <v/>
      </c>
      <c r="L86" s="42"/>
      <c r="M86" s="6" t="str">
        <f t="shared" si="7"/>
        <v/>
      </c>
      <c r="N86" s="41"/>
      <c r="O86" s="8"/>
      <c r="P86" s="43"/>
      <c r="Q86" s="43"/>
      <c r="R86" s="44" t="str">
        <f t="shared" si="8"/>
        <v/>
      </c>
      <c r="S86" s="44"/>
      <c r="T86" s="45" t="str">
        <f t="shared" si="9"/>
        <v/>
      </c>
      <c r="U86" s="45"/>
    </row>
    <row r="87" spans="2:21">
      <c r="B87" s="41">
        <v>79</v>
      </c>
      <c r="C87" s="42" t="str">
        <f t="shared" si="6"/>
        <v/>
      </c>
      <c r="D87" s="42"/>
      <c r="E87" s="41"/>
      <c r="F87" s="8"/>
      <c r="G87" s="41" t="s">
        <v>4</v>
      </c>
      <c r="H87" s="43"/>
      <c r="I87" s="43"/>
      <c r="J87" s="41"/>
      <c r="K87" s="42" t="str">
        <f t="shared" si="5"/>
        <v/>
      </c>
      <c r="L87" s="42"/>
      <c r="M87" s="6" t="str">
        <f t="shared" si="7"/>
        <v/>
      </c>
      <c r="N87" s="41"/>
      <c r="O87" s="8"/>
      <c r="P87" s="43"/>
      <c r="Q87" s="43"/>
      <c r="R87" s="44" t="str">
        <f t="shared" si="8"/>
        <v/>
      </c>
      <c r="S87" s="44"/>
      <c r="T87" s="45" t="str">
        <f t="shared" si="9"/>
        <v/>
      </c>
      <c r="U87" s="45"/>
    </row>
    <row r="88" spans="2:21">
      <c r="B88" s="41">
        <v>80</v>
      </c>
      <c r="C88" s="42" t="str">
        <f t="shared" si="6"/>
        <v/>
      </c>
      <c r="D88" s="42"/>
      <c r="E88" s="41"/>
      <c r="F88" s="8"/>
      <c r="G88" s="41" t="s">
        <v>4</v>
      </c>
      <c r="H88" s="43"/>
      <c r="I88" s="43"/>
      <c r="J88" s="41"/>
      <c r="K88" s="42" t="str">
        <f t="shared" si="5"/>
        <v/>
      </c>
      <c r="L88" s="42"/>
      <c r="M88" s="6" t="str">
        <f t="shared" si="7"/>
        <v/>
      </c>
      <c r="N88" s="41"/>
      <c r="O88" s="8"/>
      <c r="P88" s="43"/>
      <c r="Q88" s="43"/>
      <c r="R88" s="44" t="str">
        <f t="shared" si="8"/>
        <v/>
      </c>
      <c r="S88" s="44"/>
      <c r="T88" s="45" t="str">
        <f t="shared" si="9"/>
        <v/>
      </c>
      <c r="U88" s="45"/>
    </row>
    <row r="89" spans="2:21">
      <c r="B89" s="41">
        <v>81</v>
      </c>
      <c r="C89" s="42" t="str">
        <f t="shared" si="6"/>
        <v/>
      </c>
      <c r="D89" s="42"/>
      <c r="E89" s="41"/>
      <c r="F89" s="8"/>
      <c r="G89" s="41" t="s">
        <v>4</v>
      </c>
      <c r="H89" s="43"/>
      <c r="I89" s="43"/>
      <c r="J89" s="41"/>
      <c r="K89" s="42" t="str">
        <f t="shared" si="5"/>
        <v/>
      </c>
      <c r="L89" s="42"/>
      <c r="M89" s="6" t="str">
        <f t="shared" si="7"/>
        <v/>
      </c>
      <c r="N89" s="41"/>
      <c r="O89" s="8"/>
      <c r="P89" s="43"/>
      <c r="Q89" s="43"/>
      <c r="R89" s="44" t="str">
        <f t="shared" si="8"/>
        <v/>
      </c>
      <c r="S89" s="44"/>
      <c r="T89" s="45" t="str">
        <f t="shared" si="9"/>
        <v/>
      </c>
      <c r="U89" s="45"/>
    </row>
    <row r="90" spans="2:21">
      <c r="B90" s="41">
        <v>82</v>
      </c>
      <c r="C90" s="42" t="str">
        <f t="shared" si="6"/>
        <v/>
      </c>
      <c r="D90" s="42"/>
      <c r="E90" s="41"/>
      <c r="F90" s="8"/>
      <c r="G90" s="41" t="s">
        <v>4</v>
      </c>
      <c r="H90" s="43"/>
      <c r="I90" s="43"/>
      <c r="J90" s="41"/>
      <c r="K90" s="42" t="str">
        <f t="shared" si="5"/>
        <v/>
      </c>
      <c r="L90" s="42"/>
      <c r="M90" s="6" t="str">
        <f t="shared" si="7"/>
        <v/>
      </c>
      <c r="N90" s="41"/>
      <c r="O90" s="8"/>
      <c r="P90" s="43"/>
      <c r="Q90" s="43"/>
      <c r="R90" s="44" t="str">
        <f t="shared" si="8"/>
        <v/>
      </c>
      <c r="S90" s="44"/>
      <c r="T90" s="45" t="str">
        <f t="shared" si="9"/>
        <v/>
      </c>
      <c r="U90" s="45"/>
    </row>
    <row r="91" spans="2:21">
      <c r="B91" s="41">
        <v>83</v>
      </c>
      <c r="C91" s="42" t="str">
        <f t="shared" si="6"/>
        <v/>
      </c>
      <c r="D91" s="42"/>
      <c r="E91" s="41"/>
      <c r="F91" s="8"/>
      <c r="G91" s="41" t="s">
        <v>4</v>
      </c>
      <c r="H91" s="43"/>
      <c r="I91" s="43"/>
      <c r="J91" s="41"/>
      <c r="K91" s="42" t="str">
        <f t="shared" si="5"/>
        <v/>
      </c>
      <c r="L91" s="42"/>
      <c r="M91" s="6" t="str">
        <f t="shared" si="7"/>
        <v/>
      </c>
      <c r="N91" s="41"/>
      <c r="O91" s="8"/>
      <c r="P91" s="43"/>
      <c r="Q91" s="43"/>
      <c r="R91" s="44" t="str">
        <f t="shared" si="8"/>
        <v/>
      </c>
      <c r="S91" s="44"/>
      <c r="T91" s="45" t="str">
        <f t="shared" si="9"/>
        <v/>
      </c>
      <c r="U91" s="45"/>
    </row>
    <row r="92" spans="2:21">
      <c r="B92" s="41">
        <v>84</v>
      </c>
      <c r="C92" s="42" t="str">
        <f t="shared" si="6"/>
        <v/>
      </c>
      <c r="D92" s="42"/>
      <c r="E92" s="41"/>
      <c r="F92" s="8"/>
      <c r="G92" s="41" t="s">
        <v>3</v>
      </c>
      <c r="H92" s="43"/>
      <c r="I92" s="43"/>
      <c r="J92" s="41"/>
      <c r="K92" s="42" t="str">
        <f t="shared" si="5"/>
        <v/>
      </c>
      <c r="L92" s="42"/>
      <c r="M92" s="6" t="str">
        <f t="shared" si="7"/>
        <v/>
      </c>
      <c r="N92" s="41"/>
      <c r="O92" s="8"/>
      <c r="P92" s="43"/>
      <c r="Q92" s="43"/>
      <c r="R92" s="44" t="str">
        <f t="shared" si="8"/>
        <v/>
      </c>
      <c r="S92" s="44"/>
      <c r="T92" s="45" t="str">
        <f t="shared" si="9"/>
        <v/>
      </c>
      <c r="U92" s="45"/>
    </row>
    <row r="93" spans="2:21">
      <c r="B93" s="41">
        <v>85</v>
      </c>
      <c r="C93" s="42" t="str">
        <f t="shared" si="6"/>
        <v/>
      </c>
      <c r="D93" s="42"/>
      <c r="E93" s="41"/>
      <c r="F93" s="8"/>
      <c r="G93" s="41" t="s">
        <v>4</v>
      </c>
      <c r="H93" s="43"/>
      <c r="I93" s="43"/>
      <c r="J93" s="41"/>
      <c r="K93" s="42" t="str">
        <f t="shared" si="5"/>
        <v/>
      </c>
      <c r="L93" s="42"/>
      <c r="M93" s="6" t="str">
        <f t="shared" si="7"/>
        <v/>
      </c>
      <c r="N93" s="41"/>
      <c r="O93" s="8"/>
      <c r="P93" s="43"/>
      <c r="Q93" s="43"/>
      <c r="R93" s="44" t="str">
        <f t="shared" si="8"/>
        <v/>
      </c>
      <c r="S93" s="44"/>
      <c r="T93" s="45" t="str">
        <f t="shared" si="9"/>
        <v/>
      </c>
      <c r="U93" s="45"/>
    </row>
    <row r="94" spans="2:21">
      <c r="B94" s="41">
        <v>86</v>
      </c>
      <c r="C94" s="42" t="str">
        <f t="shared" si="6"/>
        <v/>
      </c>
      <c r="D94" s="42"/>
      <c r="E94" s="41"/>
      <c r="F94" s="8"/>
      <c r="G94" s="41" t="s">
        <v>3</v>
      </c>
      <c r="H94" s="43"/>
      <c r="I94" s="43"/>
      <c r="J94" s="41"/>
      <c r="K94" s="42" t="str">
        <f t="shared" si="5"/>
        <v/>
      </c>
      <c r="L94" s="42"/>
      <c r="M94" s="6" t="str">
        <f t="shared" si="7"/>
        <v/>
      </c>
      <c r="N94" s="41"/>
      <c r="O94" s="8"/>
      <c r="P94" s="43"/>
      <c r="Q94" s="43"/>
      <c r="R94" s="44" t="str">
        <f t="shared" si="8"/>
        <v/>
      </c>
      <c r="S94" s="44"/>
      <c r="T94" s="45" t="str">
        <f t="shared" si="9"/>
        <v/>
      </c>
      <c r="U94" s="45"/>
    </row>
    <row r="95" spans="2:21">
      <c r="B95" s="41">
        <v>87</v>
      </c>
      <c r="C95" s="42" t="str">
        <f t="shared" si="6"/>
        <v/>
      </c>
      <c r="D95" s="42"/>
      <c r="E95" s="41"/>
      <c r="F95" s="8"/>
      <c r="G95" s="41" t="s">
        <v>4</v>
      </c>
      <c r="H95" s="43"/>
      <c r="I95" s="43"/>
      <c r="J95" s="41"/>
      <c r="K95" s="42" t="str">
        <f t="shared" si="5"/>
        <v/>
      </c>
      <c r="L95" s="42"/>
      <c r="M95" s="6" t="str">
        <f t="shared" si="7"/>
        <v/>
      </c>
      <c r="N95" s="41"/>
      <c r="O95" s="8"/>
      <c r="P95" s="43"/>
      <c r="Q95" s="43"/>
      <c r="R95" s="44" t="str">
        <f t="shared" si="8"/>
        <v/>
      </c>
      <c r="S95" s="44"/>
      <c r="T95" s="45" t="str">
        <f t="shared" si="9"/>
        <v/>
      </c>
      <c r="U95" s="45"/>
    </row>
    <row r="96" spans="2:21">
      <c r="B96" s="41">
        <v>88</v>
      </c>
      <c r="C96" s="42" t="str">
        <f t="shared" si="6"/>
        <v/>
      </c>
      <c r="D96" s="42"/>
      <c r="E96" s="41"/>
      <c r="F96" s="8"/>
      <c r="G96" s="41" t="s">
        <v>3</v>
      </c>
      <c r="H96" s="43"/>
      <c r="I96" s="43"/>
      <c r="J96" s="41"/>
      <c r="K96" s="42" t="str">
        <f t="shared" si="5"/>
        <v/>
      </c>
      <c r="L96" s="42"/>
      <c r="M96" s="6" t="str">
        <f t="shared" si="7"/>
        <v/>
      </c>
      <c r="N96" s="41"/>
      <c r="O96" s="8"/>
      <c r="P96" s="43"/>
      <c r="Q96" s="43"/>
      <c r="R96" s="44" t="str">
        <f t="shared" si="8"/>
        <v/>
      </c>
      <c r="S96" s="44"/>
      <c r="T96" s="45" t="str">
        <f t="shared" si="9"/>
        <v/>
      </c>
      <c r="U96" s="45"/>
    </row>
    <row r="97" spans="2:21">
      <c r="B97" s="41">
        <v>89</v>
      </c>
      <c r="C97" s="42" t="str">
        <f t="shared" si="6"/>
        <v/>
      </c>
      <c r="D97" s="42"/>
      <c r="E97" s="41"/>
      <c r="F97" s="8"/>
      <c r="G97" s="41" t="s">
        <v>4</v>
      </c>
      <c r="H97" s="43"/>
      <c r="I97" s="43"/>
      <c r="J97" s="41"/>
      <c r="K97" s="42" t="str">
        <f t="shared" si="5"/>
        <v/>
      </c>
      <c r="L97" s="42"/>
      <c r="M97" s="6" t="str">
        <f t="shared" si="7"/>
        <v/>
      </c>
      <c r="N97" s="41"/>
      <c r="O97" s="8"/>
      <c r="P97" s="43"/>
      <c r="Q97" s="43"/>
      <c r="R97" s="44" t="str">
        <f t="shared" si="8"/>
        <v/>
      </c>
      <c r="S97" s="44"/>
      <c r="T97" s="45" t="str">
        <f t="shared" si="9"/>
        <v/>
      </c>
      <c r="U97" s="45"/>
    </row>
    <row r="98" spans="2:21">
      <c r="B98" s="41">
        <v>90</v>
      </c>
      <c r="C98" s="42" t="str">
        <f t="shared" si="6"/>
        <v/>
      </c>
      <c r="D98" s="42"/>
      <c r="E98" s="41"/>
      <c r="F98" s="8"/>
      <c r="G98" s="41" t="s">
        <v>3</v>
      </c>
      <c r="H98" s="43"/>
      <c r="I98" s="43"/>
      <c r="J98" s="41"/>
      <c r="K98" s="42" t="str">
        <f t="shared" si="5"/>
        <v/>
      </c>
      <c r="L98" s="42"/>
      <c r="M98" s="6" t="str">
        <f t="shared" si="7"/>
        <v/>
      </c>
      <c r="N98" s="41"/>
      <c r="O98" s="8"/>
      <c r="P98" s="43"/>
      <c r="Q98" s="43"/>
      <c r="R98" s="44" t="str">
        <f t="shared" si="8"/>
        <v/>
      </c>
      <c r="S98" s="44"/>
      <c r="T98" s="45" t="str">
        <f t="shared" si="9"/>
        <v/>
      </c>
      <c r="U98" s="45"/>
    </row>
    <row r="99" spans="2:21">
      <c r="B99" s="41">
        <v>91</v>
      </c>
      <c r="C99" s="42" t="str">
        <f t="shared" si="6"/>
        <v/>
      </c>
      <c r="D99" s="42"/>
      <c r="E99" s="41"/>
      <c r="F99" s="8"/>
      <c r="G99" s="41" t="s">
        <v>4</v>
      </c>
      <c r="H99" s="43"/>
      <c r="I99" s="43"/>
      <c r="J99" s="41"/>
      <c r="K99" s="42" t="str">
        <f t="shared" si="5"/>
        <v/>
      </c>
      <c r="L99" s="42"/>
      <c r="M99" s="6" t="str">
        <f t="shared" si="7"/>
        <v/>
      </c>
      <c r="N99" s="41"/>
      <c r="O99" s="8"/>
      <c r="P99" s="43"/>
      <c r="Q99" s="43"/>
      <c r="R99" s="44" t="str">
        <f t="shared" si="8"/>
        <v/>
      </c>
      <c r="S99" s="44"/>
      <c r="T99" s="45" t="str">
        <f t="shared" si="9"/>
        <v/>
      </c>
      <c r="U99" s="45"/>
    </row>
    <row r="100" spans="2:21">
      <c r="B100" s="41">
        <v>92</v>
      </c>
      <c r="C100" s="42" t="str">
        <f t="shared" si="6"/>
        <v/>
      </c>
      <c r="D100" s="42"/>
      <c r="E100" s="41"/>
      <c r="F100" s="8"/>
      <c r="G100" s="41" t="s">
        <v>4</v>
      </c>
      <c r="H100" s="43"/>
      <c r="I100" s="43"/>
      <c r="J100" s="41"/>
      <c r="K100" s="42" t="str">
        <f t="shared" si="5"/>
        <v/>
      </c>
      <c r="L100" s="42"/>
      <c r="M100" s="6" t="str">
        <f t="shared" si="7"/>
        <v/>
      </c>
      <c r="N100" s="41"/>
      <c r="O100" s="8"/>
      <c r="P100" s="43"/>
      <c r="Q100" s="43"/>
      <c r="R100" s="44" t="str">
        <f t="shared" si="8"/>
        <v/>
      </c>
      <c r="S100" s="44"/>
      <c r="T100" s="45" t="str">
        <f t="shared" si="9"/>
        <v/>
      </c>
      <c r="U100" s="45"/>
    </row>
    <row r="101" spans="2:21">
      <c r="B101" s="41">
        <v>93</v>
      </c>
      <c r="C101" s="42" t="str">
        <f t="shared" si="6"/>
        <v/>
      </c>
      <c r="D101" s="42"/>
      <c r="E101" s="41"/>
      <c r="F101" s="8"/>
      <c r="G101" s="41" t="s">
        <v>3</v>
      </c>
      <c r="H101" s="43"/>
      <c r="I101" s="43"/>
      <c r="J101" s="41"/>
      <c r="K101" s="42" t="str">
        <f t="shared" si="5"/>
        <v/>
      </c>
      <c r="L101" s="42"/>
      <c r="M101" s="6" t="str">
        <f t="shared" si="7"/>
        <v/>
      </c>
      <c r="N101" s="41"/>
      <c r="O101" s="8"/>
      <c r="P101" s="43"/>
      <c r="Q101" s="43"/>
      <c r="R101" s="44" t="str">
        <f t="shared" si="8"/>
        <v/>
      </c>
      <c r="S101" s="44"/>
      <c r="T101" s="45" t="str">
        <f t="shared" si="9"/>
        <v/>
      </c>
      <c r="U101" s="45"/>
    </row>
    <row r="102" spans="2:21">
      <c r="B102" s="41">
        <v>94</v>
      </c>
      <c r="C102" s="42" t="str">
        <f t="shared" si="6"/>
        <v/>
      </c>
      <c r="D102" s="42"/>
      <c r="E102" s="41"/>
      <c r="F102" s="8"/>
      <c r="G102" s="41" t="s">
        <v>3</v>
      </c>
      <c r="H102" s="43"/>
      <c r="I102" s="43"/>
      <c r="J102" s="41"/>
      <c r="K102" s="42" t="str">
        <f t="shared" si="5"/>
        <v/>
      </c>
      <c r="L102" s="42"/>
      <c r="M102" s="6" t="str">
        <f t="shared" si="7"/>
        <v/>
      </c>
      <c r="N102" s="41"/>
      <c r="O102" s="8"/>
      <c r="P102" s="43"/>
      <c r="Q102" s="43"/>
      <c r="R102" s="44" t="str">
        <f t="shared" si="8"/>
        <v/>
      </c>
      <c r="S102" s="44"/>
      <c r="T102" s="45" t="str">
        <f t="shared" si="9"/>
        <v/>
      </c>
      <c r="U102" s="45"/>
    </row>
    <row r="103" spans="2:21">
      <c r="B103" s="41">
        <v>95</v>
      </c>
      <c r="C103" s="42" t="str">
        <f t="shared" si="6"/>
        <v/>
      </c>
      <c r="D103" s="42"/>
      <c r="E103" s="41"/>
      <c r="F103" s="8"/>
      <c r="G103" s="41" t="s">
        <v>3</v>
      </c>
      <c r="H103" s="43"/>
      <c r="I103" s="43"/>
      <c r="J103" s="41"/>
      <c r="K103" s="42" t="str">
        <f t="shared" si="5"/>
        <v/>
      </c>
      <c r="L103" s="42"/>
      <c r="M103" s="6" t="str">
        <f t="shared" si="7"/>
        <v/>
      </c>
      <c r="N103" s="41"/>
      <c r="O103" s="8"/>
      <c r="P103" s="43"/>
      <c r="Q103" s="43"/>
      <c r="R103" s="44" t="str">
        <f t="shared" si="8"/>
        <v/>
      </c>
      <c r="S103" s="44"/>
      <c r="T103" s="45" t="str">
        <f t="shared" si="9"/>
        <v/>
      </c>
      <c r="U103" s="45"/>
    </row>
    <row r="104" spans="2:21">
      <c r="B104" s="41">
        <v>96</v>
      </c>
      <c r="C104" s="42" t="str">
        <f t="shared" si="6"/>
        <v/>
      </c>
      <c r="D104" s="42"/>
      <c r="E104" s="41"/>
      <c r="F104" s="8"/>
      <c r="G104" s="41" t="s">
        <v>4</v>
      </c>
      <c r="H104" s="43"/>
      <c r="I104" s="43"/>
      <c r="J104" s="41"/>
      <c r="K104" s="42" t="str">
        <f t="shared" si="5"/>
        <v/>
      </c>
      <c r="L104" s="42"/>
      <c r="M104" s="6" t="str">
        <f t="shared" si="7"/>
        <v/>
      </c>
      <c r="N104" s="41"/>
      <c r="O104" s="8"/>
      <c r="P104" s="43"/>
      <c r="Q104" s="43"/>
      <c r="R104" s="44" t="str">
        <f t="shared" si="8"/>
        <v/>
      </c>
      <c r="S104" s="44"/>
      <c r="T104" s="45" t="str">
        <f t="shared" si="9"/>
        <v/>
      </c>
      <c r="U104" s="45"/>
    </row>
    <row r="105" spans="2:21">
      <c r="B105" s="41">
        <v>97</v>
      </c>
      <c r="C105" s="42" t="str">
        <f t="shared" si="6"/>
        <v/>
      </c>
      <c r="D105" s="42"/>
      <c r="E105" s="41"/>
      <c r="F105" s="8"/>
      <c r="G105" s="41" t="s">
        <v>3</v>
      </c>
      <c r="H105" s="43"/>
      <c r="I105" s="43"/>
      <c r="J105" s="41"/>
      <c r="K105" s="42" t="str">
        <f t="shared" si="5"/>
        <v/>
      </c>
      <c r="L105" s="42"/>
      <c r="M105" s="6" t="str">
        <f t="shared" si="7"/>
        <v/>
      </c>
      <c r="N105" s="41"/>
      <c r="O105" s="8"/>
      <c r="P105" s="43"/>
      <c r="Q105" s="43"/>
      <c r="R105" s="44" t="str">
        <f t="shared" si="8"/>
        <v/>
      </c>
      <c r="S105" s="44"/>
      <c r="T105" s="45" t="str">
        <f t="shared" si="9"/>
        <v/>
      </c>
      <c r="U105" s="45"/>
    </row>
    <row r="106" spans="2:21">
      <c r="B106" s="41">
        <v>98</v>
      </c>
      <c r="C106" s="42" t="str">
        <f t="shared" si="6"/>
        <v/>
      </c>
      <c r="D106" s="42"/>
      <c r="E106" s="41"/>
      <c r="F106" s="8"/>
      <c r="G106" s="41" t="s">
        <v>4</v>
      </c>
      <c r="H106" s="43"/>
      <c r="I106" s="43"/>
      <c r="J106" s="41"/>
      <c r="K106" s="42" t="str">
        <f t="shared" si="5"/>
        <v/>
      </c>
      <c r="L106" s="42"/>
      <c r="M106" s="6" t="str">
        <f t="shared" si="7"/>
        <v/>
      </c>
      <c r="N106" s="41"/>
      <c r="O106" s="8"/>
      <c r="P106" s="43"/>
      <c r="Q106" s="43"/>
      <c r="R106" s="44" t="str">
        <f t="shared" si="8"/>
        <v/>
      </c>
      <c r="S106" s="44"/>
      <c r="T106" s="45" t="str">
        <f t="shared" si="9"/>
        <v/>
      </c>
      <c r="U106" s="45"/>
    </row>
    <row r="107" spans="2:21">
      <c r="B107" s="41">
        <v>99</v>
      </c>
      <c r="C107" s="42" t="str">
        <f t="shared" si="6"/>
        <v/>
      </c>
      <c r="D107" s="42"/>
      <c r="E107" s="41"/>
      <c r="F107" s="8"/>
      <c r="G107" s="41" t="s">
        <v>4</v>
      </c>
      <c r="H107" s="43"/>
      <c r="I107" s="43"/>
      <c r="J107" s="41"/>
      <c r="K107" s="42" t="str">
        <f t="shared" si="5"/>
        <v/>
      </c>
      <c r="L107" s="42"/>
      <c r="M107" s="6" t="str">
        <f t="shared" si="7"/>
        <v/>
      </c>
      <c r="N107" s="41"/>
      <c r="O107" s="8"/>
      <c r="P107" s="43"/>
      <c r="Q107" s="43"/>
      <c r="R107" s="44" t="str">
        <f t="shared" si="8"/>
        <v/>
      </c>
      <c r="S107" s="44"/>
      <c r="T107" s="45" t="str">
        <f t="shared" si="9"/>
        <v/>
      </c>
      <c r="U107" s="45"/>
    </row>
    <row r="108" spans="2:21">
      <c r="B108" s="41">
        <v>100</v>
      </c>
      <c r="C108" s="42" t="str">
        <f t="shared" si="6"/>
        <v/>
      </c>
      <c r="D108" s="42"/>
      <c r="E108" s="41"/>
      <c r="F108" s="8"/>
      <c r="G108" s="41" t="s">
        <v>3</v>
      </c>
      <c r="H108" s="43"/>
      <c r="I108" s="43"/>
      <c r="J108" s="41"/>
      <c r="K108" s="42" t="str">
        <f t="shared" si="5"/>
        <v/>
      </c>
      <c r="L108" s="42"/>
      <c r="M108" s="6" t="str">
        <f t="shared" si="7"/>
        <v/>
      </c>
      <c r="N108" s="41"/>
      <c r="O108" s="8"/>
      <c r="P108" s="43"/>
      <c r="Q108" s="43"/>
      <c r="R108" s="44" t="str">
        <f t="shared" si="8"/>
        <v/>
      </c>
      <c r="S108" s="44"/>
      <c r="T108" s="45" t="str">
        <f t="shared" si="9"/>
        <v/>
      </c>
      <c r="U108" s="45"/>
    </row>
    <row r="109" spans="2:21">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17" priority="7" stopIfTrue="1" operator="equal">
      <formula>"買"</formula>
    </cfRule>
    <cfRule type="cellIs" dxfId="16" priority="8" stopIfTrue="1" operator="equal">
      <formula>"売"</formula>
    </cfRule>
  </conditionalFormatting>
  <conditionalFormatting sqref="G9:G11 G14:G45 G47:G108">
    <cfRule type="cellIs" dxfId="15" priority="5" stopIfTrue="1" operator="equal">
      <formula>"買"</formula>
    </cfRule>
    <cfRule type="cellIs" dxfId="14" priority="6" stopIfTrue="1" operator="equal">
      <formula>"売"</formula>
    </cfRule>
  </conditionalFormatting>
  <conditionalFormatting sqref="G12">
    <cfRule type="cellIs" dxfId="13" priority="3" stopIfTrue="1" operator="equal">
      <formula>"買"</formula>
    </cfRule>
    <cfRule type="cellIs" dxfId="12" priority="4" stopIfTrue="1" operator="equal">
      <formula>"売"</formula>
    </cfRule>
  </conditionalFormatting>
  <conditionalFormatting sqref="G13">
    <cfRule type="cellIs" dxfId="11" priority="1" stopIfTrue="1" operator="equal">
      <formula>"買"</formula>
    </cfRule>
    <cfRule type="cellIs" dxfId="10"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B2:V109"/>
  <sheetViews>
    <sheetView tabSelected="1" topLeftCell="A66" workbookViewId="0">
      <selection activeCell="P88" sqref="P88:Q88"/>
    </sheetView>
  </sheetViews>
  <sheetFormatPr defaultRowHeight="13.5"/>
  <cols>
    <col min="1" max="1" width="2.875" customWidth="1"/>
    <col min="2" max="18" width="6.625" customWidth="1"/>
    <col min="22" max="22" width="10.875" style="23" bestFit="1" customWidth="1"/>
  </cols>
  <sheetData>
    <row r="2" spans="2:21">
      <c r="B2" s="70" t="s">
        <v>5</v>
      </c>
      <c r="C2" s="70"/>
      <c r="D2" s="73" t="s">
        <v>56</v>
      </c>
      <c r="E2" s="73"/>
      <c r="F2" s="70" t="s">
        <v>6</v>
      </c>
      <c r="G2" s="70"/>
      <c r="H2" s="73">
        <v>60</v>
      </c>
      <c r="I2" s="73"/>
      <c r="J2" s="70" t="s">
        <v>7</v>
      </c>
      <c r="K2" s="70"/>
      <c r="L2" s="67">
        <f>C9</f>
        <v>1000000</v>
      </c>
      <c r="M2" s="73"/>
      <c r="N2" s="70" t="s">
        <v>8</v>
      </c>
      <c r="O2" s="70"/>
      <c r="P2" s="67">
        <v>561781</v>
      </c>
      <c r="Q2" s="73"/>
      <c r="R2" s="1"/>
      <c r="S2" s="1"/>
      <c r="T2" s="1"/>
    </row>
    <row r="3" spans="2:21" ht="57" customHeight="1">
      <c r="B3" s="70" t="s">
        <v>9</v>
      </c>
      <c r="C3" s="70"/>
      <c r="D3" s="75" t="s">
        <v>38</v>
      </c>
      <c r="E3" s="75"/>
      <c r="F3" s="75"/>
      <c r="G3" s="75"/>
      <c r="H3" s="75"/>
      <c r="I3" s="75"/>
      <c r="J3" s="70" t="s">
        <v>10</v>
      </c>
      <c r="K3" s="70"/>
      <c r="L3" s="75" t="s">
        <v>48</v>
      </c>
      <c r="M3" s="76"/>
      <c r="N3" s="76"/>
      <c r="O3" s="76"/>
      <c r="P3" s="76"/>
      <c r="Q3" s="76"/>
      <c r="R3" s="1"/>
      <c r="S3" s="1"/>
    </row>
    <row r="4" spans="2:21">
      <c r="B4" s="70" t="s">
        <v>11</v>
      </c>
      <c r="C4" s="70"/>
      <c r="D4" s="68">
        <f>SUM($R$9:$S$993)</f>
        <v>-450476</v>
      </c>
      <c r="E4" s="68"/>
      <c r="F4" s="70" t="s">
        <v>12</v>
      </c>
      <c r="G4" s="70"/>
      <c r="H4" s="74">
        <f>SUM($T$9:$U$108)</f>
        <v>-833.99999999999966</v>
      </c>
      <c r="I4" s="73"/>
      <c r="J4" s="66" t="s">
        <v>13</v>
      </c>
      <c r="K4" s="66"/>
      <c r="L4" s="67">
        <f>MAX($C$9:$D$990)-C9</f>
        <v>0</v>
      </c>
      <c r="M4" s="67"/>
      <c r="N4" s="66" t="s">
        <v>14</v>
      </c>
      <c r="O4" s="66"/>
      <c r="P4" s="68">
        <f>MIN($C$9:$D$990)-C9</f>
        <v>-549698</v>
      </c>
      <c r="Q4" s="68"/>
      <c r="R4" s="1"/>
      <c r="S4" s="1"/>
      <c r="T4" s="1"/>
    </row>
    <row r="5" spans="2:21">
      <c r="B5" s="40" t="s">
        <v>15</v>
      </c>
      <c r="C5" s="2">
        <f>COUNTIF($R$9:$R$990,"&gt;0")</f>
        <v>11</v>
      </c>
      <c r="D5" s="39" t="s">
        <v>16</v>
      </c>
      <c r="E5" s="16">
        <f>COUNTIF($R$9:$R$990,"&lt;0")</f>
        <v>66</v>
      </c>
      <c r="F5" s="39" t="s">
        <v>17</v>
      </c>
      <c r="G5" s="2">
        <f>COUNTIF($R$9:$R$990,"=0")</f>
        <v>0</v>
      </c>
      <c r="H5" s="39" t="s">
        <v>18</v>
      </c>
      <c r="I5" s="3">
        <f>C5/SUM(C5,E5,G5)</f>
        <v>0.14285714285714285</v>
      </c>
      <c r="J5" s="69" t="s">
        <v>19</v>
      </c>
      <c r="K5" s="70"/>
      <c r="L5" s="71"/>
      <c r="M5" s="72"/>
      <c r="N5" s="18" t="s">
        <v>20</v>
      </c>
      <c r="O5" s="9"/>
      <c r="P5" s="71"/>
      <c r="Q5" s="72"/>
      <c r="R5" s="1"/>
      <c r="S5" s="1"/>
      <c r="T5" s="1"/>
    </row>
    <row r="6" spans="2:21">
      <c r="B6" s="11"/>
      <c r="C6" s="14"/>
      <c r="D6" s="15"/>
      <c r="E6" s="12"/>
      <c r="F6" s="11"/>
      <c r="G6" s="12"/>
      <c r="H6" s="11"/>
      <c r="I6" s="17"/>
      <c r="J6" s="11"/>
      <c r="K6" s="11"/>
      <c r="L6" s="12"/>
      <c r="M6" s="12"/>
      <c r="N6" s="13"/>
      <c r="O6" s="13"/>
      <c r="P6" s="10"/>
      <c r="Q6" s="7"/>
      <c r="R6" s="1"/>
      <c r="S6" s="1"/>
      <c r="T6" s="1"/>
    </row>
    <row r="7" spans="2:21">
      <c r="B7" s="53" t="s">
        <v>21</v>
      </c>
      <c r="C7" s="55" t="s">
        <v>22</v>
      </c>
      <c r="D7" s="56"/>
      <c r="E7" s="59" t="s">
        <v>23</v>
      </c>
      <c r="F7" s="60"/>
      <c r="G7" s="60"/>
      <c r="H7" s="60"/>
      <c r="I7" s="48"/>
      <c r="J7" s="61" t="s">
        <v>24</v>
      </c>
      <c r="K7" s="62"/>
      <c r="L7" s="50"/>
      <c r="M7" s="63" t="s">
        <v>25</v>
      </c>
      <c r="N7" s="64" t="s">
        <v>26</v>
      </c>
      <c r="O7" s="65"/>
      <c r="P7" s="65"/>
      <c r="Q7" s="52"/>
      <c r="R7" s="46" t="s">
        <v>27</v>
      </c>
      <c r="S7" s="46"/>
      <c r="T7" s="46"/>
      <c r="U7" s="46"/>
    </row>
    <row r="8" spans="2:21">
      <c r="B8" s="54"/>
      <c r="C8" s="57"/>
      <c r="D8" s="58"/>
      <c r="E8" s="19" t="s">
        <v>28</v>
      </c>
      <c r="F8" s="19" t="s">
        <v>29</v>
      </c>
      <c r="G8" s="19" t="s">
        <v>30</v>
      </c>
      <c r="H8" s="47" t="s">
        <v>31</v>
      </c>
      <c r="I8" s="48"/>
      <c r="J8" s="4" t="s">
        <v>32</v>
      </c>
      <c r="K8" s="49" t="s">
        <v>33</v>
      </c>
      <c r="L8" s="50"/>
      <c r="M8" s="63"/>
      <c r="N8" s="5" t="s">
        <v>28</v>
      </c>
      <c r="O8" s="5" t="s">
        <v>29</v>
      </c>
      <c r="P8" s="51" t="s">
        <v>31</v>
      </c>
      <c r="Q8" s="52"/>
      <c r="R8" s="46" t="s">
        <v>34</v>
      </c>
      <c r="S8" s="46"/>
      <c r="T8" s="46" t="s">
        <v>32</v>
      </c>
      <c r="U8" s="46"/>
    </row>
    <row r="9" spans="2:21">
      <c r="B9" s="41">
        <v>1</v>
      </c>
      <c r="C9" s="42">
        <v>1000000</v>
      </c>
      <c r="D9" s="42"/>
      <c r="E9" s="41">
        <v>2015</v>
      </c>
      <c r="F9" s="8">
        <v>42011</v>
      </c>
      <c r="G9" s="41" t="s">
        <v>4</v>
      </c>
      <c r="H9" s="43">
        <v>180.29</v>
      </c>
      <c r="I9" s="43"/>
      <c r="J9" s="41">
        <v>27</v>
      </c>
      <c r="K9" s="42">
        <f t="shared" ref="K9:K72" si="0">IF(F9="","",C9*0.03)</f>
        <v>30000</v>
      </c>
      <c r="L9" s="42"/>
      <c r="M9" s="6">
        <f>IF(J9="","",ROUNDDOWN(K9/(J9/81)/100000,2))</f>
        <v>0.9</v>
      </c>
      <c r="N9" s="41">
        <v>2015</v>
      </c>
      <c r="O9" s="8">
        <v>42011</v>
      </c>
      <c r="P9" s="43">
        <v>180.02</v>
      </c>
      <c r="Q9" s="43"/>
      <c r="R9" s="44">
        <f>IF(O9="","",ROUNDDOWN((IF(G9="売",H9-P9,P9-H9))*M9*10000000/81,0))</f>
        <v>-29999</v>
      </c>
      <c r="S9" s="44"/>
      <c r="T9" s="45">
        <f>IF(O9="","",IF(R9&lt;0,J9*(-1),IF(G9="買",(P9-H9)*100,(H9-P9)*100)))</f>
        <v>-27</v>
      </c>
      <c r="U9" s="45"/>
    </row>
    <row r="10" spans="2:21">
      <c r="B10" s="41">
        <v>2</v>
      </c>
      <c r="C10" s="42">
        <f t="shared" ref="C10:C73" si="1">IF(R9="","",C9+R9)</f>
        <v>970001</v>
      </c>
      <c r="D10" s="42"/>
      <c r="E10" s="41"/>
      <c r="F10" s="8">
        <v>42018</v>
      </c>
      <c r="G10" s="41" t="s">
        <v>3</v>
      </c>
      <c r="H10" s="43">
        <v>177.53</v>
      </c>
      <c r="I10" s="43"/>
      <c r="J10" s="41">
        <v>41</v>
      </c>
      <c r="K10" s="42">
        <f t="shared" si="0"/>
        <v>29100.03</v>
      </c>
      <c r="L10" s="42"/>
      <c r="M10" s="6">
        <f t="shared" ref="M10:M73" si="2">IF(J10="","",ROUNDDOWN(K10/(J10/81)/100000,2))</f>
        <v>0.56999999999999995</v>
      </c>
      <c r="N10" s="41"/>
      <c r="O10" s="8">
        <v>42018</v>
      </c>
      <c r="P10" s="43">
        <v>177.93</v>
      </c>
      <c r="Q10" s="43"/>
      <c r="R10" s="44">
        <f t="shared" ref="R10:R73" si="3">IF(O10="","",ROUNDDOWN((IF(G10="売",H10-P10,P10-H10))*M10*10000000/81,0))</f>
        <v>-28148</v>
      </c>
      <c r="S10" s="44"/>
      <c r="T10" s="45">
        <f t="shared" ref="T10:T73" si="4">IF(O10="","",IF(R10&lt;0,J10*(-1),IF(G10="買",(P10-H10)*100,(H10-P10)*100)))</f>
        <v>-41</v>
      </c>
      <c r="U10" s="45"/>
    </row>
    <row r="11" spans="2:21">
      <c r="B11" s="41">
        <v>3</v>
      </c>
      <c r="C11" s="42">
        <f t="shared" si="1"/>
        <v>941853</v>
      </c>
      <c r="D11" s="42"/>
      <c r="E11" s="41"/>
      <c r="F11" s="8">
        <v>42018</v>
      </c>
      <c r="G11" s="41" t="s">
        <v>3</v>
      </c>
      <c r="H11" s="43">
        <v>177.35</v>
      </c>
      <c r="I11" s="43"/>
      <c r="J11" s="41">
        <v>40</v>
      </c>
      <c r="K11" s="42">
        <f t="shared" si="0"/>
        <v>28255.59</v>
      </c>
      <c r="L11" s="42"/>
      <c r="M11" s="6">
        <f>IF(J11="","",ROUNDDOWN(K11/(J11/81)/100000,2))</f>
        <v>0.56999999999999995</v>
      </c>
      <c r="N11" s="41"/>
      <c r="O11" s="8">
        <v>42018</v>
      </c>
      <c r="P11" s="43">
        <v>177.75</v>
      </c>
      <c r="Q11" s="43"/>
      <c r="R11" s="44">
        <f t="shared" si="3"/>
        <v>-28148</v>
      </c>
      <c r="S11" s="44"/>
      <c r="T11" s="45">
        <f t="shared" si="4"/>
        <v>-40</v>
      </c>
      <c r="U11" s="45"/>
    </row>
    <row r="12" spans="2:21">
      <c r="B12" s="41">
        <v>4</v>
      </c>
      <c r="C12" s="42">
        <f t="shared" si="1"/>
        <v>913705</v>
      </c>
      <c r="D12" s="42"/>
      <c r="E12" s="41"/>
      <c r="F12" s="8">
        <v>42020</v>
      </c>
      <c r="G12" s="41" t="s">
        <v>3</v>
      </c>
      <c r="H12" s="43">
        <v>176.39</v>
      </c>
      <c r="I12" s="43"/>
      <c r="J12" s="41">
        <v>36</v>
      </c>
      <c r="K12" s="42">
        <f t="shared" si="0"/>
        <v>27411.149999999998</v>
      </c>
      <c r="L12" s="42"/>
      <c r="M12" s="6">
        <f t="shared" si="2"/>
        <v>0.61</v>
      </c>
      <c r="N12" s="41"/>
      <c r="O12" s="8">
        <v>42020</v>
      </c>
      <c r="P12" s="43">
        <v>176.75</v>
      </c>
      <c r="Q12" s="43"/>
      <c r="R12" s="44">
        <f t="shared" si="3"/>
        <v>-27111</v>
      </c>
      <c r="S12" s="44"/>
      <c r="T12" s="45">
        <f t="shared" si="4"/>
        <v>-36</v>
      </c>
      <c r="U12" s="45"/>
    </row>
    <row r="13" spans="2:21">
      <c r="B13" s="41">
        <v>5</v>
      </c>
      <c r="C13" s="42">
        <f t="shared" si="1"/>
        <v>886594</v>
      </c>
      <c r="D13" s="42"/>
      <c r="E13" s="41"/>
      <c r="F13" s="8">
        <v>42033</v>
      </c>
      <c r="G13" s="41" t="s">
        <v>4</v>
      </c>
      <c r="H13" s="43">
        <v>178.53</v>
      </c>
      <c r="I13" s="43"/>
      <c r="J13" s="41">
        <v>34</v>
      </c>
      <c r="K13" s="42">
        <f t="shared" si="0"/>
        <v>26597.82</v>
      </c>
      <c r="L13" s="42"/>
      <c r="M13" s="6">
        <f t="shared" si="2"/>
        <v>0.63</v>
      </c>
      <c r="N13" s="41"/>
      <c r="O13" s="8">
        <v>42033</v>
      </c>
      <c r="P13" s="43">
        <v>178.19</v>
      </c>
      <c r="Q13" s="43"/>
      <c r="R13" s="44">
        <f t="shared" si="3"/>
        <v>-26444</v>
      </c>
      <c r="S13" s="44"/>
      <c r="T13" s="45">
        <f t="shared" si="4"/>
        <v>-34</v>
      </c>
      <c r="U13" s="45"/>
    </row>
    <row r="14" spans="2:21">
      <c r="B14" s="41">
        <v>6</v>
      </c>
      <c r="C14" s="42">
        <f t="shared" si="1"/>
        <v>860150</v>
      </c>
      <c r="D14" s="42"/>
      <c r="E14" s="41"/>
      <c r="F14" s="8">
        <v>42045</v>
      </c>
      <c r="G14" s="41" t="s">
        <v>3</v>
      </c>
      <c r="H14" s="43">
        <v>180.39</v>
      </c>
      <c r="I14" s="43"/>
      <c r="J14" s="41">
        <v>22</v>
      </c>
      <c r="K14" s="42">
        <f t="shared" si="0"/>
        <v>25804.5</v>
      </c>
      <c r="L14" s="42"/>
      <c r="M14" s="6">
        <f t="shared" si="2"/>
        <v>0.95</v>
      </c>
      <c r="N14" s="41"/>
      <c r="O14" s="8">
        <v>42045</v>
      </c>
      <c r="P14" s="43">
        <v>180.6</v>
      </c>
      <c r="Q14" s="43"/>
      <c r="R14" s="44">
        <f t="shared" si="3"/>
        <v>-24629</v>
      </c>
      <c r="S14" s="44"/>
      <c r="T14" s="45">
        <f t="shared" si="4"/>
        <v>-22</v>
      </c>
      <c r="U14" s="45"/>
    </row>
    <row r="15" spans="2:21">
      <c r="B15" s="41">
        <v>7</v>
      </c>
      <c r="C15" s="42">
        <f t="shared" si="1"/>
        <v>835521</v>
      </c>
      <c r="D15" s="42"/>
      <c r="E15" s="41"/>
      <c r="F15" s="8">
        <v>42066</v>
      </c>
      <c r="G15" s="41" t="s">
        <v>3</v>
      </c>
      <c r="H15" s="43">
        <v>183.7</v>
      </c>
      <c r="I15" s="43"/>
      <c r="J15" s="41">
        <v>40</v>
      </c>
      <c r="K15" s="42">
        <f t="shared" si="0"/>
        <v>25065.629999999997</v>
      </c>
      <c r="L15" s="42"/>
      <c r="M15" s="6">
        <f t="shared" si="2"/>
        <v>0.5</v>
      </c>
      <c r="N15" s="41"/>
      <c r="O15" s="8">
        <v>42068</v>
      </c>
      <c r="P15" s="43">
        <v>182.86</v>
      </c>
      <c r="Q15" s="43"/>
      <c r="R15" s="44">
        <f t="shared" si="3"/>
        <v>51851</v>
      </c>
      <c r="S15" s="44"/>
      <c r="T15" s="45">
        <f t="shared" si="4"/>
        <v>83.999999999997499</v>
      </c>
      <c r="U15" s="45"/>
    </row>
    <row r="16" spans="2:21">
      <c r="B16" s="41">
        <v>8</v>
      </c>
      <c r="C16" s="42">
        <f t="shared" si="1"/>
        <v>887372</v>
      </c>
      <c r="D16" s="42"/>
      <c r="E16" s="41"/>
      <c r="F16" s="8">
        <v>42069</v>
      </c>
      <c r="G16" s="41" t="s">
        <v>3</v>
      </c>
      <c r="H16" s="43">
        <v>182.35</v>
      </c>
      <c r="I16" s="43"/>
      <c r="J16" s="41">
        <v>47</v>
      </c>
      <c r="K16" s="42">
        <f t="shared" si="0"/>
        <v>26621.16</v>
      </c>
      <c r="L16" s="42"/>
      <c r="M16" s="6">
        <f t="shared" si="2"/>
        <v>0.45</v>
      </c>
      <c r="N16" s="41"/>
      <c r="O16" s="8">
        <v>42072</v>
      </c>
      <c r="P16" s="43">
        <v>182.42</v>
      </c>
      <c r="Q16" s="43"/>
      <c r="R16" s="44">
        <f t="shared" si="3"/>
        <v>-3888</v>
      </c>
      <c r="S16" s="44"/>
      <c r="T16" s="45">
        <f t="shared" si="4"/>
        <v>-47</v>
      </c>
      <c r="U16" s="45"/>
    </row>
    <row r="17" spans="2:21">
      <c r="B17" s="41">
        <v>9</v>
      </c>
      <c r="C17" s="42">
        <f t="shared" si="1"/>
        <v>883484</v>
      </c>
      <c r="D17" s="42"/>
      <c r="E17" s="41"/>
      <c r="F17" s="8">
        <v>42074</v>
      </c>
      <c r="G17" s="41" t="s">
        <v>4</v>
      </c>
      <c r="H17" s="43">
        <v>183</v>
      </c>
      <c r="I17" s="43"/>
      <c r="J17" s="41">
        <v>35</v>
      </c>
      <c r="K17" s="42">
        <f t="shared" si="0"/>
        <v>26504.52</v>
      </c>
      <c r="L17" s="42"/>
      <c r="M17" s="6">
        <f t="shared" si="2"/>
        <v>0.61</v>
      </c>
      <c r="N17" s="41"/>
      <c r="O17" s="8">
        <v>42074</v>
      </c>
      <c r="P17" s="43">
        <v>182.64</v>
      </c>
      <c r="Q17" s="43"/>
      <c r="R17" s="44">
        <f t="shared" si="3"/>
        <v>-27111</v>
      </c>
      <c r="S17" s="44"/>
      <c r="T17" s="45">
        <f t="shared" si="4"/>
        <v>-35</v>
      </c>
      <c r="U17" s="45"/>
    </row>
    <row r="18" spans="2:21">
      <c r="B18" s="41">
        <v>10</v>
      </c>
      <c r="C18" s="42">
        <f t="shared" si="1"/>
        <v>856373</v>
      </c>
      <c r="D18" s="42"/>
      <c r="E18" s="41"/>
      <c r="F18" s="8">
        <v>42076</v>
      </c>
      <c r="G18" s="41" t="s">
        <v>3</v>
      </c>
      <c r="H18" s="43">
        <v>180.49</v>
      </c>
      <c r="I18" s="43"/>
      <c r="J18" s="41">
        <v>18</v>
      </c>
      <c r="K18" s="42">
        <f t="shared" si="0"/>
        <v>25691.19</v>
      </c>
      <c r="L18" s="42"/>
      <c r="M18" s="6">
        <f t="shared" si="2"/>
        <v>1.1499999999999999</v>
      </c>
      <c r="N18" s="41"/>
      <c r="O18" s="8">
        <v>42076</v>
      </c>
      <c r="P18" s="43">
        <v>180.67</v>
      </c>
      <c r="Q18" s="43"/>
      <c r="R18" s="44">
        <f t="shared" si="3"/>
        <v>-25555</v>
      </c>
      <c r="S18" s="44"/>
      <c r="T18" s="45">
        <f t="shared" si="4"/>
        <v>-18</v>
      </c>
      <c r="U18" s="45"/>
    </row>
    <row r="19" spans="2:21">
      <c r="B19" s="41">
        <v>11</v>
      </c>
      <c r="C19" s="42">
        <f t="shared" si="1"/>
        <v>830818</v>
      </c>
      <c r="D19" s="42"/>
      <c r="E19" s="41"/>
      <c r="F19" s="8">
        <v>42082</v>
      </c>
      <c r="G19" s="41" t="s">
        <v>4</v>
      </c>
      <c r="H19" s="43">
        <v>179.49</v>
      </c>
      <c r="I19" s="43"/>
      <c r="J19" s="41">
        <v>33</v>
      </c>
      <c r="K19" s="42">
        <f t="shared" si="0"/>
        <v>24924.54</v>
      </c>
      <c r="L19" s="42"/>
      <c r="M19" s="6">
        <f t="shared" si="2"/>
        <v>0.61</v>
      </c>
      <c r="N19" s="41"/>
      <c r="O19" s="8">
        <v>42082</v>
      </c>
      <c r="P19" s="43">
        <v>179.15</v>
      </c>
      <c r="Q19" s="43"/>
      <c r="R19" s="44">
        <f t="shared" si="3"/>
        <v>-25604</v>
      </c>
      <c r="S19" s="44"/>
      <c r="T19" s="45">
        <f t="shared" si="4"/>
        <v>-33</v>
      </c>
      <c r="U19" s="45"/>
    </row>
    <row r="20" spans="2:21">
      <c r="B20" s="41">
        <v>12</v>
      </c>
      <c r="C20" s="42">
        <f t="shared" si="1"/>
        <v>805214</v>
      </c>
      <c r="D20" s="42"/>
      <c r="E20" s="41"/>
      <c r="F20" s="8">
        <v>42083</v>
      </c>
      <c r="G20" s="41" t="s">
        <v>3</v>
      </c>
      <c r="H20" s="43">
        <v>178.14</v>
      </c>
      <c r="I20" s="43"/>
      <c r="J20" s="41">
        <v>11</v>
      </c>
      <c r="K20" s="42">
        <f t="shared" si="0"/>
        <v>24156.42</v>
      </c>
      <c r="L20" s="42"/>
      <c r="M20" s="6">
        <f t="shared" si="2"/>
        <v>1.77</v>
      </c>
      <c r="N20" s="41"/>
      <c r="O20" s="8">
        <v>42083</v>
      </c>
      <c r="P20" s="43">
        <v>178.25</v>
      </c>
      <c r="Q20" s="43"/>
      <c r="R20" s="44">
        <f t="shared" si="3"/>
        <v>-24037</v>
      </c>
      <c r="S20" s="44"/>
      <c r="T20" s="45">
        <f t="shared" si="4"/>
        <v>-11</v>
      </c>
      <c r="U20" s="45"/>
    </row>
    <row r="21" spans="2:21">
      <c r="B21" s="41">
        <v>13</v>
      </c>
      <c r="C21" s="42">
        <f t="shared" si="1"/>
        <v>781177</v>
      </c>
      <c r="D21" s="42"/>
      <c r="E21" s="41"/>
      <c r="F21" s="8">
        <v>42086</v>
      </c>
      <c r="G21" s="41" t="s">
        <v>3</v>
      </c>
      <c r="H21" s="43">
        <v>178.54</v>
      </c>
      <c r="I21" s="43"/>
      <c r="J21" s="41">
        <v>38</v>
      </c>
      <c r="K21" s="42">
        <f t="shared" si="0"/>
        <v>23435.309999999998</v>
      </c>
      <c r="L21" s="42"/>
      <c r="M21" s="6">
        <f t="shared" si="2"/>
        <v>0.49</v>
      </c>
      <c r="N21" s="41"/>
      <c r="O21" s="8">
        <v>42086</v>
      </c>
      <c r="P21" s="43">
        <v>178.92</v>
      </c>
      <c r="Q21" s="43"/>
      <c r="R21" s="44">
        <f t="shared" si="3"/>
        <v>-22987</v>
      </c>
      <c r="S21" s="44"/>
      <c r="T21" s="45">
        <f t="shared" si="4"/>
        <v>-38</v>
      </c>
      <c r="U21" s="45"/>
    </row>
    <row r="22" spans="2:21">
      <c r="B22" s="41">
        <v>14</v>
      </c>
      <c r="C22" s="42">
        <f t="shared" si="1"/>
        <v>758190</v>
      </c>
      <c r="D22" s="42"/>
      <c r="E22" s="41"/>
      <c r="F22" s="8">
        <v>42088</v>
      </c>
      <c r="G22" s="41" t="s">
        <v>3</v>
      </c>
      <c r="H22" s="43">
        <v>177.77</v>
      </c>
      <c r="I22" s="43"/>
      <c r="J22" s="41">
        <v>20</v>
      </c>
      <c r="K22" s="42">
        <f t="shared" si="0"/>
        <v>22745.7</v>
      </c>
      <c r="L22" s="42"/>
      <c r="M22" s="6">
        <f t="shared" si="2"/>
        <v>0.92</v>
      </c>
      <c r="N22" s="41"/>
      <c r="O22" s="8">
        <v>42088</v>
      </c>
      <c r="P22" s="43">
        <v>177.97</v>
      </c>
      <c r="Q22" s="43"/>
      <c r="R22" s="44">
        <f t="shared" si="3"/>
        <v>-22716</v>
      </c>
      <c r="S22" s="44"/>
      <c r="T22" s="45">
        <f t="shared" si="4"/>
        <v>-20</v>
      </c>
      <c r="U22" s="45"/>
    </row>
    <row r="23" spans="2:21">
      <c r="B23" s="41">
        <v>15</v>
      </c>
      <c r="C23" s="42">
        <f t="shared" si="1"/>
        <v>735474</v>
      </c>
      <c r="D23" s="42"/>
      <c r="E23" s="41"/>
      <c r="F23" s="8">
        <v>42088</v>
      </c>
      <c r="G23" s="41" t="s">
        <v>3</v>
      </c>
      <c r="H23" s="43">
        <v>177.8</v>
      </c>
      <c r="I23" s="43"/>
      <c r="J23" s="41">
        <v>23</v>
      </c>
      <c r="K23" s="42">
        <f t="shared" si="0"/>
        <v>22064.219999999998</v>
      </c>
      <c r="L23" s="42"/>
      <c r="M23" s="6">
        <f t="shared" si="2"/>
        <v>0.77</v>
      </c>
      <c r="N23" s="41"/>
      <c r="O23" s="8">
        <v>42089</v>
      </c>
      <c r="P23" s="43">
        <v>177.02</v>
      </c>
      <c r="Q23" s="43"/>
      <c r="R23" s="44">
        <f t="shared" si="3"/>
        <v>74148</v>
      </c>
      <c r="S23" s="44"/>
      <c r="T23" s="45">
        <f t="shared" si="4"/>
        <v>78.000000000000114</v>
      </c>
      <c r="U23" s="45"/>
    </row>
    <row r="24" spans="2:21">
      <c r="B24" s="41">
        <v>16</v>
      </c>
      <c r="C24" s="42">
        <f t="shared" si="1"/>
        <v>809622</v>
      </c>
      <c r="D24" s="42"/>
      <c r="E24" s="41"/>
      <c r="F24" s="8">
        <v>42090</v>
      </c>
      <c r="G24" s="41" t="s">
        <v>3</v>
      </c>
      <c r="H24" s="43">
        <v>177.1</v>
      </c>
      <c r="I24" s="43"/>
      <c r="J24" s="41">
        <v>35</v>
      </c>
      <c r="K24" s="42">
        <f t="shared" si="0"/>
        <v>24288.66</v>
      </c>
      <c r="L24" s="42"/>
      <c r="M24" s="6">
        <f t="shared" si="2"/>
        <v>0.56000000000000005</v>
      </c>
      <c r="N24" s="41"/>
      <c r="O24" s="8">
        <v>42091</v>
      </c>
      <c r="P24" s="43">
        <v>177.45</v>
      </c>
      <c r="Q24" s="43"/>
      <c r="R24" s="44">
        <f t="shared" si="3"/>
        <v>-24197</v>
      </c>
      <c r="S24" s="44"/>
      <c r="T24" s="45">
        <f t="shared" si="4"/>
        <v>-35</v>
      </c>
      <c r="U24" s="45"/>
    </row>
    <row r="25" spans="2:21">
      <c r="B25" s="41">
        <v>17</v>
      </c>
      <c r="C25" s="42">
        <f t="shared" si="1"/>
        <v>785425</v>
      </c>
      <c r="D25" s="42"/>
      <c r="E25" s="41"/>
      <c r="F25" s="8">
        <v>42095</v>
      </c>
      <c r="G25" s="41" t="s">
        <v>3</v>
      </c>
      <c r="H25" s="43">
        <v>177.32</v>
      </c>
      <c r="I25" s="43"/>
      <c r="J25" s="41">
        <v>39</v>
      </c>
      <c r="K25" s="42">
        <f t="shared" si="0"/>
        <v>23562.75</v>
      </c>
      <c r="L25" s="42"/>
      <c r="M25" s="6">
        <f t="shared" si="2"/>
        <v>0.48</v>
      </c>
      <c r="N25" s="41"/>
      <c r="O25" s="8">
        <v>42095</v>
      </c>
      <c r="P25" s="43">
        <v>177.56</v>
      </c>
      <c r="Q25" s="43"/>
      <c r="R25" s="44">
        <f t="shared" si="3"/>
        <v>-14222</v>
      </c>
      <c r="S25" s="44"/>
      <c r="T25" s="45">
        <f t="shared" si="4"/>
        <v>-39</v>
      </c>
      <c r="U25" s="45"/>
    </row>
    <row r="26" spans="2:21">
      <c r="B26" s="41">
        <v>18</v>
      </c>
      <c r="C26" s="42">
        <f t="shared" si="1"/>
        <v>771203</v>
      </c>
      <c r="D26" s="42"/>
      <c r="E26" s="41"/>
      <c r="F26" s="8">
        <v>42097</v>
      </c>
      <c r="G26" s="41" t="s">
        <v>3</v>
      </c>
      <c r="H26" s="43">
        <v>177.33</v>
      </c>
      <c r="I26" s="43"/>
      <c r="J26" s="41">
        <v>19</v>
      </c>
      <c r="K26" s="42">
        <f t="shared" si="0"/>
        <v>23136.09</v>
      </c>
      <c r="L26" s="42"/>
      <c r="M26" s="6">
        <f t="shared" si="2"/>
        <v>0.98</v>
      </c>
      <c r="N26" s="41"/>
      <c r="O26" s="8">
        <v>42097</v>
      </c>
      <c r="P26" s="43">
        <v>177.52</v>
      </c>
      <c r="Q26" s="43"/>
      <c r="R26" s="44">
        <f t="shared" si="3"/>
        <v>-22987</v>
      </c>
      <c r="S26" s="44"/>
      <c r="T26" s="45">
        <f t="shared" si="4"/>
        <v>-19</v>
      </c>
      <c r="U26" s="45"/>
    </row>
    <row r="27" spans="2:21">
      <c r="B27" s="41">
        <v>19</v>
      </c>
      <c r="C27" s="42">
        <f t="shared" si="1"/>
        <v>748216</v>
      </c>
      <c r="D27" s="42"/>
      <c r="E27" s="41"/>
      <c r="F27" s="8">
        <v>42100</v>
      </c>
      <c r="G27" s="41" t="s">
        <v>3</v>
      </c>
      <c r="H27" s="43">
        <v>177.28</v>
      </c>
      <c r="I27" s="43"/>
      <c r="J27" s="41">
        <v>21</v>
      </c>
      <c r="K27" s="42">
        <f t="shared" si="0"/>
        <v>22446.48</v>
      </c>
      <c r="L27" s="42"/>
      <c r="M27" s="6">
        <f t="shared" si="2"/>
        <v>0.86</v>
      </c>
      <c r="N27" s="41"/>
      <c r="O27" s="8">
        <v>42100</v>
      </c>
      <c r="P27" s="43">
        <v>177.49</v>
      </c>
      <c r="Q27" s="43"/>
      <c r="R27" s="44">
        <f t="shared" si="3"/>
        <v>-22296</v>
      </c>
      <c r="S27" s="44"/>
      <c r="T27" s="45">
        <f t="shared" si="4"/>
        <v>-21</v>
      </c>
      <c r="U27" s="45"/>
    </row>
    <row r="28" spans="2:21">
      <c r="B28" s="41">
        <v>20</v>
      </c>
      <c r="C28" s="42">
        <f t="shared" si="1"/>
        <v>725920</v>
      </c>
      <c r="D28" s="42"/>
      <c r="E28" s="41"/>
      <c r="F28" s="8">
        <v>42104</v>
      </c>
      <c r="G28" s="41" t="s">
        <v>3</v>
      </c>
      <c r="H28" s="43">
        <v>177.3</v>
      </c>
      <c r="I28" s="43"/>
      <c r="J28" s="41">
        <v>12</v>
      </c>
      <c r="K28" s="42">
        <f t="shared" si="0"/>
        <v>21777.599999999999</v>
      </c>
      <c r="L28" s="42"/>
      <c r="M28" s="6">
        <f t="shared" si="2"/>
        <v>1.46</v>
      </c>
      <c r="N28" s="41"/>
      <c r="O28" s="8">
        <v>42104</v>
      </c>
      <c r="P28" s="43">
        <v>177.42</v>
      </c>
      <c r="Q28" s="43"/>
      <c r="R28" s="44">
        <f t="shared" si="3"/>
        <v>-21629</v>
      </c>
      <c r="S28" s="44"/>
      <c r="T28" s="45">
        <f t="shared" si="4"/>
        <v>-12</v>
      </c>
      <c r="U28" s="45"/>
    </row>
    <row r="29" spans="2:21">
      <c r="B29" s="41">
        <v>21</v>
      </c>
      <c r="C29" s="42">
        <f t="shared" si="1"/>
        <v>704291</v>
      </c>
      <c r="D29" s="42"/>
      <c r="E29" s="41"/>
      <c r="F29" s="8">
        <v>42107</v>
      </c>
      <c r="G29" s="41" t="s">
        <v>4</v>
      </c>
      <c r="H29" s="43">
        <v>176.27</v>
      </c>
      <c r="I29" s="43"/>
      <c r="J29" s="41">
        <v>40</v>
      </c>
      <c r="K29" s="42">
        <f t="shared" si="0"/>
        <v>21128.73</v>
      </c>
      <c r="L29" s="42"/>
      <c r="M29" s="6">
        <f t="shared" si="2"/>
        <v>0.42</v>
      </c>
      <c r="N29" s="41"/>
      <c r="O29" s="8">
        <v>42108</v>
      </c>
      <c r="P29" s="43">
        <v>175.87</v>
      </c>
      <c r="Q29" s="43"/>
      <c r="R29" s="44">
        <f t="shared" si="3"/>
        <v>-20740</v>
      </c>
      <c r="S29" s="44"/>
      <c r="T29" s="45">
        <f t="shared" si="4"/>
        <v>-40</v>
      </c>
      <c r="U29" s="45"/>
    </row>
    <row r="30" spans="2:21">
      <c r="B30" s="41">
        <v>22</v>
      </c>
      <c r="C30" s="42">
        <f t="shared" si="1"/>
        <v>683551</v>
      </c>
      <c r="D30" s="42"/>
      <c r="E30" s="41"/>
      <c r="F30" s="8">
        <v>42110</v>
      </c>
      <c r="G30" s="41" t="s">
        <v>50</v>
      </c>
      <c r="H30" s="43">
        <v>177.02</v>
      </c>
      <c r="I30" s="43"/>
      <c r="J30" s="41">
        <v>24</v>
      </c>
      <c r="K30" s="42">
        <f t="shared" si="0"/>
        <v>20506.53</v>
      </c>
      <c r="L30" s="42"/>
      <c r="M30" s="6">
        <f t="shared" si="2"/>
        <v>0.69</v>
      </c>
      <c r="N30" s="41"/>
      <c r="O30" s="8">
        <v>42110</v>
      </c>
      <c r="P30" s="43">
        <v>176.78</v>
      </c>
      <c r="Q30" s="43"/>
      <c r="R30" s="44">
        <f t="shared" si="3"/>
        <v>-20444</v>
      </c>
      <c r="S30" s="44"/>
      <c r="T30" s="45">
        <f t="shared" si="4"/>
        <v>-24</v>
      </c>
      <c r="U30" s="45"/>
    </row>
    <row r="31" spans="2:21">
      <c r="B31" s="41">
        <v>23</v>
      </c>
      <c r="C31" s="42">
        <f t="shared" si="1"/>
        <v>663107</v>
      </c>
      <c r="D31" s="42"/>
      <c r="E31" s="41"/>
      <c r="F31" s="8">
        <v>42116</v>
      </c>
      <c r="G31" s="41" t="s">
        <v>4</v>
      </c>
      <c r="H31" s="43">
        <v>178.67</v>
      </c>
      <c r="I31" s="43"/>
      <c r="J31" s="41">
        <v>21</v>
      </c>
      <c r="K31" s="42">
        <f t="shared" si="0"/>
        <v>19893.21</v>
      </c>
      <c r="L31" s="42"/>
      <c r="M31" s="6">
        <f t="shared" si="2"/>
        <v>0.76</v>
      </c>
      <c r="N31" s="41"/>
      <c r="O31" s="8">
        <v>42116</v>
      </c>
      <c r="P31" s="43">
        <v>178.46</v>
      </c>
      <c r="Q31" s="43"/>
      <c r="R31" s="44">
        <f t="shared" si="3"/>
        <v>-19703</v>
      </c>
      <c r="S31" s="44"/>
      <c r="T31" s="45">
        <f t="shared" si="4"/>
        <v>-21</v>
      </c>
      <c r="U31" s="45"/>
    </row>
    <row r="32" spans="2:21">
      <c r="B32" s="41">
        <v>24</v>
      </c>
      <c r="C32" s="42">
        <f t="shared" si="1"/>
        <v>643404</v>
      </c>
      <c r="D32" s="42"/>
      <c r="E32" s="41"/>
      <c r="F32" s="8">
        <v>42125</v>
      </c>
      <c r="G32" s="41" t="s">
        <v>4</v>
      </c>
      <c r="H32" s="43">
        <v>183.93</v>
      </c>
      <c r="I32" s="43"/>
      <c r="J32" s="41">
        <v>48</v>
      </c>
      <c r="K32" s="42">
        <f t="shared" si="0"/>
        <v>19302.12</v>
      </c>
      <c r="L32" s="42"/>
      <c r="M32" s="6">
        <f t="shared" si="2"/>
        <v>0.32</v>
      </c>
      <c r="N32" s="41"/>
      <c r="O32" s="8">
        <v>42125</v>
      </c>
      <c r="P32" s="43">
        <v>183.45</v>
      </c>
      <c r="Q32" s="43"/>
      <c r="R32" s="44">
        <f t="shared" si="3"/>
        <v>-18962</v>
      </c>
      <c r="S32" s="44"/>
      <c r="T32" s="45">
        <f t="shared" si="4"/>
        <v>-48</v>
      </c>
      <c r="U32" s="45"/>
    </row>
    <row r="33" spans="2:21">
      <c r="B33" s="41">
        <v>25</v>
      </c>
      <c r="C33" s="42">
        <f t="shared" si="1"/>
        <v>624442</v>
      </c>
      <c r="D33" s="42"/>
      <c r="E33" s="41"/>
      <c r="F33" s="8">
        <v>42129</v>
      </c>
      <c r="G33" s="41" t="s">
        <v>3</v>
      </c>
      <c r="H33" s="43">
        <v>181.47</v>
      </c>
      <c r="I33" s="43"/>
      <c r="J33" s="41">
        <v>23</v>
      </c>
      <c r="K33" s="42">
        <f t="shared" si="0"/>
        <v>18733.259999999998</v>
      </c>
      <c r="L33" s="42"/>
      <c r="M33" s="6">
        <f t="shared" si="2"/>
        <v>0.65</v>
      </c>
      <c r="N33" s="41"/>
      <c r="O33" s="8">
        <v>42129</v>
      </c>
      <c r="P33" s="43">
        <v>181.7</v>
      </c>
      <c r="Q33" s="43"/>
      <c r="R33" s="44">
        <f t="shared" si="3"/>
        <v>-18456</v>
      </c>
      <c r="S33" s="44"/>
      <c r="T33" s="45">
        <f t="shared" si="4"/>
        <v>-23</v>
      </c>
      <c r="U33" s="45"/>
    </row>
    <row r="34" spans="2:21">
      <c r="B34" s="41">
        <v>26</v>
      </c>
      <c r="C34" s="42">
        <f t="shared" si="1"/>
        <v>605986</v>
      </c>
      <c r="D34" s="42"/>
      <c r="E34" s="41"/>
      <c r="F34" s="8">
        <v>42131</v>
      </c>
      <c r="G34" s="41" t="s">
        <v>3</v>
      </c>
      <c r="H34" s="43">
        <v>181.99</v>
      </c>
      <c r="I34" s="43"/>
      <c r="J34" s="41">
        <v>18</v>
      </c>
      <c r="K34" s="42">
        <f t="shared" si="0"/>
        <v>18179.579999999998</v>
      </c>
      <c r="L34" s="42"/>
      <c r="M34" s="6">
        <f t="shared" si="2"/>
        <v>0.81</v>
      </c>
      <c r="N34" s="41"/>
      <c r="O34" s="8">
        <v>42131</v>
      </c>
      <c r="P34" s="43">
        <v>182.17</v>
      </c>
      <c r="Q34" s="43"/>
      <c r="R34" s="44">
        <f t="shared" si="3"/>
        <v>-17999</v>
      </c>
      <c r="S34" s="44"/>
      <c r="T34" s="45">
        <f t="shared" si="4"/>
        <v>-18</v>
      </c>
      <c r="U34" s="45"/>
    </row>
    <row r="35" spans="2:21">
      <c r="B35" s="41">
        <v>27</v>
      </c>
      <c r="C35" s="42">
        <f t="shared" si="1"/>
        <v>587987</v>
      </c>
      <c r="D35" s="42"/>
      <c r="E35" s="41"/>
      <c r="F35" s="8">
        <v>42132</v>
      </c>
      <c r="G35" s="41" t="s">
        <v>4</v>
      </c>
      <c r="H35" s="43">
        <v>185.54</v>
      </c>
      <c r="I35" s="43"/>
      <c r="J35" s="41">
        <v>61</v>
      </c>
      <c r="K35" s="42">
        <f t="shared" si="0"/>
        <v>17639.61</v>
      </c>
      <c r="L35" s="42"/>
      <c r="M35" s="6">
        <f t="shared" si="2"/>
        <v>0.23</v>
      </c>
      <c r="N35" s="41"/>
      <c r="O35" s="8">
        <v>42132</v>
      </c>
      <c r="P35" s="43">
        <v>184.93</v>
      </c>
      <c r="Q35" s="43"/>
      <c r="R35" s="44">
        <f t="shared" si="3"/>
        <v>-17320</v>
      </c>
      <c r="S35" s="44"/>
      <c r="T35" s="45">
        <f t="shared" si="4"/>
        <v>-61</v>
      </c>
      <c r="U35" s="45"/>
    </row>
    <row r="36" spans="2:21">
      <c r="B36" s="41">
        <v>28</v>
      </c>
      <c r="C36" s="42">
        <f t="shared" si="1"/>
        <v>570667</v>
      </c>
      <c r="D36" s="42"/>
      <c r="E36" s="41"/>
      <c r="F36" s="8">
        <v>42132</v>
      </c>
      <c r="G36" s="41" t="s">
        <v>4</v>
      </c>
      <c r="H36" s="43">
        <v>185.15</v>
      </c>
      <c r="I36" s="43"/>
      <c r="J36" s="41">
        <v>19</v>
      </c>
      <c r="K36" s="42">
        <f t="shared" si="0"/>
        <v>17120.009999999998</v>
      </c>
      <c r="L36" s="42"/>
      <c r="M36" s="6">
        <f t="shared" si="2"/>
        <v>0.72</v>
      </c>
      <c r="N36" s="41"/>
      <c r="O36" s="8">
        <v>42132</v>
      </c>
      <c r="P36" s="43">
        <v>184.96</v>
      </c>
      <c r="Q36" s="43"/>
      <c r="R36" s="44">
        <f t="shared" si="3"/>
        <v>-16888</v>
      </c>
      <c r="S36" s="44"/>
      <c r="T36" s="45">
        <f t="shared" si="4"/>
        <v>-19</v>
      </c>
      <c r="U36" s="45"/>
    </row>
    <row r="37" spans="2:21">
      <c r="B37" s="41">
        <v>29</v>
      </c>
      <c r="C37" s="42">
        <f t="shared" si="1"/>
        <v>553779</v>
      </c>
      <c r="D37" s="42"/>
      <c r="E37" s="41"/>
      <c r="F37" s="8">
        <v>42135</v>
      </c>
      <c r="G37" s="41" t="s">
        <v>4</v>
      </c>
      <c r="H37" s="43">
        <v>185.09</v>
      </c>
      <c r="I37" s="43"/>
      <c r="J37" s="41">
        <v>47</v>
      </c>
      <c r="K37" s="42">
        <f t="shared" si="0"/>
        <v>16613.37</v>
      </c>
      <c r="L37" s="42"/>
      <c r="M37" s="6">
        <f t="shared" si="2"/>
        <v>0.28000000000000003</v>
      </c>
      <c r="N37" s="41"/>
      <c r="O37" s="8">
        <v>42135</v>
      </c>
      <c r="P37" s="43">
        <v>184.62</v>
      </c>
      <c r="Q37" s="43"/>
      <c r="R37" s="44">
        <f t="shared" si="3"/>
        <v>-16246</v>
      </c>
      <c r="S37" s="44"/>
      <c r="T37" s="45">
        <f t="shared" si="4"/>
        <v>-47</v>
      </c>
      <c r="U37" s="45"/>
    </row>
    <row r="38" spans="2:21">
      <c r="B38" s="41">
        <v>30</v>
      </c>
      <c r="C38" s="42">
        <f t="shared" si="1"/>
        <v>537533</v>
      </c>
      <c r="D38" s="42"/>
      <c r="E38" s="41"/>
      <c r="F38" s="8">
        <v>42137</v>
      </c>
      <c r="G38" s="41" t="s">
        <v>3</v>
      </c>
      <c r="H38" s="43">
        <v>187.45</v>
      </c>
      <c r="I38" s="43"/>
      <c r="J38" s="41">
        <v>22</v>
      </c>
      <c r="K38" s="42">
        <f t="shared" si="0"/>
        <v>16125.99</v>
      </c>
      <c r="L38" s="42"/>
      <c r="M38" s="6">
        <f t="shared" si="2"/>
        <v>0.59</v>
      </c>
      <c r="N38" s="41"/>
      <c r="O38" s="8">
        <v>42138</v>
      </c>
      <c r="P38" s="43">
        <v>187.67</v>
      </c>
      <c r="Q38" s="43"/>
      <c r="R38" s="44">
        <f t="shared" si="3"/>
        <v>-16024</v>
      </c>
      <c r="S38" s="44"/>
      <c r="T38" s="45">
        <f t="shared" si="4"/>
        <v>-22</v>
      </c>
      <c r="U38" s="45"/>
    </row>
    <row r="39" spans="2:21">
      <c r="B39" s="41">
        <v>31</v>
      </c>
      <c r="C39" s="42">
        <f t="shared" si="1"/>
        <v>521509</v>
      </c>
      <c r="D39" s="42"/>
      <c r="E39" s="41"/>
      <c r="F39" s="8">
        <v>42142</v>
      </c>
      <c r="G39" s="41" t="s">
        <v>3</v>
      </c>
      <c r="H39" s="43">
        <v>187.61</v>
      </c>
      <c r="I39" s="43"/>
      <c r="J39" s="41">
        <v>57</v>
      </c>
      <c r="K39" s="42">
        <f t="shared" si="0"/>
        <v>15645.269999999999</v>
      </c>
      <c r="L39" s="42"/>
      <c r="M39" s="6">
        <f t="shared" si="2"/>
        <v>0.22</v>
      </c>
      <c r="N39" s="41"/>
      <c r="O39" s="8">
        <v>42144</v>
      </c>
      <c r="P39" s="43">
        <v>188.18</v>
      </c>
      <c r="Q39" s="43"/>
      <c r="R39" s="44">
        <f t="shared" si="3"/>
        <v>-15481</v>
      </c>
      <c r="S39" s="44"/>
      <c r="T39" s="45">
        <f t="shared" si="4"/>
        <v>-57</v>
      </c>
      <c r="U39" s="45"/>
    </row>
    <row r="40" spans="2:21">
      <c r="B40" s="41">
        <v>32</v>
      </c>
      <c r="C40" s="42">
        <f t="shared" si="1"/>
        <v>506028</v>
      </c>
      <c r="D40" s="42"/>
      <c r="E40" s="41"/>
      <c r="F40" s="8">
        <v>42146</v>
      </c>
      <c r="G40" s="41" t="s">
        <v>3</v>
      </c>
      <c r="H40" s="43">
        <v>189.03</v>
      </c>
      <c r="I40" s="43"/>
      <c r="J40" s="41">
        <v>32</v>
      </c>
      <c r="K40" s="42">
        <f t="shared" si="0"/>
        <v>15180.84</v>
      </c>
      <c r="L40" s="42"/>
      <c r="M40" s="6">
        <f t="shared" si="2"/>
        <v>0.38</v>
      </c>
      <c r="N40" s="41"/>
      <c r="O40" s="8">
        <v>42150</v>
      </c>
      <c r="P40" s="43">
        <v>188.19</v>
      </c>
      <c r="Q40" s="43"/>
      <c r="R40" s="44">
        <f t="shared" si="3"/>
        <v>39407</v>
      </c>
      <c r="S40" s="44"/>
      <c r="T40" s="45">
        <f t="shared" si="4"/>
        <v>84.000000000000341</v>
      </c>
      <c r="U40" s="45"/>
    </row>
    <row r="41" spans="2:21">
      <c r="B41" s="41">
        <v>33</v>
      </c>
      <c r="C41" s="42">
        <f t="shared" si="1"/>
        <v>545435</v>
      </c>
      <c r="D41" s="42"/>
      <c r="E41" s="41"/>
      <c r="F41" s="8">
        <v>42151</v>
      </c>
      <c r="G41" s="41" t="s">
        <v>4</v>
      </c>
      <c r="H41" s="43">
        <v>189.38</v>
      </c>
      <c r="I41" s="43"/>
      <c r="J41" s="41">
        <v>15</v>
      </c>
      <c r="K41" s="42">
        <f t="shared" si="0"/>
        <v>16363.05</v>
      </c>
      <c r="L41" s="42"/>
      <c r="M41" s="6">
        <f t="shared" si="2"/>
        <v>0.88</v>
      </c>
      <c r="N41" s="41"/>
      <c r="O41" s="8">
        <v>42152</v>
      </c>
      <c r="P41" s="43">
        <v>189.69</v>
      </c>
      <c r="Q41" s="43"/>
      <c r="R41" s="44">
        <f t="shared" si="3"/>
        <v>33679</v>
      </c>
      <c r="S41" s="44"/>
      <c r="T41" s="45">
        <f t="shared" si="4"/>
        <v>31.000000000000227</v>
      </c>
      <c r="U41" s="45"/>
    </row>
    <row r="42" spans="2:21">
      <c r="B42" s="41">
        <v>34</v>
      </c>
      <c r="C42" s="42">
        <f t="shared" si="1"/>
        <v>579114</v>
      </c>
      <c r="D42" s="42"/>
      <c r="E42" s="41"/>
      <c r="F42" s="8">
        <v>42153</v>
      </c>
      <c r="G42" s="41" t="s">
        <v>3</v>
      </c>
      <c r="H42" s="43">
        <v>189.58</v>
      </c>
      <c r="I42" s="43"/>
      <c r="J42" s="41">
        <v>26</v>
      </c>
      <c r="K42" s="42">
        <f t="shared" si="0"/>
        <v>17373.419999999998</v>
      </c>
      <c r="L42" s="42"/>
      <c r="M42" s="6">
        <f t="shared" si="2"/>
        <v>0.54</v>
      </c>
      <c r="N42" s="41"/>
      <c r="O42" s="8">
        <v>42153</v>
      </c>
      <c r="P42" s="43">
        <v>189.84</v>
      </c>
      <c r="Q42" s="43"/>
      <c r="R42" s="44">
        <f t="shared" si="3"/>
        <v>-17333</v>
      </c>
      <c r="S42" s="44"/>
      <c r="T42" s="45">
        <f t="shared" si="4"/>
        <v>-26</v>
      </c>
      <c r="U42" s="45"/>
    </row>
    <row r="43" spans="2:21">
      <c r="B43" s="41">
        <v>35</v>
      </c>
      <c r="C43" s="42">
        <f t="shared" si="1"/>
        <v>561781</v>
      </c>
      <c r="D43" s="42"/>
      <c r="E43" s="41"/>
      <c r="F43" s="8">
        <v>42156</v>
      </c>
      <c r="G43" s="41" t="s">
        <v>4</v>
      </c>
      <c r="H43" s="43">
        <v>189.75</v>
      </c>
      <c r="I43" s="43"/>
      <c r="J43" s="41">
        <v>24</v>
      </c>
      <c r="K43" s="42">
        <f t="shared" si="0"/>
        <v>16853.43</v>
      </c>
      <c r="L43" s="42"/>
      <c r="M43" s="6">
        <f t="shared" si="2"/>
        <v>0.56000000000000005</v>
      </c>
      <c r="N43" s="41"/>
      <c r="O43" s="8">
        <v>42156</v>
      </c>
      <c r="P43" s="43">
        <v>189.51</v>
      </c>
      <c r="Q43" s="43"/>
      <c r="R43" s="44">
        <f t="shared" si="3"/>
        <v>-16592</v>
      </c>
      <c r="S43" s="44"/>
      <c r="T43" s="45">
        <f t="shared" si="4"/>
        <v>-24</v>
      </c>
      <c r="U43" s="45"/>
    </row>
    <row r="44" spans="2:21">
      <c r="B44" s="41">
        <v>36</v>
      </c>
      <c r="C44" s="42">
        <f t="shared" si="1"/>
        <v>545189</v>
      </c>
      <c r="D44" s="42"/>
      <c r="E44" s="41"/>
      <c r="F44" s="8">
        <v>42159</v>
      </c>
      <c r="G44" s="41" t="s">
        <v>4</v>
      </c>
      <c r="H44" s="43">
        <v>190.54</v>
      </c>
      <c r="I44" s="43"/>
      <c r="J44" s="41">
        <v>21</v>
      </c>
      <c r="K44" s="42">
        <f t="shared" si="0"/>
        <v>16355.67</v>
      </c>
      <c r="L44" s="42"/>
      <c r="M44" s="6">
        <f t="shared" si="2"/>
        <v>0.63</v>
      </c>
      <c r="N44" s="41"/>
      <c r="O44" s="8">
        <v>42159</v>
      </c>
      <c r="P44" s="43">
        <v>190.33</v>
      </c>
      <c r="Q44" s="43"/>
      <c r="R44" s="44">
        <f t="shared" si="3"/>
        <v>-16333</v>
      </c>
      <c r="S44" s="44"/>
      <c r="T44" s="45">
        <f t="shared" si="4"/>
        <v>-21</v>
      </c>
      <c r="U44" s="45"/>
    </row>
    <row r="45" spans="2:21">
      <c r="B45" s="41">
        <v>37</v>
      </c>
      <c r="C45" s="42">
        <f t="shared" si="1"/>
        <v>528856</v>
      </c>
      <c r="D45" s="42"/>
      <c r="E45" s="41"/>
      <c r="F45" s="8">
        <v>42160</v>
      </c>
      <c r="G45" s="41" t="s">
        <v>4</v>
      </c>
      <c r="H45" s="43">
        <v>191.64</v>
      </c>
      <c r="I45" s="43"/>
      <c r="J45" s="41">
        <v>106</v>
      </c>
      <c r="K45" s="42">
        <f t="shared" si="0"/>
        <v>15865.68</v>
      </c>
      <c r="L45" s="42"/>
      <c r="M45" s="6">
        <f t="shared" si="2"/>
        <v>0.12</v>
      </c>
      <c r="N45" s="41"/>
      <c r="O45" s="8">
        <v>42160</v>
      </c>
      <c r="P45" s="43">
        <v>190.58</v>
      </c>
      <c r="Q45" s="43"/>
      <c r="R45" s="44">
        <f t="shared" si="3"/>
        <v>-15703</v>
      </c>
      <c r="S45" s="44"/>
      <c r="T45" s="45">
        <f t="shared" si="4"/>
        <v>-106</v>
      </c>
      <c r="U45" s="45"/>
    </row>
    <row r="46" spans="2:21">
      <c r="B46" s="41">
        <v>38</v>
      </c>
      <c r="C46" s="42">
        <f t="shared" si="1"/>
        <v>513153</v>
      </c>
      <c r="D46" s="42"/>
      <c r="E46" s="41"/>
      <c r="F46" s="8">
        <v>42163</v>
      </c>
      <c r="G46" s="41" t="s">
        <v>3</v>
      </c>
      <c r="H46" s="43">
        <v>190.01</v>
      </c>
      <c r="I46" s="43"/>
      <c r="J46" s="41">
        <v>138</v>
      </c>
      <c r="K46" s="42">
        <f t="shared" si="0"/>
        <v>15394.59</v>
      </c>
      <c r="L46" s="42"/>
      <c r="M46" s="6">
        <f t="shared" si="2"/>
        <v>0.09</v>
      </c>
      <c r="N46" s="41"/>
      <c r="O46" s="8">
        <v>42163</v>
      </c>
      <c r="P46" s="43">
        <v>191.39</v>
      </c>
      <c r="Q46" s="43"/>
      <c r="R46" s="44">
        <f t="shared" si="3"/>
        <v>-15333</v>
      </c>
      <c r="S46" s="44"/>
      <c r="T46" s="45">
        <f t="shared" si="4"/>
        <v>-138</v>
      </c>
      <c r="U46" s="45"/>
    </row>
    <row r="47" spans="2:21">
      <c r="B47" s="41">
        <v>39</v>
      </c>
      <c r="C47" s="42">
        <f t="shared" si="1"/>
        <v>497820</v>
      </c>
      <c r="D47" s="42"/>
      <c r="E47" s="41"/>
      <c r="F47" s="8">
        <v>42164</v>
      </c>
      <c r="G47" s="41" t="s">
        <v>3</v>
      </c>
      <c r="H47" s="43">
        <v>191.1</v>
      </c>
      <c r="I47" s="43"/>
      <c r="J47" s="41">
        <v>15</v>
      </c>
      <c r="K47" s="42">
        <f t="shared" si="0"/>
        <v>14934.599999999999</v>
      </c>
      <c r="L47" s="42"/>
      <c r="M47" s="6">
        <f t="shared" si="2"/>
        <v>0.8</v>
      </c>
      <c r="N47" s="41"/>
      <c r="O47" s="8">
        <v>42164</v>
      </c>
      <c r="P47" s="43">
        <v>191.25</v>
      </c>
      <c r="Q47" s="43"/>
      <c r="R47" s="44">
        <f t="shared" si="3"/>
        <v>-14814</v>
      </c>
      <c r="S47" s="44"/>
      <c r="T47" s="45">
        <f t="shared" si="4"/>
        <v>-15</v>
      </c>
      <c r="U47" s="45"/>
    </row>
    <row r="48" spans="2:21">
      <c r="B48" s="41">
        <v>40</v>
      </c>
      <c r="C48" s="42">
        <f t="shared" si="1"/>
        <v>483006</v>
      </c>
      <c r="D48" s="42"/>
      <c r="E48" s="41"/>
      <c r="F48" s="8">
        <v>42166</v>
      </c>
      <c r="G48" s="41" t="s">
        <v>4</v>
      </c>
      <c r="H48" s="43">
        <v>190.83</v>
      </c>
      <c r="I48" s="43"/>
      <c r="J48" s="41">
        <v>32</v>
      </c>
      <c r="K48" s="42">
        <f t="shared" si="0"/>
        <v>14490.18</v>
      </c>
      <c r="L48" s="42"/>
      <c r="M48" s="6">
        <f t="shared" si="2"/>
        <v>0.36</v>
      </c>
      <c r="N48" s="41"/>
      <c r="O48" s="8">
        <v>42166</v>
      </c>
      <c r="P48" s="43">
        <v>190.51</v>
      </c>
      <c r="Q48" s="43"/>
      <c r="R48" s="44">
        <f t="shared" si="3"/>
        <v>-14222</v>
      </c>
      <c r="S48" s="44"/>
      <c r="T48" s="45">
        <f t="shared" si="4"/>
        <v>-32</v>
      </c>
      <c r="U48" s="45"/>
    </row>
    <row r="49" spans="2:21">
      <c r="B49" s="41">
        <v>41</v>
      </c>
      <c r="C49" s="42">
        <f t="shared" si="1"/>
        <v>468784</v>
      </c>
      <c r="D49" s="42"/>
      <c r="E49" s="41"/>
      <c r="F49" s="8">
        <v>42170</v>
      </c>
      <c r="G49" s="41" t="s">
        <v>3</v>
      </c>
      <c r="H49" s="43">
        <v>191.77</v>
      </c>
      <c r="I49" s="43"/>
      <c r="J49" s="41">
        <v>15</v>
      </c>
      <c r="K49" s="42">
        <f t="shared" si="0"/>
        <v>14063.519999999999</v>
      </c>
      <c r="L49" s="42"/>
      <c r="M49" s="6">
        <f t="shared" si="2"/>
        <v>0.75</v>
      </c>
      <c r="N49" s="41"/>
      <c r="O49" s="8">
        <v>42170</v>
      </c>
      <c r="P49" s="43">
        <v>191.92</v>
      </c>
      <c r="Q49" s="43"/>
      <c r="R49" s="44">
        <f t="shared" si="3"/>
        <v>-13888</v>
      </c>
      <c r="S49" s="44"/>
      <c r="T49" s="45">
        <f t="shared" si="4"/>
        <v>-15</v>
      </c>
      <c r="U49" s="45"/>
    </row>
    <row r="50" spans="2:21">
      <c r="B50" s="41">
        <v>42</v>
      </c>
      <c r="C50" s="42">
        <f t="shared" si="1"/>
        <v>454896</v>
      </c>
      <c r="D50" s="42"/>
      <c r="E50" s="41"/>
      <c r="F50" s="8">
        <v>42171</v>
      </c>
      <c r="G50" s="41" t="s">
        <v>4</v>
      </c>
      <c r="H50" s="43">
        <v>192.93</v>
      </c>
      <c r="I50" s="43"/>
      <c r="J50" s="41">
        <v>28</v>
      </c>
      <c r="K50" s="42">
        <f t="shared" si="0"/>
        <v>13646.88</v>
      </c>
      <c r="L50" s="42"/>
      <c r="M50" s="6">
        <f t="shared" si="2"/>
        <v>0.39</v>
      </c>
      <c r="N50" s="41"/>
      <c r="O50" s="8">
        <v>42173</v>
      </c>
      <c r="P50" s="43">
        <v>194.98</v>
      </c>
      <c r="Q50" s="43"/>
      <c r="R50" s="44">
        <f t="shared" si="3"/>
        <v>98703</v>
      </c>
      <c r="S50" s="44"/>
      <c r="T50" s="45">
        <f t="shared" si="4"/>
        <v>204.99999999999829</v>
      </c>
      <c r="U50" s="45"/>
    </row>
    <row r="51" spans="2:21">
      <c r="B51" s="41">
        <v>43</v>
      </c>
      <c r="C51" s="42">
        <f t="shared" si="1"/>
        <v>553599</v>
      </c>
      <c r="D51" s="42"/>
      <c r="E51" s="41"/>
      <c r="F51" s="8">
        <v>42174</v>
      </c>
      <c r="G51" s="41" t="s">
        <v>3</v>
      </c>
      <c r="H51" s="43">
        <v>195.06</v>
      </c>
      <c r="I51" s="43"/>
      <c r="J51" s="41">
        <v>25</v>
      </c>
      <c r="K51" s="42">
        <f t="shared" si="0"/>
        <v>16607.97</v>
      </c>
      <c r="L51" s="42"/>
      <c r="M51" s="6">
        <f t="shared" si="2"/>
        <v>0.53</v>
      </c>
      <c r="N51" s="41"/>
      <c r="O51" s="8">
        <v>42174</v>
      </c>
      <c r="P51" s="43">
        <v>195.32</v>
      </c>
      <c r="Q51" s="43"/>
      <c r="R51" s="44">
        <f t="shared" si="3"/>
        <v>-17012</v>
      </c>
      <c r="S51" s="44"/>
      <c r="T51" s="45">
        <f t="shared" si="4"/>
        <v>-25</v>
      </c>
      <c r="U51" s="45"/>
    </row>
    <row r="52" spans="2:21">
      <c r="B52" s="41">
        <v>44</v>
      </c>
      <c r="C52" s="42">
        <f t="shared" si="1"/>
        <v>536587</v>
      </c>
      <c r="D52" s="42"/>
      <c r="E52" s="41"/>
      <c r="F52" s="8">
        <v>42177</v>
      </c>
      <c r="G52" s="41" t="s">
        <v>3</v>
      </c>
      <c r="H52" s="43">
        <v>194.85</v>
      </c>
      <c r="I52" s="43"/>
      <c r="J52" s="41">
        <v>35</v>
      </c>
      <c r="K52" s="42">
        <f t="shared" si="0"/>
        <v>16097.609999999999</v>
      </c>
      <c r="L52" s="42"/>
      <c r="M52" s="6">
        <f t="shared" si="2"/>
        <v>0.37</v>
      </c>
      <c r="N52" s="41"/>
      <c r="O52" s="8">
        <v>42177</v>
      </c>
      <c r="P52" s="43">
        <v>195.21</v>
      </c>
      <c r="Q52" s="43"/>
      <c r="R52" s="44">
        <f t="shared" si="3"/>
        <v>-16444</v>
      </c>
      <c r="S52" s="44"/>
      <c r="T52" s="45">
        <f t="shared" si="4"/>
        <v>-35</v>
      </c>
      <c r="U52" s="45"/>
    </row>
    <row r="53" spans="2:21">
      <c r="B53" s="41">
        <v>45</v>
      </c>
      <c r="C53" s="42">
        <f t="shared" si="1"/>
        <v>520143</v>
      </c>
      <c r="D53" s="42"/>
      <c r="E53" s="41"/>
      <c r="F53" s="8">
        <v>42179</v>
      </c>
      <c r="G53" s="41" t="s">
        <v>4</v>
      </c>
      <c r="H53" s="43">
        <v>195.52</v>
      </c>
      <c r="I53" s="43"/>
      <c r="J53" s="41">
        <v>37</v>
      </c>
      <c r="K53" s="42">
        <f t="shared" si="0"/>
        <v>15604.289999999999</v>
      </c>
      <c r="L53" s="42"/>
      <c r="M53" s="6">
        <f t="shared" si="2"/>
        <v>0.34</v>
      </c>
      <c r="N53" s="41"/>
      <c r="O53" s="8">
        <v>42179</v>
      </c>
      <c r="P53" s="43">
        <v>195.16</v>
      </c>
      <c r="Q53" s="43"/>
      <c r="R53" s="44">
        <f t="shared" si="3"/>
        <v>-15111</v>
      </c>
      <c r="S53" s="44"/>
      <c r="T53" s="45">
        <f t="shared" si="4"/>
        <v>-37</v>
      </c>
      <c r="U53" s="45"/>
    </row>
    <row r="54" spans="2:21">
      <c r="B54" s="41">
        <v>46</v>
      </c>
      <c r="C54" s="42">
        <f t="shared" si="1"/>
        <v>505032</v>
      </c>
      <c r="D54" s="42"/>
      <c r="E54" s="41"/>
      <c r="F54" s="8">
        <v>42180</v>
      </c>
      <c r="G54" s="41" t="s">
        <v>3</v>
      </c>
      <c r="H54" s="43">
        <v>194.37</v>
      </c>
      <c r="I54" s="43"/>
      <c r="J54" s="41">
        <v>12</v>
      </c>
      <c r="K54" s="42">
        <f t="shared" si="0"/>
        <v>15150.96</v>
      </c>
      <c r="L54" s="42"/>
      <c r="M54" s="6">
        <f t="shared" si="2"/>
        <v>1.02</v>
      </c>
      <c r="N54" s="41"/>
      <c r="O54" s="8">
        <v>42180</v>
      </c>
      <c r="P54" s="43">
        <v>194.5</v>
      </c>
      <c r="Q54" s="43"/>
      <c r="R54" s="44">
        <f t="shared" si="3"/>
        <v>-16370</v>
      </c>
      <c r="S54" s="44"/>
      <c r="T54" s="45">
        <f t="shared" si="4"/>
        <v>-12</v>
      </c>
      <c r="U54" s="45"/>
    </row>
    <row r="55" spans="2:21">
      <c r="B55" s="41">
        <v>47</v>
      </c>
      <c r="C55" s="42">
        <f t="shared" si="1"/>
        <v>488662</v>
      </c>
      <c r="D55" s="42"/>
      <c r="E55" s="41"/>
      <c r="F55" s="8">
        <v>42195</v>
      </c>
      <c r="G55" s="41" t="s">
        <v>4</v>
      </c>
      <c r="H55" s="43">
        <v>187.13</v>
      </c>
      <c r="I55" s="43"/>
      <c r="J55" s="41">
        <v>40</v>
      </c>
      <c r="K55" s="42">
        <f t="shared" si="0"/>
        <v>14659.859999999999</v>
      </c>
      <c r="L55" s="42"/>
      <c r="M55" s="6">
        <f t="shared" si="2"/>
        <v>0.28999999999999998</v>
      </c>
      <c r="N55" s="41"/>
      <c r="O55" s="8">
        <v>42202</v>
      </c>
      <c r="P55" s="43">
        <v>193.02</v>
      </c>
      <c r="Q55" s="43"/>
      <c r="R55" s="44">
        <f t="shared" si="3"/>
        <v>210876</v>
      </c>
      <c r="S55" s="44"/>
      <c r="T55" s="45">
        <f t="shared" si="4"/>
        <v>589.00000000000148</v>
      </c>
      <c r="U55" s="45"/>
    </row>
    <row r="56" spans="2:21">
      <c r="B56" s="41">
        <v>48</v>
      </c>
      <c r="C56" s="42">
        <f t="shared" si="1"/>
        <v>699538</v>
      </c>
      <c r="D56" s="42"/>
      <c r="E56" s="41"/>
      <c r="F56" s="8">
        <v>42206</v>
      </c>
      <c r="G56" s="41" t="s">
        <v>4</v>
      </c>
      <c r="H56" s="43">
        <v>193.59</v>
      </c>
      <c r="I56" s="43"/>
      <c r="J56" s="41">
        <v>12</v>
      </c>
      <c r="K56" s="42">
        <f t="shared" si="0"/>
        <v>20986.14</v>
      </c>
      <c r="L56" s="42"/>
      <c r="M56" s="6">
        <f t="shared" si="2"/>
        <v>1.41</v>
      </c>
      <c r="N56" s="41"/>
      <c r="O56" s="8">
        <v>42206</v>
      </c>
      <c r="P56" s="43">
        <v>193.46</v>
      </c>
      <c r="Q56" s="43"/>
      <c r="R56" s="44">
        <f t="shared" si="3"/>
        <v>-22629</v>
      </c>
      <c r="S56" s="44"/>
      <c r="T56" s="45">
        <f t="shared" si="4"/>
        <v>-12</v>
      </c>
      <c r="U56" s="45"/>
    </row>
    <row r="57" spans="2:21">
      <c r="B57" s="41">
        <v>49</v>
      </c>
      <c r="C57" s="42">
        <f t="shared" si="1"/>
        <v>676909</v>
      </c>
      <c r="D57" s="42"/>
      <c r="E57" s="41"/>
      <c r="F57" s="8">
        <v>42209</v>
      </c>
      <c r="G57" s="41" t="s">
        <v>3</v>
      </c>
      <c r="H57" s="43">
        <v>191.96</v>
      </c>
      <c r="I57" s="43"/>
      <c r="J57" s="41">
        <v>25</v>
      </c>
      <c r="K57" s="42">
        <f t="shared" si="0"/>
        <v>20307.27</v>
      </c>
      <c r="L57" s="42"/>
      <c r="M57" s="6">
        <f t="shared" si="2"/>
        <v>0.65</v>
      </c>
      <c r="N57" s="41"/>
      <c r="O57" s="8">
        <v>42209</v>
      </c>
      <c r="P57" s="43">
        <v>192.22</v>
      </c>
      <c r="Q57" s="43"/>
      <c r="R57" s="44">
        <f t="shared" si="3"/>
        <v>-20864</v>
      </c>
      <c r="S57" s="44"/>
      <c r="T57" s="45">
        <f t="shared" si="4"/>
        <v>-25</v>
      </c>
      <c r="U57" s="45"/>
    </row>
    <row r="58" spans="2:21">
      <c r="B58" s="41">
        <v>50</v>
      </c>
      <c r="C58" s="42">
        <f t="shared" si="1"/>
        <v>656045</v>
      </c>
      <c r="D58" s="42"/>
      <c r="E58" s="41"/>
      <c r="F58" s="8">
        <v>42216</v>
      </c>
      <c r="G58" s="41" t="s">
        <v>3</v>
      </c>
      <c r="H58" s="43">
        <v>193.53</v>
      </c>
      <c r="I58" s="43"/>
      <c r="J58" s="41">
        <v>21</v>
      </c>
      <c r="K58" s="42">
        <f t="shared" si="0"/>
        <v>19681.349999999999</v>
      </c>
      <c r="L58" s="42"/>
      <c r="M58" s="6">
        <f t="shared" si="2"/>
        <v>0.75</v>
      </c>
      <c r="N58" s="41"/>
      <c r="O58" s="8">
        <v>42216</v>
      </c>
      <c r="P58" s="43">
        <v>193.75</v>
      </c>
      <c r="Q58" s="43"/>
      <c r="R58" s="44">
        <f t="shared" si="3"/>
        <v>-20370</v>
      </c>
      <c r="S58" s="44"/>
      <c r="T58" s="45">
        <f t="shared" si="4"/>
        <v>-21</v>
      </c>
      <c r="U58" s="45"/>
    </row>
    <row r="59" spans="2:21">
      <c r="B59" s="41">
        <v>51</v>
      </c>
      <c r="C59" s="42">
        <f t="shared" si="1"/>
        <v>635675</v>
      </c>
      <c r="D59" s="42"/>
      <c r="E59" s="41"/>
      <c r="F59" s="8">
        <v>42219</v>
      </c>
      <c r="G59" s="41" t="s">
        <v>3</v>
      </c>
      <c r="H59" s="43">
        <v>193.54</v>
      </c>
      <c r="I59" s="43"/>
      <c r="J59" s="41">
        <v>20</v>
      </c>
      <c r="K59" s="42">
        <f t="shared" si="0"/>
        <v>19070.25</v>
      </c>
      <c r="L59" s="42"/>
      <c r="M59" s="6">
        <f t="shared" si="2"/>
        <v>0.77</v>
      </c>
      <c r="N59" s="41"/>
      <c r="O59" s="8">
        <v>42219</v>
      </c>
      <c r="P59" s="43">
        <v>193.74</v>
      </c>
      <c r="Q59" s="43"/>
      <c r="R59" s="44">
        <f t="shared" si="3"/>
        <v>-19012</v>
      </c>
      <c r="S59" s="44"/>
      <c r="T59" s="45">
        <f t="shared" si="4"/>
        <v>-20</v>
      </c>
      <c r="U59" s="45"/>
    </row>
    <row r="60" spans="2:21">
      <c r="B60" s="41">
        <v>52</v>
      </c>
      <c r="C60" s="42">
        <f t="shared" si="1"/>
        <v>616663</v>
      </c>
      <c r="D60" s="42"/>
      <c r="E60" s="41"/>
      <c r="F60" s="8">
        <v>42223</v>
      </c>
      <c r="G60" s="41" t="s">
        <v>3</v>
      </c>
      <c r="H60" s="43">
        <v>193.42</v>
      </c>
      <c r="I60" s="43"/>
      <c r="J60" s="41">
        <v>12</v>
      </c>
      <c r="K60" s="42">
        <f t="shared" si="0"/>
        <v>18499.89</v>
      </c>
      <c r="L60" s="42"/>
      <c r="M60" s="6">
        <f t="shared" si="2"/>
        <v>1.24</v>
      </c>
      <c r="N60" s="41"/>
      <c r="O60" s="8">
        <v>42223</v>
      </c>
      <c r="P60" s="43">
        <v>193.54</v>
      </c>
      <c r="Q60" s="43"/>
      <c r="R60" s="44">
        <f t="shared" si="3"/>
        <v>-18370</v>
      </c>
      <c r="S60" s="44"/>
      <c r="T60" s="45">
        <f t="shared" si="4"/>
        <v>-12</v>
      </c>
      <c r="U60" s="45"/>
    </row>
    <row r="61" spans="2:21">
      <c r="B61" s="41">
        <v>53</v>
      </c>
      <c r="C61" s="42">
        <f t="shared" si="1"/>
        <v>598293</v>
      </c>
      <c r="D61" s="42"/>
      <c r="E61" s="41"/>
      <c r="F61" s="8">
        <v>42228</v>
      </c>
      <c r="G61" s="41" t="s">
        <v>3</v>
      </c>
      <c r="H61" s="43">
        <v>193.57</v>
      </c>
      <c r="I61" s="43"/>
      <c r="J61" s="41">
        <v>39</v>
      </c>
      <c r="K61" s="42">
        <f t="shared" si="0"/>
        <v>17948.79</v>
      </c>
      <c r="L61" s="42"/>
      <c r="M61" s="6">
        <f t="shared" si="2"/>
        <v>0.37</v>
      </c>
      <c r="N61" s="41"/>
      <c r="O61" s="8">
        <v>42228</v>
      </c>
      <c r="P61" s="43">
        <v>193.96</v>
      </c>
      <c r="Q61" s="43"/>
      <c r="R61" s="44">
        <f t="shared" ref="R61:R108" si="5">IF(O61="","",ROUNDDOWN((IF(G61="売",H61-P61,P61-H61))*M61*10000000/81,0))</f>
        <v>-17814</v>
      </c>
      <c r="S61" s="44"/>
      <c r="T61" s="45">
        <f t="shared" ref="T61:T108" si="6">IF(O61="","",IF(R61&lt;0,J61*(-1),IF(G61="買",(P61-H61)*100,(H61-P61)*100)))</f>
        <v>-39</v>
      </c>
      <c r="U61" s="45"/>
    </row>
    <row r="62" spans="2:21">
      <c r="B62" s="41">
        <v>54</v>
      </c>
      <c r="C62" s="42">
        <f t="shared" si="1"/>
        <v>580479</v>
      </c>
      <c r="D62" s="42"/>
      <c r="E62" s="41"/>
      <c r="F62" s="8">
        <v>42240</v>
      </c>
      <c r="G62" s="41" t="s">
        <v>3</v>
      </c>
      <c r="H62" s="43">
        <v>188.31</v>
      </c>
      <c r="I62" s="43"/>
      <c r="J62" s="41">
        <v>89</v>
      </c>
      <c r="K62" s="42">
        <f t="shared" si="0"/>
        <v>17414.37</v>
      </c>
      <c r="L62" s="42"/>
      <c r="M62" s="6">
        <f t="shared" si="2"/>
        <v>0.15</v>
      </c>
      <c r="N62" s="41"/>
      <c r="O62" s="8">
        <v>42241</v>
      </c>
      <c r="P62" s="43">
        <v>189.21</v>
      </c>
      <c r="Q62" s="43"/>
      <c r="R62" s="44">
        <f t="shared" si="5"/>
        <v>-16666</v>
      </c>
      <c r="S62" s="44"/>
      <c r="T62" s="45">
        <f t="shared" si="6"/>
        <v>-89</v>
      </c>
      <c r="U62" s="45"/>
    </row>
    <row r="63" spans="2:21">
      <c r="B63" s="41">
        <v>55</v>
      </c>
      <c r="C63" s="42">
        <f t="shared" si="1"/>
        <v>563813</v>
      </c>
      <c r="D63" s="42"/>
      <c r="E63" s="41"/>
      <c r="F63" s="8">
        <v>42248</v>
      </c>
      <c r="G63" s="41" t="s">
        <v>3</v>
      </c>
      <c r="H63" s="43">
        <v>186</v>
      </c>
      <c r="I63" s="43"/>
      <c r="J63" s="41">
        <v>22</v>
      </c>
      <c r="K63" s="42">
        <f t="shared" si="0"/>
        <v>16914.39</v>
      </c>
      <c r="L63" s="42"/>
      <c r="M63" s="6">
        <f t="shared" si="2"/>
        <v>0.62</v>
      </c>
      <c r="N63" s="41"/>
      <c r="O63" s="8">
        <v>42249</v>
      </c>
      <c r="P63" s="43">
        <v>184.21</v>
      </c>
      <c r="Q63" s="43"/>
      <c r="R63" s="44">
        <f t="shared" si="5"/>
        <v>137012</v>
      </c>
      <c r="S63" s="44"/>
      <c r="T63" s="45">
        <f t="shared" si="6"/>
        <v>178.9999999999992</v>
      </c>
      <c r="U63" s="45"/>
    </row>
    <row r="64" spans="2:21">
      <c r="B64" s="41">
        <v>56</v>
      </c>
      <c r="C64" s="42">
        <f t="shared" si="1"/>
        <v>700825</v>
      </c>
      <c r="D64" s="42"/>
      <c r="E64" s="41"/>
      <c r="F64" s="8">
        <v>42254</v>
      </c>
      <c r="G64" s="41" t="s">
        <v>4</v>
      </c>
      <c r="H64" s="43">
        <v>181.47</v>
      </c>
      <c r="I64" s="43"/>
      <c r="J64" s="41">
        <v>45</v>
      </c>
      <c r="K64" s="42">
        <f t="shared" si="0"/>
        <v>21024.75</v>
      </c>
      <c r="L64" s="42"/>
      <c r="M64" s="6">
        <f t="shared" si="2"/>
        <v>0.37</v>
      </c>
      <c r="N64" s="41"/>
      <c r="O64" s="8">
        <v>42254</v>
      </c>
      <c r="P64" s="43">
        <v>181.02</v>
      </c>
      <c r="Q64" s="43"/>
      <c r="R64" s="44">
        <f t="shared" si="5"/>
        <v>-20555</v>
      </c>
      <c r="S64" s="44"/>
      <c r="T64" s="45">
        <f t="shared" si="6"/>
        <v>-45</v>
      </c>
      <c r="U64" s="45"/>
    </row>
    <row r="65" spans="2:21">
      <c r="B65" s="41">
        <v>57</v>
      </c>
      <c r="C65" s="42">
        <f t="shared" si="1"/>
        <v>680270</v>
      </c>
      <c r="D65" s="42"/>
      <c r="E65" s="41"/>
      <c r="F65" s="8">
        <v>42256</v>
      </c>
      <c r="G65" s="41" t="s">
        <v>4</v>
      </c>
      <c r="H65" s="43">
        <v>185.43</v>
      </c>
      <c r="I65" s="43"/>
      <c r="J65" s="41">
        <v>42</v>
      </c>
      <c r="K65" s="42">
        <f t="shared" si="0"/>
        <v>20408.099999999999</v>
      </c>
      <c r="L65" s="42"/>
      <c r="M65" s="6">
        <f t="shared" si="2"/>
        <v>0.39</v>
      </c>
      <c r="N65" s="41"/>
      <c r="O65" s="8">
        <v>42256</v>
      </c>
      <c r="P65" s="43">
        <v>185.01</v>
      </c>
      <c r="Q65" s="43"/>
      <c r="R65" s="44">
        <f t="shared" si="5"/>
        <v>-20222</v>
      </c>
      <c r="S65" s="44"/>
      <c r="T65" s="45">
        <f t="shared" si="6"/>
        <v>-42</v>
      </c>
      <c r="U65" s="45"/>
    </row>
    <row r="66" spans="2:21">
      <c r="B66" s="41">
        <v>58</v>
      </c>
      <c r="C66" s="42">
        <f t="shared" si="1"/>
        <v>660048</v>
      </c>
      <c r="D66" s="42"/>
      <c r="E66" s="41"/>
      <c r="F66" s="8">
        <v>42258</v>
      </c>
      <c r="G66" s="41" t="s">
        <v>3</v>
      </c>
      <c r="H66" s="43">
        <v>185.96</v>
      </c>
      <c r="I66" s="43"/>
      <c r="J66" s="41">
        <v>48</v>
      </c>
      <c r="K66" s="42">
        <f t="shared" si="0"/>
        <v>19801.439999999999</v>
      </c>
      <c r="L66" s="42"/>
      <c r="M66" s="6">
        <f t="shared" si="2"/>
        <v>0.33</v>
      </c>
      <c r="N66" s="41"/>
      <c r="O66" s="8">
        <v>42259</v>
      </c>
      <c r="P66" s="43">
        <v>186.45</v>
      </c>
      <c r="Q66" s="43"/>
      <c r="R66" s="44">
        <f t="shared" si="5"/>
        <v>-19962</v>
      </c>
      <c r="S66" s="44"/>
      <c r="T66" s="45">
        <f t="shared" si="6"/>
        <v>-48</v>
      </c>
      <c r="U66" s="45"/>
    </row>
    <row r="67" spans="2:21">
      <c r="B67" s="41">
        <v>59</v>
      </c>
      <c r="C67" s="42">
        <f t="shared" si="1"/>
        <v>640086</v>
      </c>
      <c r="D67" s="42"/>
      <c r="E67" s="41"/>
      <c r="F67" s="8">
        <v>42271</v>
      </c>
      <c r="G67" s="41" t="s">
        <v>3</v>
      </c>
      <c r="H67" s="43">
        <v>182.3</v>
      </c>
      <c r="I67" s="43"/>
      <c r="J67" s="41">
        <v>42</v>
      </c>
      <c r="K67" s="42">
        <f t="shared" si="0"/>
        <v>19202.579999999998</v>
      </c>
      <c r="L67" s="42"/>
      <c r="M67" s="6">
        <f t="shared" si="2"/>
        <v>0.37</v>
      </c>
      <c r="N67" s="41"/>
      <c r="O67" s="8">
        <v>42271</v>
      </c>
      <c r="P67" s="43">
        <v>182.72</v>
      </c>
      <c r="Q67" s="43"/>
      <c r="R67" s="44">
        <f t="shared" si="5"/>
        <v>-19185</v>
      </c>
      <c r="S67" s="44"/>
      <c r="T67" s="45">
        <f t="shared" si="6"/>
        <v>-42</v>
      </c>
      <c r="U67" s="45"/>
    </row>
    <row r="68" spans="2:21">
      <c r="B68" s="41">
        <v>60</v>
      </c>
      <c r="C68" s="42">
        <f t="shared" si="1"/>
        <v>620901</v>
      </c>
      <c r="D68" s="42"/>
      <c r="E68" s="41"/>
      <c r="F68" s="8">
        <v>42275</v>
      </c>
      <c r="G68" s="41" t="s">
        <v>37</v>
      </c>
      <c r="H68" s="43">
        <v>183.09</v>
      </c>
      <c r="I68" s="43"/>
      <c r="J68" s="41">
        <v>20</v>
      </c>
      <c r="K68" s="42">
        <f t="shared" si="0"/>
        <v>18627.03</v>
      </c>
      <c r="L68" s="42"/>
      <c r="M68" s="6">
        <f t="shared" si="2"/>
        <v>0.75</v>
      </c>
      <c r="N68" s="41"/>
      <c r="O68" s="8">
        <v>42275</v>
      </c>
      <c r="P68" s="43">
        <v>183.29</v>
      </c>
      <c r="Q68" s="43"/>
      <c r="R68" s="44">
        <f t="shared" si="5"/>
        <v>-18518</v>
      </c>
      <c r="S68" s="44"/>
      <c r="T68" s="45">
        <f t="shared" si="6"/>
        <v>-20</v>
      </c>
      <c r="U68" s="45"/>
    </row>
    <row r="69" spans="2:21">
      <c r="B69" s="41">
        <v>61</v>
      </c>
      <c r="C69" s="42">
        <f t="shared" si="1"/>
        <v>602383</v>
      </c>
      <c r="D69" s="42"/>
      <c r="E69" s="41"/>
      <c r="F69" s="8">
        <v>42276</v>
      </c>
      <c r="G69" s="41" t="s">
        <v>3</v>
      </c>
      <c r="H69" s="43">
        <v>181.41</v>
      </c>
      <c r="I69" s="43"/>
      <c r="J69" s="41">
        <v>61</v>
      </c>
      <c r="K69" s="42">
        <f t="shared" si="0"/>
        <v>18071.489999999998</v>
      </c>
      <c r="L69" s="42"/>
      <c r="M69" s="6">
        <f t="shared" si="2"/>
        <v>0.23</v>
      </c>
      <c r="N69" s="41"/>
      <c r="O69" s="8">
        <v>42276</v>
      </c>
      <c r="P69" s="43">
        <v>182.03</v>
      </c>
      <c r="Q69" s="43"/>
      <c r="R69" s="44">
        <f t="shared" si="5"/>
        <v>-17604</v>
      </c>
      <c r="S69" s="44"/>
      <c r="T69" s="45">
        <f t="shared" si="6"/>
        <v>-61</v>
      </c>
      <c r="U69" s="45"/>
    </row>
    <row r="70" spans="2:21">
      <c r="B70" s="41">
        <v>62</v>
      </c>
      <c r="C70" s="42">
        <f t="shared" si="1"/>
        <v>584779</v>
      </c>
      <c r="D70" s="42"/>
      <c r="E70" s="41"/>
      <c r="F70" s="8">
        <v>42276</v>
      </c>
      <c r="G70" s="41" t="s">
        <v>3</v>
      </c>
      <c r="H70" s="43">
        <v>181.35</v>
      </c>
      <c r="I70" s="43"/>
      <c r="J70" s="41">
        <v>21</v>
      </c>
      <c r="K70" s="42">
        <f t="shared" si="0"/>
        <v>17543.37</v>
      </c>
      <c r="L70" s="42"/>
      <c r="M70" s="6">
        <f t="shared" si="2"/>
        <v>0.67</v>
      </c>
      <c r="N70" s="41"/>
      <c r="O70" s="8">
        <v>42277</v>
      </c>
      <c r="P70" s="43">
        <v>181.55</v>
      </c>
      <c r="Q70" s="43"/>
      <c r="R70" s="44">
        <f t="shared" si="5"/>
        <v>-16543</v>
      </c>
      <c r="S70" s="44"/>
      <c r="T70" s="45">
        <f t="shared" si="6"/>
        <v>-21</v>
      </c>
      <c r="U70" s="45"/>
    </row>
    <row r="71" spans="2:21">
      <c r="B71" s="41">
        <v>63</v>
      </c>
      <c r="C71" s="42">
        <f t="shared" si="1"/>
        <v>568236</v>
      </c>
      <c r="D71" s="42"/>
      <c r="E71" s="41"/>
      <c r="F71" s="8">
        <v>42277</v>
      </c>
      <c r="G71" s="41" t="s">
        <v>4</v>
      </c>
      <c r="H71" s="43">
        <v>181.84</v>
      </c>
      <c r="I71" s="43"/>
      <c r="J71" s="41">
        <v>21</v>
      </c>
      <c r="K71" s="42">
        <f t="shared" si="0"/>
        <v>17047.079999999998</v>
      </c>
      <c r="L71" s="42"/>
      <c r="M71" s="6">
        <f t="shared" si="2"/>
        <v>0.65</v>
      </c>
      <c r="N71" s="41"/>
      <c r="O71" s="8">
        <v>42277</v>
      </c>
      <c r="P71" s="43">
        <v>181.63</v>
      </c>
      <c r="Q71" s="43"/>
      <c r="R71" s="44">
        <f t="shared" si="5"/>
        <v>-16851</v>
      </c>
      <c r="S71" s="44"/>
      <c r="T71" s="45">
        <f t="shared" si="6"/>
        <v>-21</v>
      </c>
      <c r="U71" s="45"/>
    </row>
    <row r="72" spans="2:21">
      <c r="B72" s="41">
        <v>64</v>
      </c>
      <c r="C72" s="42">
        <f t="shared" si="1"/>
        <v>551385</v>
      </c>
      <c r="D72" s="42"/>
      <c r="E72" s="41"/>
      <c r="F72" s="8">
        <v>42278</v>
      </c>
      <c r="G72" s="41" t="s">
        <v>3</v>
      </c>
      <c r="H72" s="43">
        <v>181.35</v>
      </c>
      <c r="I72" s="43"/>
      <c r="J72" s="41">
        <v>38</v>
      </c>
      <c r="K72" s="42">
        <f t="shared" si="0"/>
        <v>16541.55</v>
      </c>
      <c r="L72" s="42"/>
      <c r="M72" s="6">
        <f t="shared" si="2"/>
        <v>0.35</v>
      </c>
      <c r="N72" s="41"/>
      <c r="O72" s="8">
        <v>42279</v>
      </c>
      <c r="P72" s="43">
        <v>181.73</v>
      </c>
      <c r="Q72" s="43"/>
      <c r="R72" s="44">
        <f t="shared" si="5"/>
        <v>-16419</v>
      </c>
      <c r="S72" s="44"/>
      <c r="T72" s="45">
        <f t="shared" si="6"/>
        <v>-38</v>
      </c>
      <c r="U72" s="45"/>
    </row>
    <row r="73" spans="2:21">
      <c r="B73" s="41">
        <v>65</v>
      </c>
      <c r="C73" s="42">
        <f t="shared" si="1"/>
        <v>534966</v>
      </c>
      <c r="D73" s="42"/>
      <c r="E73" s="41"/>
      <c r="F73" s="8">
        <v>42286</v>
      </c>
      <c r="G73" s="41" t="s">
        <v>4</v>
      </c>
      <c r="H73" s="43">
        <v>184.59</v>
      </c>
      <c r="I73" s="43"/>
      <c r="J73" s="41">
        <v>32</v>
      </c>
      <c r="K73" s="42">
        <f t="shared" ref="K73:K108" si="7">IF(F73="","",C73*0.03)</f>
        <v>16048.98</v>
      </c>
      <c r="L73" s="42"/>
      <c r="M73" s="6">
        <f t="shared" si="2"/>
        <v>0.4</v>
      </c>
      <c r="N73" s="41"/>
      <c r="O73" s="8">
        <v>42286</v>
      </c>
      <c r="P73" s="43">
        <v>184.27</v>
      </c>
      <c r="Q73" s="43"/>
      <c r="R73" s="44">
        <f t="shared" si="5"/>
        <v>-15802</v>
      </c>
      <c r="S73" s="44"/>
      <c r="T73" s="45">
        <f t="shared" si="6"/>
        <v>-32</v>
      </c>
      <c r="U73" s="45"/>
    </row>
    <row r="74" spans="2:21">
      <c r="B74" s="41">
        <v>66</v>
      </c>
      <c r="C74" s="42">
        <f t="shared" ref="C74:C108" si="8">IF(R73="","",C73+R73)</f>
        <v>519164</v>
      </c>
      <c r="D74" s="42"/>
      <c r="E74" s="41"/>
      <c r="F74" s="8">
        <v>42299</v>
      </c>
      <c r="G74" s="41" t="s">
        <v>4</v>
      </c>
      <c r="H74" s="43">
        <v>185.48</v>
      </c>
      <c r="I74" s="43"/>
      <c r="J74" s="41">
        <v>78</v>
      </c>
      <c r="K74" s="42">
        <f t="shared" si="7"/>
        <v>15574.92</v>
      </c>
      <c r="L74" s="42"/>
      <c r="M74" s="6">
        <f t="shared" ref="M74:M108" si="9">IF(J74="","",ROUNDDOWN(K74/(J74/81)/100000,2))</f>
        <v>0.16</v>
      </c>
      <c r="N74" s="41"/>
      <c r="O74" s="8">
        <v>42303</v>
      </c>
      <c r="P74" s="43">
        <v>185.24</v>
      </c>
      <c r="Q74" s="43"/>
      <c r="R74" s="44">
        <f t="shared" si="5"/>
        <v>-4740</v>
      </c>
      <c r="S74" s="44"/>
      <c r="T74" s="45">
        <f t="shared" si="6"/>
        <v>-78</v>
      </c>
      <c r="U74" s="45"/>
    </row>
    <row r="75" spans="2:21">
      <c r="B75" s="41">
        <v>67</v>
      </c>
      <c r="C75" s="42">
        <f t="shared" si="8"/>
        <v>514424</v>
      </c>
      <c r="D75" s="42"/>
      <c r="E75" s="41"/>
      <c r="F75" s="8">
        <v>42312</v>
      </c>
      <c r="G75" s="41" t="s">
        <v>50</v>
      </c>
      <c r="H75" s="43">
        <v>186.94</v>
      </c>
      <c r="I75" s="43"/>
      <c r="J75" s="41">
        <v>39</v>
      </c>
      <c r="K75" s="42">
        <f t="shared" si="7"/>
        <v>15432.72</v>
      </c>
      <c r="L75" s="42"/>
      <c r="M75" s="6">
        <f t="shared" si="9"/>
        <v>0.32</v>
      </c>
      <c r="N75" s="41"/>
      <c r="O75" s="8">
        <v>42312</v>
      </c>
      <c r="P75" s="43">
        <v>186.55</v>
      </c>
      <c r="Q75" s="43"/>
      <c r="R75" s="44">
        <f t="shared" si="5"/>
        <v>-15407</v>
      </c>
      <c r="S75" s="44"/>
      <c r="T75" s="45">
        <f t="shared" si="6"/>
        <v>-39</v>
      </c>
      <c r="U75" s="45"/>
    </row>
    <row r="76" spans="2:21">
      <c r="B76" s="41">
        <v>68</v>
      </c>
      <c r="C76" s="42">
        <f t="shared" si="8"/>
        <v>499017</v>
      </c>
      <c r="D76" s="42"/>
      <c r="E76" s="41"/>
      <c r="F76" s="8">
        <v>42312</v>
      </c>
      <c r="G76" s="41" t="s">
        <v>3</v>
      </c>
      <c r="H76" s="43">
        <v>186.79</v>
      </c>
      <c r="I76" s="43"/>
      <c r="J76" s="41">
        <v>38</v>
      </c>
      <c r="K76" s="42">
        <f t="shared" si="7"/>
        <v>14970.51</v>
      </c>
      <c r="L76" s="42"/>
      <c r="M76" s="6">
        <f t="shared" si="9"/>
        <v>0.31</v>
      </c>
      <c r="N76" s="41"/>
      <c r="O76" s="8">
        <v>42313</v>
      </c>
      <c r="P76" s="43">
        <v>187.17</v>
      </c>
      <c r="Q76" s="43"/>
      <c r="R76" s="44">
        <f t="shared" si="5"/>
        <v>-14543</v>
      </c>
      <c r="S76" s="44"/>
      <c r="T76" s="45">
        <f t="shared" si="6"/>
        <v>-38</v>
      </c>
      <c r="U76" s="45"/>
    </row>
    <row r="77" spans="2:21">
      <c r="B77" s="41">
        <v>69</v>
      </c>
      <c r="C77" s="42">
        <f t="shared" si="8"/>
        <v>484474</v>
      </c>
      <c r="D77" s="42"/>
      <c r="E77" s="41"/>
      <c r="F77" s="8">
        <v>42320</v>
      </c>
      <c r="G77" s="41" t="s">
        <v>3</v>
      </c>
      <c r="H77" s="43">
        <v>186.73</v>
      </c>
      <c r="I77" s="43"/>
      <c r="J77" s="41">
        <v>78</v>
      </c>
      <c r="K77" s="42">
        <f t="shared" si="7"/>
        <v>14534.22</v>
      </c>
      <c r="L77" s="42"/>
      <c r="M77" s="6">
        <f t="shared" si="9"/>
        <v>0.15</v>
      </c>
      <c r="N77" s="41"/>
      <c r="O77" s="8">
        <v>42321</v>
      </c>
      <c r="P77" s="43">
        <v>186.96</v>
      </c>
      <c r="Q77" s="43"/>
      <c r="R77" s="44">
        <f t="shared" si="5"/>
        <v>-4259</v>
      </c>
      <c r="S77" s="44"/>
      <c r="T77" s="45">
        <f t="shared" si="6"/>
        <v>-78</v>
      </c>
      <c r="U77" s="45"/>
    </row>
    <row r="78" spans="2:21">
      <c r="B78" s="41">
        <v>70</v>
      </c>
      <c r="C78" s="42">
        <f t="shared" si="8"/>
        <v>480215</v>
      </c>
      <c r="D78" s="42"/>
      <c r="E78" s="41"/>
      <c r="F78" s="8">
        <v>42325</v>
      </c>
      <c r="G78" s="41" t="s">
        <v>4</v>
      </c>
      <c r="H78" s="43">
        <v>187.76</v>
      </c>
      <c r="I78" s="43"/>
      <c r="J78" s="41">
        <v>18</v>
      </c>
      <c r="K78" s="42">
        <f t="shared" si="7"/>
        <v>14406.449999999999</v>
      </c>
      <c r="L78" s="42"/>
      <c r="M78" s="6">
        <f t="shared" si="9"/>
        <v>0.64</v>
      </c>
      <c r="N78" s="41"/>
      <c r="O78" s="8">
        <v>42326</v>
      </c>
      <c r="P78" s="43">
        <v>187.58</v>
      </c>
      <c r="Q78" s="43"/>
      <c r="R78" s="44">
        <f t="shared" si="5"/>
        <v>-14222</v>
      </c>
      <c r="S78" s="44"/>
      <c r="T78" s="45">
        <f t="shared" si="6"/>
        <v>-18</v>
      </c>
      <c r="U78" s="45"/>
    </row>
    <row r="79" spans="2:21">
      <c r="B79" s="41">
        <v>71</v>
      </c>
      <c r="C79" s="42">
        <f t="shared" si="8"/>
        <v>465993</v>
      </c>
      <c r="D79" s="42"/>
      <c r="E79" s="41"/>
      <c r="F79" s="8">
        <v>42331</v>
      </c>
      <c r="G79" s="41" t="s">
        <v>4</v>
      </c>
      <c r="H79" s="43">
        <v>186.95</v>
      </c>
      <c r="I79" s="43"/>
      <c r="J79" s="41">
        <v>15</v>
      </c>
      <c r="K79" s="42">
        <f t="shared" si="7"/>
        <v>13979.789999999999</v>
      </c>
      <c r="L79" s="42"/>
      <c r="M79" s="6">
        <f t="shared" si="9"/>
        <v>0.75</v>
      </c>
      <c r="N79" s="41"/>
      <c r="O79" s="8">
        <v>42331</v>
      </c>
      <c r="P79" s="43">
        <v>186.8</v>
      </c>
      <c r="Q79" s="43"/>
      <c r="R79" s="44">
        <f t="shared" si="5"/>
        <v>-13888</v>
      </c>
      <c r="S79" s="44"/>
      <c r="T79" s="45">
        <f t="shared" si="6"/>
        <v>-15</v>
      </c>
      <c r="U79" s="45"/>
    </row>
    <row r="80" spans="2:21">
      <c r="B80" s="41">
        <v>72</v>
      </c>
      <c r="C80" s="42">
        <f t="shared" si="8"/>
        <v>452105</v>
      </c>
      <c r="D80" s="42"/>
      <c r="E80" s="41"/>
      <c r="F80" s="8">
        <v>42332</v>
      </c>
      <c r="G80" s="41" t="s">
        <v>3</v>
      </c>
      <c r="H80" s="43">
        <v>185.75</v>
      </c>
      <c r="I80" s="43"/>
      <c r="J80" s="41">
        <v>25</v>
      </c>
      <c r="K80" s="42">
        <f t="shared" si="7"/>
        <v>13563.15</v>
      </c>
      <c r="L80" s="42"/>
      <c r="M80" s="6">
        <f t="shared" si="9"/>
        <v>0.43</v>
      </c>
      <c r="N80" s="41"/>
      <c r="O80" s="8">
        <v>42333</v>
      </c>
      <c r="P80" s="43">
        <v>185.51</v>
      </c>
      <c r="Q80" s="43"/>
      <c r="R80" s="44">
        <f t="shared" si="5"/>
        <v>12740</v>
      </c>
      <c r="S80" s="44"/>
      <c r="T80" s="45">
        <f t="shared" si="6"/>
        <v>24.000000000000909</v>
      </c>
      <c r="U80" s="45"/>
    </row>
    <row r="81" spans="2:21">
      <c r="B81" s="41">
        <v>73</v>
      </c>
      <c r="C81" s="42">
        <f t="shared" si="8"/>
        <v>464845</v>
      </c>
      <c r="D81" s="42"/>
      <c r="E81" s="41"/>
      <c r="F81" s="8">
        <v>42334</v>
      </c>
      <c r="G81" s="41" t="s">
        <v>3</v>
      </c>
      <c r="H81" s="43">
        <v>185.04</v>
      </c>
      <c r="I81" s="43"/>
      <c r="J81" s="41">
        <v>18</v>
      </c>
      <c r="K81" s="42">
        <f t="shared" si="7"/>
        <v>13945.35</v>
      </c>
      <c r="L81" s="42"/>
      <c r="M81" s="6">
        <f t="shared" si="9"/>
        <v>0.62</v>
      </c>
      <c r="N81" s="41"/>
      <c r="O81" s="8">
        <v>42335</v>
      </c>
      <c r="P81" s="43">
        <v>185.23</v>
      </c>
      <c r="Q81" s="43"/>
      <c r="R81" s="44">
        <f t="shared" si="5"/>
        <v>-14543</v>
      </c>
      <c r="S81" s="44"/>
      <c r="T81" s="45">
        <f t="shared" si="6"/>
        <v>-18</v>
      </c>
      <c r="U81" s="45"/>
    </row>
    <row r="82" spans="2:21">
      <c r="B82" s="41">
        <v>74</v>
      </c>
      <c r="C82" s="42">
        <f t="shared" si="8"/>
        <v>450302</v>
      </c>
      <c r="D82" s="42"/>
      <c r="E82" s="41"/>
      <c r="F82" s="8">
        <v>42339</v>
      </c>
      <c r="G82" s="41" t="s">
        <v>3</v>
      </c>
      <c r="H82" s="43">
        <v>185.44</v>
      </c>
      <c r="I82" s="43"/>
      <c r="J82" s="41">
        <v>18</v>
      </c>
      <c r="K82" s="42">
        <f t="shared" si="7"/>
        <v>13509.06</v>
      </c>
      <c r="L82" s="42"/>
      <c r="M82" s="6">
        <f t="shared" si="9"/>
        <v>0.6</v>
      </c>
      <c r="N82" s="41"/>
      <c r="O82" s="8">
        <v>42341</v>
      </c>
      <c r="P82" s="43">
        <v>184.53</v>
      </c>
      <c r="Q82" s="43"/>
      <c r="R82" s="44">
        <f t="shared" si="5"/>
        <v>67407</v>
      </c>
      <c r="S82" s="44"/>
      <c r="T82" s="45">
        <f t="shared" si="6"/>
        <v>90.999999999999659</v>
      </c>
      <c r="U82" s="45"/>
    </row>
    <row r="83" spans="2:21">
      <c r="B83" s="41">
        <v>75</v>
      </c>
      <c r="C83" s="42">
        <f t="shared" si="8"/>
        <v>517709</v>
      </c>
      <c r="D83" s="42"/>
      <c r="E83" s="41"/>
      <c r="F83" s="8">
        <v>42341</v>
      </c>
      <c r="G83" s="41" t="s">
        <v>4</v>
      </c>
      <c r="H83" s="43">
        <v>185.41</v>
      </c>
      <c r="I83" s="43"/>
      <c r="J83" s="41">
        <v>35</v>
      </c>
      <c r="K83" s="42">
        <f t="shared" si="7"/>
        <v>15531.269999999999</v>
      </c>
      <c r="L83" s="42"/>
      <c r="M83" s="6">
        <f t="shared" si="9"/>
        <v>0.35</v>
      </c>
      <c r="N83" s="41"/>
      <c r="O83" s="8">
        <v>42345</v>
      </c>
      <c r="P83" s="43">
        <v>185.86</v>
      </c>
      <c r="Q83" s="43"/>
      <c r="R83" s="44">
        <f t="shared" si="5"/>
        <v>19444</v>
      </c>
      <c r="S83" s="44"/>
      <c r="T83" s="45">
        <f t="shared" si="6"/>
        <v>45.000000000001705</v>
      </c>
      <c r="U83" s="45"/>
    </row>
    <row r="84" spans="2:21">
      <c r="B84" s="41">
        <v>76</v>
      </c>
      <c r="C84" s="42">
        <f t="shared" si="8"/>
        <v>537153</v>
      </c>
      <c r="D84" s="42"/>
      <c r="E84" s="41"/>
      <c r="F84" s="8">
        <v>42345</v>
      </c>
      <c r="G84" s="41" t="s">
        <v>3</v>
      </c>
      <c r="H84" s="43">
        <v>185.88</v>
      </c>
      <c r="I84" s="43"/>
      <c r="J84" s="41">
        <v>27</v>
      </c>
      <c r="K84" s="42">
        <f t="shared" si="7"/>
        <v>16114.59</v>
      </c>
      <c r="L84" s="42"/>
      <c r="M84" s="6">
        <f t="shared" si="9"/>
        <v>0.48</v>
      </c>
      <c r="N84" s="41"/>
      <c r="O84" s="8">
        <v>42347</v>
      </c>
      <c r="P84" s="43">
        <v>185.39</v>
      </c>
      <c r="Q84" s="43"/>
      <c r="R84" s="44">
        <f t="shared" si="5"/>
        <v>29037</v>
      </c>
      <c r="S84" s="44"/>
      <c r="T84" s="45">
        <f t="shared" si="6"/>
        <v>49.000000000000909</v>
      </c>
      <c r="U84" s="45"/>
    </row>
    <row r="85" spans="2:21">
      <c r="B85" s="41">
        <v>77</v>
      </c>
      <c r="C85" s="42">
        <f t="shared" si="8"/>
        <v>566190</v>
      </c>
      <c r="D85" s="42"/>
      <c r="E85" s="41"/>
      <c r="F85" s="8">
        <v>42348</v>
      </c>
      <c r="G85" s="41" t="s">
        <v>4</v>
      </c>
      <c r="H85" s="43">
        <v>184.81</v>
      </c>
      <c r="I85" s="43"/>
      <c r="J85" s="41">
        <v>27</v>
      </c>
      <c r="K85" s="42">
        <f t="shared" si="7"/>
        <v>16985.7</v>
      </c>
      <c r="L85" s="42"/>
      <c r="M85" s="6">
        <f t="shared" si="9"/>
        <v>0.5</v>
      </c>
      <c r="N85" s="41"/>
      <c r="O85" s="8">
        <v>42348</v>
      </c>
      <c r="P85" s="43">
        <v>184.54</v>
      </c>
      <c r="Q85" s="43"/>
      <c r="R85" s="44">
        <f t="shared" si="5"/>
        <v>-16666</v>
      </c>
      <c r="S85" s="44"/>
      <c r="T85" s="45">
        <f t="shared" si="6"/>
        <v>-27</v>
      </c>
      <c r="U85" s="45"/>
    </row>
    <row r="86" spans="2:21">
      <c r="B86" s="41">
        <v>78</v>
      </c>
      <c r="C86" s="42">
        <f t="shared" si="8"/>
        <v>549524</v>
      </c>
      <c r="D86" s="42"/>
      <c r="E86" s="41"/>
      <c r="F86" s="8"/>
      <c r="G86" s="41" t="s">
        <v>3</v>
      </c>
      <c r="H86" s="43"/>
      <c r="I86" s="43"/>
      <c r="J86" s="41"/>
      <c r="K86" s="42" t="str">
        <f t="shared" si="7"/>
        <v/>
      </c>
      <c r="L86" s="42"/>
      <c r="M86" s="6" t="str">
        <f t="shared" si="9"/>
        <v/>
      </c>
      <c r="N86" s="41"/>
      <c r="O86" s="8"/>
      <c r="P86" s="43"/>
      <c r="Q86" s="43"/>
      <c r="R86" s="44" t="str">
        <f t="shared" si="5"/>
        <v/>
      </c>
      <c r="S86" s="44"/>
      <c r="T86" s="45" t="str">
        <f t="shared" si="6"/>
        <v/>
      </c>
      <c r="U86" s="45"/>
    </row>
    <row r="87" spans="2:21">
      <c r="B87" s="41">
        <v>79</v>
      </c>
      <c r="C87" s="42" t="str">
        <f t="shared" si="8"/>
        <v/>
      </c>
      <c r="D87" s="42"/>
      <c r="E87" s="41"/>
      <c r="F87" s="8"/>
      <c r="G87" s="41" t="s">
        <v>4</v>
      </c>
      <c r="H87" s="43"/>
      <c r="I87" s="43"/>
      <c r="J87" s="41"/>
      <c r="K87" s="42" t="str">
        <f t="shared" si="7"/>
        <v/>
      </c>
      <c r="L87" s="42"/>
      <c r="M87" s="6" t="str">
        <f t="shared" si="9"/>
        <v/>
      </c>
      <c r="N87" s="41"/>
      <c r="O87" s="8"/>
      <c r="P87" s="43"/>
      <c r="Q87" s="43"/>
      <c r="R87" s="44" t="str">
        <f t="shared" si="5"/>
        <v/>
      </c>
      <c r="S87" s="44"/>
      <c r="T87" s="45" t="str">
        <f t="shared" si="6"/>
        <v/>
      </c>
      <c r="U87" s="45"/>
    </row>
    <row r="88" spans="2:21">
      <c r="B88" s="41">
        <v>80</v>
      </c>
      <c r="C88" s="42" t="str">
        <f t="shared" si="8"/>
        <v/>
      </c>
      <c r="D88" s="42"/>
      <c r="E88" s="41"/>
      <c r="F88" s="8"/>
      <c r="G88" s="41" t="s">
        <v>4</v>
      </c>
      <c r="H88" s="43"/>
      <c r="I88" s="43"/>
      <c r="J88" s="41"/>
      <c r="K88" s="42" t="str">
        <f t="shared" si="7"/>
        <v/>
      </c>
      <c r="L88" s="42"/>
      <c r="M88" s="6" t="str">
        <f t="shared" si="9"/>
        <v/>
      </c>
      <c r="N88" s="41"/>
      <c r="O88" s="8"/>
      <c r="P88" s="43"/>
      <c r="Q88" s="43"/>
      <c r="R88" s="44" t="str">
        <f t="shared" si="5"/>
        <v/>
      </c>
      <c r="S88" s="44"/>
      <c r="T88" s="45" t="str">
        <f t="shared" si="6"/>
        <v/>
      </c>
      <c r="U88" s="45"/>
    </row>
    <row r="89" spans="2:21">
      <c r="B89" s="41">
        <v>81</v>
      </c>
      <c r="C89" s="42" t="str">
        <f t="shared" si="8"/>
        <v/>
      </c>
      <c r="D89" s="42"/>
      <c r="E89" s="41"/>
      <c r="F89" s="8"/>
      <c r="G89" s="41" t="s">
        <v>4</v>
      </c>
      <c r="H89" s="43"/>
      <c r="I89" s="43"/>
      <c r="J89" s="41"/>
      <c r="K89" s="42" t="str">
        <f t="shared" si="7"/>
        <v/>
      </c>
      <c r="L89" s="42"/>
      <c r="M89" s="6" t="str">
        <f t="shared" si="9"/>
        <v/>
      </c>
      <c r="N89" s="41"/>
      <c r="O89" s="8"/>
      <c r="P89" s="43"/>
      <c r="Q89" s="43"/>
      <c r="R89" s="44" t="str">
        <f t="shared" si="5"/>
        <v/>
      </c>
      <c r="S89" s="44"/>
      <c r="T89" s="45" t="str">
        <f t="shared" si="6"/>
        <v/>
      </c>
      <c r="U89" s="45"/>
    </row>
    <row r="90" spans="2:21">
      <c r="B90" s="41">
        <v>82</v>
      </c>
      <c r="C90" s="42" t="str">
        <f t="shared" si="8"/>
        <v/>
      </c>
      <c r="D90" s="42"/>
      <c r="E90" s="41"/>
      <c r="F90" s="8"/>
      <c r="G90" s="41" t="s">
        <v>4</v>
      </c>
      <c r="H90" s="43"/>
      <c r="I90" s="43"/>
      <c r="J90" s="41"/>
      <c r="K90" s="42" t="str">
        <f t="shared" si="7"/>
        <v/>
      </c>
      <c r="L90" s="42"/>
      <c r="M90" s="6" t="str">
        <f t="shared" si="9"/>
        <v/>
      </c>
      <c r="N90" s="41"/>
      <c r="O90" s="8"/>
      <c r="P90" s="43"/>
      <c r="Q90" s="43"/>
      <c r="R90" s="44" t="str">
        <f t="shared" si="5"/>
        <v/>
      </c>
      <c r="S90" s="44"/>
      <c r="T90" s="45" t="str">
        <f t="shared" si="6"/>
        <v/>
      </c>
      <c r="U90" s="45"/>
    </row>
    <row r="91" spans="2:21">
      <c r="B91" s="41">
        <v>83</v>
      </c>
      <c r="C91" s="42" t="str">
        <f t="shared" si="8"/>
        <v/>
      </c>
      <c r="D91" s="42"/>
      <c r="E91" s="41"/>
      <c r="F91" s="8"/>
      <c r="G91" s="41" t="s">
        <v>4</v>
      </c>
      <c r="H91" s="43"/>
      <c r="I91" s="43"/>
      <c r="J91" s="41"/>
      <c r="K91" s="42" t="str">
        <f t="shared" si="7"/>
        <v/>
      </c>
      <c r="L91" s="42"/>
      <c r="M91" s="6" t="str">
        <f t="shared" si="9"/>
        <v/>
      </c>
      <c r="N91" s="41"/>
      <c r="O91" s="8"/>
      <c r="P91" s="43"/>
      <c r="Q91" s="43"/>
      <c r="R91" s="44" t="str">
        <f t="shared" si="5"/>
        <v/>
      </c>
      <c r="S91" s="44"/>
      <c r="T91" s="45" t="str">
        <f t="shared" si="6"/>
        <v/>
      </c>
      <c r="U91" s="45"/>
    </row>
    <row r="92" spans="2:21">
      <c r="B92" s="41">
        <v>84</v>
      </c>
      <c r="C92" s="42" t="str">
        <f t="shared" si="8"/>
        <v/>
      </c>
      <c r="D92" s="42"/>
      <c r="E92" s="41"/>
      <c r="F92" s="8"/>
      <c r="G92" s="41" t="s">
        <v>3</v>
      </c>
      <c r="H92" s="43"/>
      <c r="I92" s="43"/>
      <c r="J92" s="41"/>
      <c r="K92" s="42" t="str">
        <f t="shared" si="7"/>
        <v/>
      </c>
      <c r="L92" s="42"/>
      <c r="M92" s="6" t="str">
        <f t="shared" si="9"/>
        <v/>
      </c>
      <c r="N92" s="41"/>
      <c r="O92" s="8"/>
      <c r="P92" s="43"/>
      <c r="Q92" s="43"/>
      <c r="R92" s="44" t="str">
        <f t="shared" si="5"/>
        <v/>
      </c>
      <c r="S92" s="44"/>
      <c r="T92" s="45" t="str">
        <f t="shared" si="6"/>
        <v/>
      </c>
      <c r="U92" s="45"/>
    </row>
    <row r="93" spans="2:21">
      <c r="B93" s="41">
        <v>85</v>
      </c>
      <c r="C93" s="42" t="str">
        <f t="shared" si="8"/>
        <v/>
      </c>
      <c r="D93" s="42"/>
      <c r="E93" s="41"/>
      <c r="F93" s="8"/>
      <c r="G93" s="41" t="s">
        <v>4</v>
      </c>
      <c r="H93" s="43"/>
      <c r="I93" s="43"/>
      <c r="J93" s="41"/>
      <c r="K93" s="42" t="str">
        <f t="shared" si="7"/>
        <v/>
      </c>
      <c r="L93" s="42"/>
      <c r="M93" s="6" t="str">
        <f t="shared" si="9"/>
        <v/>
      </c>
      <c r="N93" s="41"/>
      <c r="O93" s="8"/>
      <c r="P93" s="43"/>
      <c r="Q93" s="43"/>
      <c r="R93" s="44" t="str">
        <f t="shared" si="5"/>
        <v/>
      </c>
      <c r="S93" s="44"/>
      <c r="T93" s="45" t="str">
        <f t="shared" si="6"/>
        <v/>
      </c>
      <c r="U93" s="45"/>
    </row>
    <row r="94" spans="2:21">
      <c r="B94" s="41">
        <v>86</v>
      </c>
      <c r="C94" s="42" t="str">
        <f t="shared" si="8"/>
        <v/>
      </c>
      <c r="D94" s="42"/>
      <c r="E94" s="41"/>
      <c r="F94" s="8"/>
      <c r="G94" s="41" t="s">
        <v>3</v>
      </c>
      <c r="H94" s="43"/>
      <c r="I94" s="43"/>
      <c r="J94" s="41"/>
      <c r="K94" s="42" t="str">
        <f t="shared" si="7"/>
        <v/>
      </c>
      <c r="L94" s="42"/>
      <c r="M94" s="6" t="str">
        <f t="shared" si="9"/>
        <v/>
      </c>
      <c r="N94" s="41"/>
      <c r="O94" s="8"/>
      <c r="P94" s="43"/>
      <c r="Q94" s="43"/>
      <c r="R94" s="44" t="str">
        <f t="shared" si="5"/>
        <v/>
      </c>
      <c r="S94" s="44"/>
      <c r="T94" s="45" t="str">
        <f t="shared" si="6"/>
        <v/>
      </c>
      <c r="U94" s="45"/>
    </row>
    <row r="95" spans="2:21">
      <c r="B95" s="41">
        <v>87</v>
      </c>
      <c r="C95" s="42" t="str">
        <f t="shared" si="8"/>
        <v/>
      </c>
      <c r="D95" s="42"/>
      <c r="E95" s="41"/>
      <c r="F95" s="8"/>
      <c r="G95" s="41" t="s">
        <v>4</v>
      </c>
      <c r="H95" s="43"/>
      <c r="I95" s="43"/>
      <c r="J95" s="41"/>
      <c r="K95" s="42" t="str">
        <f t="shared" si="7"/>
        <v/>
      </c>
      <c r="L95" s="42"/>
      <c r="M95" s="6" t="str">
        <f t="shared" si="9"/>
        <v/>
      </c>
      <c r="N95" s="41"/>
      <c r="O95" s="8"/>
      <c r="P95" s="43"/>
      <c r="Q95" s="43"/>
      <c r="R95" s="44" t="str">
        <f t="shared" si="5"/>
        <v/>
      </c>
      <c r="S95" s="44"/>
      <c r="T95" s="45" t="str">
        <f t="shared" si="6"/>
        <v/>
      </c>
      <c r="U95" s="45"/>
    </row>
    <row r="96" spans="2:21">
      <c r="B96" s="41">
        <v>88</v>
      </c>
      <c r="C96" s="42" t="str">
        <f t="shared" si="8"/>
        <v/>
      </c>
      <c r="D96" s="42"/>
      <c r="E96" s="41"/>
      <c r="F96" s="8"/>
      <c r="G96" s="41" t="s">
        <v>3</v>
      </c>
      <c r="H96" s="43"/>
      <c r="I96" s="43"/>
      <c r="J96" s="41"/>
      <c r="K96" s="42" t="str">
        <f t="shared" si="7"/>
        <v/>
      </c>
      <c r="L96" s="42"/>
      <c r="M96" s="6" t="str">
        <f t="shared" si="9"/>
        <v/>
      </c>
      <c r="N96" s="41"/>
      <c r="O96" s="8"/>
      <c r="P96" s="43"/>
      <c r="Q96" s="43"/>
      <c r="R96" s="44" t="str">
        <f t="shared" si="5"/>
        <v/>
      </c>
      <c r="S96" s="44"/>
      <c r="T96" s="45" t="str">
        <f t="shared" si="6"/>
        <v/>
      </c>
      <c r="U96" s="45"/>
    </row>
    <row r="97" spans="2:21">
      <c r="B97" s="41">
        <v>89</v>
      </c>
      <c r="C97" s="42" t="str">
        <f t="shared" si="8"/>
        <v/>
      </c>
      <c r="D97" s="42"/>
      <c r="E97" s="41"/>
      <c r="F97" s="8"/>
      <c r="G97" s="41" t="s">
        <v>4</v>
      </c>
      <c r="H97" s="43"/>
      <c r="I97" s="43"/>
      <c r="J97" s="41"/>
      <c r="K97" s="42" t="str">
        <f t="shared" si="7"/>
        <v/>
      </c>
      <c r="L97" s="42"/>
      <c r="M97" s="6" t="str">
        <f t="shared" si="9"/>
        <v/>
      </c>
      <c r="N97" s="41"/>
      <c r="O97" s="8"/>
      <c r="P97" s="43"/>
      <c r="Q97" s="43"/>
      <c r="R97" s="44" t="str">
        <f t="shared" si="5"/>
        <v/>
      </c>
      <c r="S97" s="44"/>
      <c r="T97" s="45" t="str">
        <f t="shared" si="6"/>
        <v/>
      </c>
      <c r="U97" s="45"/>
    </row>
    <row r="98" spans="2:21">
      <c r="B98" s="41">
        <v>90</v>
      </c>
      <c r="C98" s="42" t="str">
        <f t="shared" si="8"/>
        <v/>
      </c>
      <c r="D98" s="42"/>
      <c r="E98" s="41"/>
      <c r="F98" s="8"/>
      <c r="G98" s="41" t="s">
        <v>3</v>
      </c>
      <c r="H98" s="43"/>
      <c r="I98" s="43"/>
      <c r="J98" s="41"/>
      <c r="K98" s="42" t="str">
        <f t="shared" si="7"/>
        <v/>
      </c>
      <c r="L98" s="42"/>
      <c r="M98" s="6" t="str">
        <f t="shared" si="9"/>
        <v/>
      </c>
      <c r="N98" s="41"/>
      <c r="O98" s="8"/>
      <c r="P98" s="43"/>
      <c r="Q98" s="43"/>
      <c r="R98" s="44" t="str">
        <f t="shared" si="5"/>
        <v/>
      </c>
      <c r="S98" s="44"/>
      <c r="T98" s="45" t="str">
        <f t="shared" si="6"/>
        <v/>
      </c>
      <c r="U98" s="45"/>
    </row>
    <row r="99" spans="2:21">
      <c r="B99" s="41">
        <v>91</v>
      </c>
      <c r="C99" s="42" t="str">
        <f t="shared" si="8"/>
        <v/>
      </c>
      <c r="D99" s="42"/>
      <c r="E99" s="41"/>
      <c r="F99" s="8"/>
      <c r="G99" s="41" t="s">
        <v>4</v>
      </c>
      <c r="H99" s="43"/>
      <c r="I99" s="43"/>
      <c r="J99" s="41"/>
      <c r="K99" s="42" t="str">
        <f t="shared" si="7"/>
        <v/>
      </c>
      <c r="L99" s="42"/>
      <c r="M99" s="6" t="str">
        <f t="shared" si="9"/>
        <v/>
      </c>
      <c r="N99" s="41"/>
      <c r="O99" s="8"/>
      <c r="P99" s="43"/>
      <c r="Q99" s="43"/>
      <c r="R99" s="44" t="str">
        <f t="shared" si="5"/>
        <v/>
      </c>
      <c r="S99" s="44"/>
      <c r="T99" s="45" t="str">
        <f t="shared" si="6"/>
        <v/>
      </c>
      <c r="U99" s="45"/>
    </row>
    <row r="100" spans="2:21">
      <c r="B100" s="41">
        <v>92</v>
      </c>
      <c r="C100" s="42" t="str">
        <f t="shared" si="8"/>
        <v/>
      </c>
      <c r="D100" s="42"/>
      <c r="E100" s="41"/>
      <c r="F100" s="8"/>
      <c r="G100" s="41" t="s">
        <v>4</v>
      </c>
      <c r="H100" s="43"/>
      <c r="I100" s="43"/>
      <c r="J100" s="41"/>
      <c r="K100" s="42" t="str">
        <f t="shared" si="7"/>
        <v/>
      </c>
      <c r="L100" s="42"/>
      <c r="M100" s="6" t="str">
        <f t="shared" si="9"/>
        <v/>
      </c>
      <c r="N100" s="41"/>
      <c r="O100" s="8"/>
      <c r="P100" s="43"/>
      <c r="Q100" s="43"/>
      <c r="R100" s="44" t="str">
        <f t="shared" si="5"/>
        <v/>
      </c>
      <c r="S100" s="44"/>
      <c r="T100" s="45" t="str">
        <f t="shared" si="6"/>
        <v/>
      </c>
      <c r="U100" s="45"/>
    </row>
    <row r="101" spans="2:21">
      <c r="B101" s="41">
        <v>93</v>
      </c>
      <c r="C101" s="42" t="str">
        <f t="shared" si="8"/>
        <v/>
      </c>
      <c r="D101" s="42"/>
      <c r="E101" s="41"/>
      <c r="F101" s="8"/>
      <c r="G101" s="41" t="s">
        <v>3</v>
      </c>
      <c r="H101" s="43"/>
      <c r="I101" s="43"/>
      <c r="J101" s="41"/>
      <c r="K101" s="42" t="str">
        <f t="shared" si="7"/>
        <v/>
      </c>
      <c r="L101" s="42"/>
      <c r="M101" s="6" t="str">
        <f t="shared" si="9"/>
        <v/>
      </c>
      <c r="N101" s="41"/>
      <c r="O101" s="8"/>
      <c r="P101" s="43"/>
      <c r="Q101" s="43"/>
      <c r="R101" s="44" t="str">
        <f t="shared" si="5"/>
        <v/>
      </c>
      <c r="S101" s="44"/>
      <c r="T101" s="45" t="str">
        <f t="shared" si="6"/>
        <v/>
      </c>
      <c r="U101" s="45"/>
    </row>
    <row r="102" spans="2:21">
      <c r="B102" s="41">
        <v>94</v>
      </c>
      <c r="C102" s="42" t="str">
        <f t="shared" si="8"/>
        <v/>
      </c>
      <c r="D102" s="42"/>
      <c r="E102" s="41"/>
      <c r="F102" s="8"/>
      <c r="G102" s="41" t="s">
        <v>3</v>
      </c>
      <c r="H102" s="43"/>
      <c r="I102" s="43"/>
      <c r="J102" s="41"/>
      <c r="K102" s="42" t="str">
        <f t="shared" si="7"/>
        <v/>
      </c>
      <c r="L102" s="42"/>
      <c r="M102" s="6" t="str">
        <f t="shared" si="9"/>
        <v/>
      </c>
      <c r="N102" s="41"/>
      <c r="O102" s="8"/>
      <c r="P102" s="43"/>
      <c r="Q102" s="43"/>
      <c r="R102" s="44" t="str">
        <f t="shared" si="5"/>
        <v/>
      </c>
      <c r="S102" s="44"/>
      <c r="T102" s="45" t="str">
        <f t="shared" si="6"/>
        <v/>
      </c>
      <c r="U102" s="45"/>
    </row>
    <row r="103" spans="2:21">
      <c r="B103" s="41">
        <v>95</v>
      </c>
      <c r="C103" s="42" t="str">
        <f t="shared" si="8"/>
        <v/>
      </c>
      <c r="D103" s="42"/>
      <c r="E103" s="41"/>
      <c r="F103" s="8"/>
      <c r="G103" s="41" t="s">
        <v>3</v>
      </c>
      <c r="H103" s="43"/>
      <c r="I103" s="43"/>
      <c r="J103" s="41"/>
      <c r="K103" s="42" t="str">
        <f t="shared" si="7"/>
        <v/>
      </c>
      <c r="L103" s="42"/>
      <c r="M103" s="6" t="str">
        <f t="shared" si="9"/>
        <v/>
      </c>
      <c r="N103" s="41"/>
      <c r="O103" s="8"/>
      <c r="P103" s="43"/>
      <c r="Q103" s="43"/>
      <c r="R103" s="44" t="str">
        <f t="shared" si="5"/>
        <v/>
      </c>
      <c r="S103" s="44"/>
      <c r="T103" s="45" t="str">
        <f t="shared" si="6"/>
        <v/>
      </c>
      <c r="U103" s="45"/>
    </row>
    <row r="104" spans="2:21">
      <c r="B104" s="41">
        <v>96</v>
      </c>
      <c r="C104" s="42" t="str">
        <f t="shared" si="8"/>
        <v/>
      </c>
      <c r="D104" s="42"/>
      <c r="E104" s="41"/>
      <c r="F104" s="8"/>
      <c r="G104" s="41" t="s">
        <v>4</v>
      </c>
      <c r="H104" s="43"/>
      <c r="I104" s="43"/>
      <c r="J104" s="41"/>
      <c r="K104" s="42" t="str">
        <f t="shared" si="7"/>
        <v/>
      </c>
      <c r="L104" s="42"/>
      <c r="M104" s="6" t="str">
        <f t="shared" si="9"/>
        <v/>
      </c>
      <c r="N104" s="41"/>
      <c r="O104" s="8"/>
      <c r="P104" s="43"/>
      <c r="Q104" s="43"/>
      <c r="R104" s="44" t="str">
        <f t="shared" si="5"/>
        <v/>
      </c>
      <c r="S104" s="44"/>
      <c r="T104" s="45" t="str">
        <f t="shared" si="6"/>
        <v/>
      </c>
      <c r="U104" s="45"/>
    </row>
    <row r="105" spans="2:21">
      <c r="B105" s="41">
        <v>97</v>
      </c>
      <c r="C105" s="42" t="str">
        <f t="shared" si="8"/>
        <v/>
      </c>
      <c r="D105" s="42"/>
      <c r="E105" s="41"/>
      <c r="F105" s="8"/>
      <c r="G105" s="41" t="s">
        <v>3</v>
      </c>
      <c r="H105" s="43"/>
      <c r="I105" s="43"/>
      <c r="J105" s="41"/>
      <c r="K105" s="42" t="str">
        <f t="shared" si="7"/>
        <v/>
      </c>
      <c r="L105" s="42"/>
      <c r="M105" s="6" t="str">
        <f t="shared" si="9"/>
        <v/>
      </c>
      <c r="N105" s="41"/>
      <c r="O105" s="8"/>
      <c r="P105" s="43"/>
      <c r="Q105" s="43"/>
      <c r="R105" s="44" t="str">
        <f t="shared" si="5"/>
        <v/>
      </c>
      <c r="S105" s="44"/>
      <c r="T105" s="45" t="str">
        <f t="shared" si="6"/>
        <v/>
      </c>
      <c r="U105" s="45"/>
    </row>
    <row r="106" spans="2:21">
      <c r="B106" s="41">
        <v>98</v>
      </c>
      <c r="C106" s="42" t="str">
        <f t="shared" si="8"/>
        <v/>
      </c>
      <c r="D106" s="42"/>
      <c r="E106" s="41"/>
      <c r="F106" s="8"/>
      <c r="G106" s="41" t="s">
        <v>4</v>
      </c>
      <c r="H106" s="43"/>
      <c r="I106" s="43"/>
      <c r="J106" s="41"/>
      <c r="K106" s="42" t="str">
        <f t="shared" si="7"/>
        <v/>
      </c>
      <c r="L106" s="42"/>
      <c r="M106" s="6" t="str">
        <f t="shared" si="9"/>
        <v/>
      </c>
      <c r="N106" s="41"/>
      <c r="O106" s="8"/>
      <c r="P106" s="43"/>
      <c r="Q106" s="43"/>
      <c r="R106" s="44" t="str">
        <f t="shared" si="5"/>
        <v/>
      </c>
      <c r="S106" s="44"/>
      <c r="T106" s="45" t="str">
        <f t="shared" si="6"/>
        <v/>
      </c>
      <c r="U106" s="45"/>
    </row>
    <row r="107" spans="2:21">
      <c r="B107" s="41">
        <v>99</v>
      </c>
      <c r="C107" s="42" t="str">
        <f t="shared" si="8"/>
        <v/>
      </c>
      <c r="D107" s="42"/>
      <c r="E107" s="41"/>
      <c r="F107" s="8"/>
      <c r="G107" s="41" t="s">
        <v>4</v>
      </c>
      <c r="H107" s="43"/>
      <c r="I107" s="43"/>
      <c r="J107" s="41"/>
      <c r="K107" s="42" t="str">
        <f t="shared" si="7"/>
        <v/>
      </c>
      <c r="L107" s="42"/>
      <c r="M107" s="6" t="str">
        <f t="shared" si="9"/>
        <v/>
      </c>
      <c r="N107" s="41"/>
      <c r="O107" s="8"/>
      <c r="P107" s="43"/>
      <c r="Q107" s="43"/>
      <c r="R107" s="44" t="str">
        <f t="shared" si="5"/>
        <v/>
      </c>
      <c r="S107" s="44"/>
      <c r="T107" s="45" t="str">
        <f t="shared" si="6"/>
        <v/>
      </c>
      <c r="U107" s="45"/>
    </row>
    <row r="108" spans="2:21">
      <c r="B108" s="41">
        <v>100</v>
      </c>
      <c r="C108" s="42" t="str">
        <f t="shared" si="8"/>
        <v/>
      </c>
      <c r="D108" s="42"/>
      <c r="E108" s="41"/>
      <c r="F108" s="8"/>
      <c r="G108" s="41" t="s">
        <v>3</v>
      </c>
      <c r="H108" s="43"/>
      <c r="I108" s="43"/>
      <c r="J108" s="41"/>
      <c r="K108" s="42" t="str">
        <f t="shared" si="7"/>
        <v/>
      </c>
      <c r="L108" s="42"/>
      <c r="M108" s="6" t="str">
        <f t="shared" si="9"/>
        <v/>
      </c>
      <c r="N108" s="41"/>
      <c r="O108" s="8"/>
      <c r="P108" s="43"/>
      <c r="Q108" s="43"/>
      <c r="R108" s="44" t="str">
        <f t="shared" si="5"/>
        <v/>
      </c>
      <c r="S108" s="44"/>
      <c r="T108" s="45" t="str">
        <f t="shared" si="6"/>
        <v/>
      </c>
      <c r="U108" s="45"/>
    </row>
    <row r="109" spans="2:21">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25" priority="7" stopIfTrue="1" operator="equal">
      <formula>"買"</formula>
    </cfRule>
    <cfRule type="cellIs" dxfId="24" priority="8" stopIfTrue="1" operator="equal">
      <formula>"売"</formula>
    </cfRule>
  </conditionalFormatting>
  <conditionalFormatting sqref="G9:G11 G14:G45 G47:G108">
    <cfRule type="cellIs" dxfId="23" priority="5" stopIfTrue="1" operator="equal">
      <formula>"買"</formula>
    </cfRule>
    <cfRule type="cellIs" dxfId="22" priority="6" stopIfTrue="1" operator="equal">
      <formula>"売"</formula>
    </cfRule>
  </conditionalFormatting>
  <conditionalFormatting sqref="G12">
    <cfRule type="cellIs" dxfId="21" priority="3" stopIfTrue="1" operator="equal">
      <formula>"買"</formula>
    </cfRule>
    <cfRule type="cellIs" dxfId="20" priority="4" stopIfTrue="1" operator="equal">
      <formula>"売"</formula>
    </cfRule>
  </conditionalFormatting>
  <conditionalFormatting sqref="G13">
    <cfRule type="cellIs" dxfId="19" priority="1" stopIfTrue="1" operator="equal">
      <formula>"買"</formula>
    </cfRule>
    <cfRule type="cellIs" dxfId="1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B2:V109"/>
  <sheetViews>
    <sheetView workbookViewId="0">
      <selection activeCell="R9" sqref="R9:U108"/>
    </sheetView>
  </sheetViews>
  <sheetFormatPr defaultRowHeight="13.5"/>
  <cols>
    <col min="1" max="1" width="2.875" customWidth="1"/>
    <col min="2" max="18" width="6.625" customWidth="1"/>
    <col min="22" max="22" width="10.875" style="23" bestFit="1" customWidth="1"/>
  </cols>
  <sheetData>
    <row r="2" spans="2:21">
      <c r="B2" s="70" t="s">
        <v>5</v>
      </c>
      <c r="C2" s="70"/>
      <c r="D2" s="73" t="s">
        <v>57</v>
      </c>
      <c r="E2" s="73"/>
      <c r="F2" s="70" t="s">
        <v>6</v>
      </c>
      <c r="G2" s="70"/>
      <c r="H2" s="73" t="s">
        <v>36</v>
      </c>
      <c r="I2" s="73"/>
      <c r="J2" s="70" t="s">
        <v>7</v>
      </c>
      <c r="K2" s="70"/>
      <c r="L2" s="67">
        <f>C9</f>
        <v>1000000</v>
      </c>
      <c r="M2" s="73"/>
      <c r="N2" s="70" t="s">
        <v>8</v>
      </c>
      <c r="O2" s="70"/>
      <c r="P2" s="42">
        <v>5581554</v>
      </c>
      <c r="Q2" s="42"/>
      <c r="R2" s="1"/>
      <c r="S2" s="1"/>
      <c r="T2" s="1"/>
    </row>
    <row r="3" spans="2:21" ht="57" customHeight="1">
      <c r="B3" s="70" t="s">
        <v>9</v>
      </c>
      <c r="C3" s="70"/>
      <c r="D3" s="75" t="s">
        <v>38</v>
      </c>
      <c r="E3" s="75"/>
      <c r="F3" s="75"/>
      <c r="G3" s="75"/>
      <c r="H3" s="75"/>
      <c r="I3" s="75"/>
      <c r="J3" s="70" t="s">
        <v>10</v>
      </c>
      <c r="K3" s="70"/>
      <c r="L3" s="75" t="s">
        <v>35</v>
      </c>
      <c r="M3" s="76"/>
      <c r="N3" s="76"/>
      <c r="O3" s="76"/>
      <c r="P3" s="76"/>
      <c r="Q3" s="76"/>
      <c r="R3" s="1"/>
      <c r="S3" s="1"/>
    </row>
    <row r="4" spans="2:21">
      <c r="B4" s="70" t="s">
        <v>11</v>
      </c>
      <c r="C4" s="70"/>
      <c r="D4" s="68">
        <f>SUM($R$9:$S$993)</f>
        <v>4581554</v>
      </c>
      <c r="E4" s="68"/>
      <c r="F4" s="70" t="s">
        <v>12</v>
      </c>
      <c r="G4" s="70"/>
      <c r="H4" s="74">
        <f>SUM($T$9:$U$108)</f>
        <v>5443.9999999999955</v>
      </c>
      <c r="I4" s="73"/>
      <c r="J4" s="66" t="s">
        <v>13</v>
      </c>
      <c r="K4" s="66"/>
      <c r="L4" s="67">
        <f>MAX($C$9:$D$990)-C9</f>
        <v>4703060</v>
      </c>
      <c r="M4" s="67"/>
      <c r="N4" s="66" t="s">
        <v>14</v>
      </c>
      <c r="O4" s="66"/>
      <c r="P4" s="68">
        <f>MIN($C$9:$D$990)-C9</f>
        <v>-29209</v>
      </c>
      <c r="Q4" s="68"/>
      <c r="R4" s="1"/>
      <c r="S4" s="1"/>
      <c r="T4" s="1"/>
    </row>
    <row r="5" spans="2:21">
      <c r="B5" s="40" t="s">
        <v>15</v>
      </c>
      <c r="C5" s="2">
        <f>COUNTIF($R$9:$R$990,"&gt;0")</f>
        <v>11</v>
      </c>
      <c r="D5" s="39" t="s">
        <v>16</v>
      </c>
      <c r="E5" s="16">
        <f>COUNTIF($R$9:$R$990,"&lt;0")</f>
        <v>10</v>
      </c>
      <c r="F5" s="39" t="s">
        <v>17</v>
      </c>
      <c r="G5" s="2">
        <f>COUNTIF($R$9:$R$990,"=0")</f>
        <v>0</v>
      </c>
      <c r="H5" s="39" t="s">
        <v>18</v>
      </c>
      <c r="I5" s="3">
        <f>C5/SUM(C5,E5,G5)</f>
        <v>0.52380952380952384</v>
      </c>
      <c r="J5" s="69" t="s">
        <v>19</v>
      </c>
      <c r="K5" s="70"/>
      <c r="L5" s="71"/>
      <c r="M5" s="72"/>
      <c r="N5" s="18" t="s">
        <v>20</v>
      </c>
      <c r="O5" s="9"/>
      <c r="P5" s="71"/>
      <c r="Q5" s="72"/>
      <c r="R5" s="1"/>
      <c r="S5" s="1"/>
      <c r="T5" s="1"/>
    </row>
    <row r="6" spans="2:21">
      <c r="B6" s="11"/>
      <c r="C6" s="14"/>
      <c r="D6" s="15"/>
      <c r="E6" s="12"/>
      <c r="F6" s="11"/>
      <c r="G6" s="12"/>
      <c r="H6" s="11"/>
      <c r="I6" s="17"/>
      <c r="J6" s="11"/>
      <c r="K6" s="11"/>
      <c r="L6" s="12"/>
      <c r="M6" s="12"/>
      <c r="N6" s="13"/>
      <c r="O6" s="13"/>
      <c r="P6" s="10"/>
      <c r="Q6" s="7"/>
      <c r="R6" s="1"/>
      <c r="S6" s="1"/>
      <c r="T6" s="1"/>
    </row>
    <row r="7" spans="2:21">
      <c r="B7" s="53" t="s">
        <v>21</v>
      </c>
      <c r="C7" s="55" t="s">
        <v>22</v>
      </c>
      <c r="D7" s="56"/>
      <c r="E7" s="59" t="s">
        <v>23</v>
      </c>
      <c r="F7" s="60"/>
      <c r="G7" s="60"/>
      <c r="H7" s="60"/>
      <c r="I7" s="48"/>
      <c r="J7" s="61" t="s">
        <v>24</v>
      </c>
      <c r="K7" s="62"/>
      <c r="L7" s="50"/>
      <c r="M7" s="63" t="s">
        <v>25</v>
      </c>
      <c r="N7" s="64" t="s">
        <v>26</v>
      </c>
      <c r="O7" s="65"/>
      <c r="P7" s="65"/>
      <c r="Q7" s="52"/>
      <c r="R7" s="46" t="s">
        <v>27</v>
      </c>
      <c r="S7" s="46"/>
      <c r="T7" s="46"/>
      <c r="U7" s="46"/>
    </row>
    <row r="8" spans="2:21">
      <c r="B8" s="54"/>
      <c r="C8" s="57"/>
      <c r="D8" s="58"/>
      <c r="E8" s="19" t="s">
        <v>28</v>
      </c>
      <c r="F8" s="19" t="s">
        <v>29</v>
      </c>
      <c r="G8" s="19" t="s">
        <v>30</v>
      </c>
      <c r="H8" s="47" t="s">
        <v>31</v>
      </c>
      <c r="I8" s="48"/>
      <c r="J8" s="4" t="s">
        <v>32</v>
      </c>
      <c r="K8" s="49" t="s">
        <v>33</v>
      </c>
      <c r="L8" s="50"/>
      <c r="M8" s="63"/>
      <c r="N8" s="5" t="s">
        <v>28</v>
      </c>
      <c r="O8" s="5" t="s">
        <v>29</v>
      </c>
      <c r="P8" s="51" t="s">
        <v>31</v>
      </c>
      <c r="Q8" s="52"/>
      <c r="R8" s="46" t="s">
        <v>34</v>
      </c>
      <c r="S8" s="46"/>
      <c r="T8" s="46" t="s">
        <v>32</v>
      </c>
      <c r="U8" s="46"/>
    </row>
    <row r="9" spans="2:21">
      <c r="B9" s="41">
        <v>1</v>
      </c>
      <c r="C9" s="42">
        <v>1000000</v>
      </c>
      <c r="D9" s="42"/>
      <c r="E9" s="41">
        <v>2006</v>
      </c>
      <c r="F9" s="8">
        <v>42248</v>
      </c>
      <c r="G9" s="41" t="s">
        <v>4</v>
      </c>
      <c r="H9" s="43">
        <v>1.2846</v>
      </c>
      <c r="I9" s="43"/>
      <c r="J9" s="41">
        <v>91</v>
      </c>
      <c r="K9" s="42">
        <f t="shared" ref="K9:K72" si="0">IF(F9="","",C9*0.03)</f>
        <v>30000</v>
      </c>
      <c r="L9" s="42"/>
      <c r="M9" s="6">
        <f>IF(J9="","",ROUNDDOWN(K9/(J9/81)/100000,2))</f>
        <v>0.26</v>
      </c>
      <c r="N9" s="41">
        <v>2006</v>
      </c>
      <c r="O9" s="8">
        <v>42254</v>
      </c>
      <c r="P9" s="43">
        <v>1.2755000000000001</v>
      </c>
      <c r="Q9" s="43"/>
      <c r="R9" s="44">
        <f t="shared" ref="R9" si="1">IF(O9="","",ROUNDDOWN((IF(G9="売",H9-P9,P9-H9))*M9*1000000000/81,0))</f>
        <v>-29209</v>
      </c>
      <c r="S9" s="44"/>
      <c r="T9" s="45">
        <f>IF(O9="","",IF(R9&lt;0,J9*(-1),IF(G9="買",(P9-H9)*100,(H9-P9)*100)))</f>
        <v>-91</v>
      </c>
      <c r="U9" s="45"/>
    </row>
    <row r="10" spans="2:21">
      <c r="B10" s="41">
        <v>2</v>
      </c>
      <c r="C10" s="42">
        <f t="shared" ref="C10:C73" si="2">IF(R9="","",C9+R9)</f>
        <v>970791</v>
      </c>
      <c r="D10" s="42"/>
      <c r="E10" s="41"/>
      <c r="F10" s="8">
        <v>42278</v>
      </c>
      <c r="G10" s="41" t="s">
        <v>3</v>
      </c>
      <c r="H10" s="43">
        <v>1.2670999999999999</v>
      </c>
      <c r="I10" s="43"/>
      <c r="J10" s="41">
        <v>112</v>
      </c>
      <c r="K10" s="42">
        <f t="shared" si="0"/>
        <v>29123.73</v>
      </c>
      <c r="L10" s="42"/>
      <c r="M10" s="6">
        <f t="shared" ref="M10:M73" si="3">IF(J10="","",ROUNDDOWN(K10/(J10/81)/100000,2))</f>
        <v>0.21</v>
      </c>
      <c r="N10" s="41"/>
      <c r="O10" s="8">
        <v>42296</v>
      </c>
      <c r="P10" s="43">
        <v>1.2614000000000001</v>
      </c>
      <c r="Q10" s="43"/>
      <c r="R10" s="44">
        <f t="shared" ref="R10:R11" si="4">IF(O10="","",ROUNDDOWN((IF(G10="売",H10-P10,P10-H10))*M10*1000000000/81,0))</f>
        <v>14777</v>
      </c>
      <c r="S10" s="44"/>
      <c r="T10" s="45">
        <f t="shared" ref="T10:T73" si="5">IF(O10="","",IF(R10&lt;0,J10*(-1),IF(G10="買",(P10-H10)*10000,(H10-P10)*10000)))</f>
        <v>56.999999999998167</v>
      </c>
      <c r="U10" s="45"/>
    </row>
    <row r="11" spans="2:21">
      <c r="B11" s="41">
        <v>3</v>
      </c>
      <c r="C11" s="42">
        <f t="shared" si="2"/>
        <v>985568</v>
      </c>
      <c r="D11" s="42"/>
      <c r="E11" s="41">
        <v>2007</v>
      </c>
      <c r="F11" s="8">
        <v>42057</v>
      </c>
      <c r="G11" s="41" t="s">
        <v>4</v>
      </c>
      <c r="H11" s="43">
        <v>1.3144</v>
      </c>
      <c r="I11" s="43"/>
      <c r="J11" s="41">
        <v>63</v>
      </c>
      <c r="K11" s="42">
        <f t="shared" si="0"/>
        <v>29567.039999999997</v>
      </c>
      <c r="L11" s="42"/>
      <c r="M11" s="6">
        <f>IF(J11="","",ROUNDDOWN(K11/(J11/81)/100000,2))</f>
        <v>0.38</v>
      </c>
      <c r="N11" s="41">
        <v>2007</v>
      </c>
      <c r="O11" s="8">
        <v>42068</v>
      </c>
      <c r="P11" s="43">
        <v>1.3143</v>
      </c>
      <c r="Q11" s="43"/>
      <c r="R11" s="44">
        <f t="shared" si="4"/>
        <v>-469</v>
      </c>
      <c r="S11" s="44"/>
      <c r="T11" s="45">
        <f t="shared" si="5"/>
        <v>-63</v>
      </c>
      <c r="U11" s="45"/>
    </row>
    <row r="12" spans="2:21">
      <c r="B12" s="41">
        <v>4</v>
      </c>
      <c r="C12" s="42">
        <f t="shared" si="2"/>
        <v>985099</v>
      </c>
      <c r="D12" s="42"/>
      <c r="E12" s="41"/>
      <c r="F12" s="8">
        <v>42182</v>
      </c>
      <c r="G12" s="41" t="s">
        <v>4</v>
      </c>
      <c r="H12" s="43">
        <v>1.3459000000000001</v>
      </c>
      <c r="I12" s="43"/>
      <c r="J12" s="41">
        <v>44</v>
      </c>
      <c r="K12" s="42">
        <f t="shared" si="0"/>
        <v>29552.969999999998</v>
      </c>
      <c r="L12" s="42"/>
      <c r="M12" s="6">
        <f t="shared" si="3"/>
        <v>0.54</v>
      </c>
      <c r="N12" s="41"/>
      <c r="O12" s="8">
        <v>42210</v>
      </c>
      <c r="P12" s="43">
        <v>1.3752</v>
      </c>
      <c r="Q12" s="43"/>
      <c r="R12" s="44">
        <f t="shared" ref="R11:R23" si="6">IF(O12="","",ROUNDDOWN((IF(G12="売",H12-P12,P12-H12))*M12*1000000000/81,0))</f>
        <v>195333</v>
      </c>
      <c r="S12" s="44"/>
      <c r="T12" s="45">
        <f t="shared" si="5"/>
        <v>292.99999999999881</v>
      </c>
      <c r="U12" s="45"/>
    </row>
    <row r="13" spans="2:21">
      <c r="B13" s="41">
        <v>5</v>
      </c>
      <c r="C13" s="42">
        <f t="shared" si="2"/>
        <v>1180432</v>
      </c>
      <c r="D13" s="42"/>
      <c r="E13" s="41"/>
      <c r="F13" s="8">
        <v>42301</v>
      </c>
      <c r="G13" s="41" t="s">
        <v>4</v>
      </c>
      <c r="H13" s="43">
        <v>1.4262999999999999</v>
      </c>
      <c r="I13" s="43"/>
      <c r="J13" s="41">
        <v>75</v>
      </c>
      <c r="K13" s="42">
        <f t="shared" si="0"/>
        <v>35412.959999999999</v>
      </c>
      <c r="L13" s="42"/>
      <c r="M13" s="6">
        <f t="shared" si="3"/>
        <v>0.38</v>
      </c>
      <c r="N13" s="41"/>
      <c r="O13" s="8">
        <v>42338</v>
      </c>
      <c r="P13" s="43">
        <v>1.4712000000000001</v>
      </c>
      <c r="Q13" s="43"/>
      <c r="R13" s="44">
        <f t="shared" si="6"/>
        <v>210641</v>
      </c>
      <c r="S13" s="44"/>
      <c r="T13" s="45">
        <f t="shared" si="5"/>
        <v>449.00000000000159</v>
      </c>
      <c r="U13" s="45"/>
    </row>
    <row r="14" spans="2:21">
      <c r="B14" s="41">
        <v>6</v>
      </c>
      <c r="C14" s="42">
        <f t="shared" si="2"/>
        <v>1391073</v>
      </c>
      <c r="D14" s="42"/>
      <c r="E14" s="41">
        <v>2008</v>
      </c>
      <c r="F14" s="8">
        <v>42055</v>
      </c>
      <c r="G14" s="41" t="s">
        <v>4</v>
      </c>
      <c r="H14" s="43">
        <v>1.4732000000000001</v>
      </c>
      <c r="I14" s="43"/>
      <c r="J14" s="41">
        <v>118</v>
      </c>
      <c r="K14" s="42">
        <f t="shared" si="0"/>
        <v>41732.189999999995</v>
      </c>
      <c r="L14" s="42"/>
      <c r="M14" s="6">
        <f t="shared" si="3"/>
        <v>0.28000000000000003</v>
      </c>
      <c r="N14" s="41">
        <v>2008</v>
      </c>
      <c r="O14" s="8">
        <v>42118</v>
      </c>
      <c r="P14" s="43">
        <v>1.5640000000000001</v>
      </c>
      <c r="Q14" s="43"/>
      <c r="R14" s="44">
        <f t="shared" si="6"/>
        <v>313876</v>
      </c>
      <c r="S14" s="44"/>
      <c r="T14" s="45">
        <f t="shared" si="5"/>
        <v>907.99999999999989</v>
      </c>
      <c r="U14" s="45"/>
    </row>
    <row r="15" spans="2:21">
      <c r="B15" s="41">
        <v>7</v>
      </c>
      <c r="C15" s="42">
        <f t="shared" si="2"/>
        <v>1704949</v>
      </c>
      <c r="D15" s="42"/>
      <c r="E15" s="41"/>
      <c r="F15" s="8">
        <v>42220</v>
      </c>
      <c r="G15" s="41" t="s">
        <v>3</v>
      </c>
      <c r="H15" s="43">
        <v>1.5553999999999999</v>
      </c>
      <c r="I15" s="43"/>
      <c r="J15" s="41">
        <v>77</v>
      </c>
      <c r="K15" s="42">
        <f t="shared" si="0"/>
        <v>51148.47</v>
      </c>
      <c r="L15" s="42"/>
      <c r="M15" s="6">
        <f t="shared" si="3"/>
        <v>0.53</v>
      </c>
      <c r="N15" s="41"/>
      <c r="O15" s="8">
        <v>42354</v>
      </c>
      <c r="P15" s="43">
        <v>1.3769</v>
      </c>
      <c r="Q15" s="43"/>
      <c r="R15" s="44">
        <f t="shared" si="6"/>
        <v>1167962</v>
      </c>
      <c r="S15" s="44"/>
      <c r="T15" s="45">
        <f t="shared" si="5"/>
        <v>1784.9999999999989</v>
      </c>
      <c r="U15" s="45"/>
    </row>
    <row r="16" spans="2:21">
      <c r="B16" s="41">
        <v>8</v>
      </c>
      <c r="C16" s="42">
        <f t="shared" si="2"/>
        <v>2872911</v>
      </c>
      <c r="D16" s="42"/>
      <c r="E16" s="41">
        <v>2009</v>
      </c>
      <c r="F16" s="8">
        <v>42184</v>
      </c>
      <c r="G16" s="41" t="s">
        <v>4</v>
      </c>
      <c r="H16" s="43">
        <v>1.4104000000000001</v>
      </c>
      <c r="I16" s="43"/>
      <c r="J16" s="41">
        <v>120</v>
      </c>
      <c r="K16" s="42">
        <f t="shared" si="0"/>
        <v>86187.33</v>
      </c>
      <c r="L16" s="42"/>
      <c r="M16" s="6">
        <f t="shared" si="3"/>
        <v>0.57999999999999996</v>
      </c>
      <c r="N16" s="41">
        <v>2009</v>
      </c>
      <c r="O16" s="8">
        <v>42188</v>
      </c>
      <c r="P16" s="43">
        <v>1.3982000000000001</v>
      </c>
      <c r="Q16" s="43"/>
      <c r="R16" s="44">
        <f t="shared" si="6"/>
        <v>-87358</v>
      </c>
      <c r="S16" s="44"/>
      <c r="T16" s="45">
        <f t="shared" si="5"/>
        <v>-120</v>
      </c>
      <c r="U16" s="45"/>
    </row>
    <row r="17" spans="2:21">
      <c r="B17" s="41">
        <v>9</v>
      </c>
      <c r="C17" s="42">
        <f t="shared" si="2"/>
        <v>2785553</v>
      </c>
      <c r="D17" s="42"/>
      <c r="E17" s="41"/>
      <c r="F17" s="8">
        <v>42332</v>
      </c>
      <c r="G17" s="41" t="s">
        <v>4</v>
      </c>
      <c r="H17" s="43">
        <v>1.4988999999999999</v>
      </c>
      <c r="I17" s="43"/>
      <c r="J17" s="41">
        <v>101</v>
      </c>
      <c r="K17" s="42">
        <f t="shared" si="0"/>
        <v>83566.59</v>
      </c>
      <c r="L17" s="42"/>
      <c r="M17" s="6">
        <f t="shared" si="3"/>
        <v>0.67</v>
      </c>
      <c r="N17" s="41"/>
      <c r="O17" s="8">
        <v>42335</v>
      </c>
      <c r="P17" s="43">
        <v>1.4887999999999999</v>
      </c>
      <c r="Q17" s="43"/>
      <c r="R17" s="44">
        <f t="shared" si="6"/>
        <v>-83543</v>
      </c>
      <c r="S17" s="44"/>
      <c r="T17" s="45">
        <f t="shared" si="5"/>
        <v>-101</v>
      </c>
      <c r="U17" s="45"/>
    </row>
    <row r="18" spans="2:21">
      <c r="B18" s="41">
        <v>10</v>
      </c>
      <c r="C18" s="42">
        <f t="shared" si="2"/>
        <v>2702010</v>
      </c>
      <c r="D18" s="42"/>
      <c r="E18" s="41"/>
      <c r="F18" s="8">
        <v>42369</v>
      </c>
      <c r="G18" s="41" t="s">
        <v>3</v>
      </c>
      <c r="H18" s="43">
        <v>1.4306000000000001</v>
      </c>
      <c r="I18" s="43"/>
      <c r="J18" s="41">
        <v>134</v>
      </c>
      <c r="K18" s="42">
        <f t="shared" si="0"/>
        <v>81060.3</v>
      </c>
      <c r="L18" s="42"/>
      <c r="M18" s="6">
        <f t="shared" si="3"/>
        <v>0.48</v>
      </c>
      <c r="N18" s="41">
        <v>2010</v>
      </c>
      <c r="O18" s="8">
        <v>42008</v>
      </c>
      <c r="P18" s="43">
        <v>1.4440999999999999</v>
      </c>
      <c r="Q18" s="43"/>
      <c r="R18" s="44">
        <f t="shared" si="6"/>
        <v>-79999</v>
      </c>
      <c r="S18" s="44"/>
      <c r="T18" s="45">
        <f t="shared" si="5"/>
        <v>-134</v>
      </c>
      <c r="U18" s="45"/>
    </row>
    <row r="19" spans="2:21">
      <c r="B19" s="41">
        <v>11</v>
      </c>
      <c r="C19" s="42">
        <f t="shared" si="2"/>
        <v>2622011</v>
      </c>
      <c r="D19" s="42"/>
      <c r="E19" s="41">
        <v>2011</v>
      </c>
      <c r="F19" s="8">
        <v>42057</v>
      </c>
      <c r="G19" s="41" t="s">
        <v>4</v>
      </c>
      <c r="H19" s="43">
        <v>1.3704000000000001</v>
      </c>
      <c r="I19" s="43"/>
      <c r="J19" s="41">
        <v>178</v>
      </c>
      <c r="K19" s="42">
        <f t="shared" si="0"/>
        <v>78660.33</v>
      </c>
      <c r="L19" s="42"/>
      <c r="M19" s="6">
        <f t="shared" si="3"/>
        <v>0.35</v>
      </c>
      <c r="N19" s="41">
        <v>2011</v>
      </c>
      <c r="O19" s="8">
        <v>42130</v>
      </c>
      <c r="P19" s="43">
        <v>1.4494</v>
      </c>
      <c r="Q19" s="43"/>
      <c r="R19" s="44">
        <f t="shared" si="6"/>
        <v>341358</v>
      </c>
      <c r="S19" s="44"/>
      <c r="T19" s="45">
        <f t="shared" si="5"/>
        <v>789.99999999999955</v>
      </c>
      <c r="U19" s="45"/>
    </row>
    <row r="20" spans="2:21">
      <c r="B20" s="41">
        <v>12</v>
      </c>
      <c r="C20" s="42">
        <f t="shared" si="2"/>
        <v>2963369</v>
      </c>
      <c r="D20" s="42"/>
      <c r="E20" s="41"/>
      <c r="F20" s="8">
        <v>42199</v>
      </c>
      <c r="G20" s="41" t="s">
        <v>3</v>
      </c>
      <c r="H20" s="43">
        <v>1.4115</v>
      </c>
      <c r="I20" s="43"/>
      <c r="J20" s="41">
        <v>167</v>
      </c>
      <c r="K20" s="42">
        <f t="shared" si="0"/>
        <v>88901.069999999992</v>
      </c>
      <c r="L20" s="42"/>
      <c r="M20" s="6">
        <f t="shared" si="3"/>
        <v>0.43</v>
      </c>
      <c r="N20" s="41"/>
      <c r="O20" s="8">
        <v>42206</v>
      </c>
      <c r="P20" s="43">
        <v>1.4282999999999999</v>
      </c>
      <c r="Q20" s="43"/>
      <c r="R20" s="44">
        <f t="shared" si="6"/>
        <v>-89185</v>
      </c>
      <c r="S20" s="44"/>
      <c r="T20" s="45">
        <f t="shared" si="5"/>
        <v>-167</v>
      </c>
      <c r="U20" s="45"/>
    </row>
    <row r="21" spans="2:21">
      <c r="B21" s="41">
        <v>13</v>
      </c>
      <c r="C21" s="42">
        <f t="shared" si="2"/>
        <v>2874184</v>
      </c>
      <c r="D21" s="42"/>
      <c r="E21" s="41">
        <v>2011</v>
      </c>
      <c r="F21" s="8">
        <v>42330</v>
      </c>
      <c r="G21" s="41" t="s">
        <v>3</v>
      </c>
      <c r="H21" s="43">
        <v>1.3468</v>
      </c>
      <c r="I21" s="43"/>
      <c r="J21" s="41">
        <v>101</v>
      </c>
      <c r="K21" s="42">
        <f t="shared" si="0"/>
        <v>86225.52</v>
      </c>
      <c r="L21" s="42"/>
      <c r="M21" s="6">
        <f t="shared" si="3"/>
        <v>0.69</v>
      </c>
      <c r="N21" s="41">
        <v>2012</v>
      </c>
      <c r="O21" s="8">
        <v>42007</v>
      </c>
      <c r="P21" s="43">
        <v>1.3077000000000001</v>
      </c>
      <c r="Q21" s="43"/>
      <c r="R21" s="44">
        <f t="shared" si="6"/>
        <v>333074</v>
      </c>
      <c r="S21" s="44"/>
      <c r="T21" s="45">
        <f t="shared" si="5"/>
        <v>390.99999999999915</v>
      </c>
      <c r="U21" s="45"/>
    </row>
    <row r="22" spans="2:21">
      <c r="B22" s="41">
        <v>14</v>
      </c>
      <c r="C22" s="42">
        <f t="shared" si="2"/>
        <v>3207258</v>
      </c>
      <c r="D22" s="42"/>
      <c r="E22" s="41">
        <v>2012</v>
      </c>
      <c r="F22" s="8">
        <v>42083</v>
      </c>
      <c r="G22" s="41" t="s">
        <v>4</v>
      </c>
      <c r="H22" s="43">
        <v>1.3251999999999999</v>
      </c>
      <c r="I22" s="43"/>
      <c r="J22" s="41">
        <v>77</v>
      </c>
      <c r="K22" s="42">
        <f t="shared" si="0"/>
        <v>96217.739999999991</v>
      </c>
      <c r="L22" s="42"/>
      <c r="M22" s="6">
        <f t="shared" si="3"/>
        <v>1.01</v>
      </c>
      <c r="N22" s="41"/>
      <c r="O22" s="8">
        <v>42085</v>
      </c>
      <c r="P22" s="43">
        <v>1.3171999999999999</v>
      </c>
      <c r="Q22" s="43"/>
      <c r="R22" s="44">
        <f t="shared" si="6"/>
        <v>-99753</v>
      </c>
      <c r="S22" s="44"/>
      <c r="T22" s="45">
        <f t="shared" si="5"/>
        <v>-77</v>
      </c>
      <c r="U22" s="45"/>
    </row>
    <row r="23" spans="2:21">
      <c r="B23" s="41">
        <v>15</v>
      </c>
      <c r="C23" s="42">
        <f t="shared" si="2"/>
        <v>3107505</v>
      </c>
      <c r="D23" s="42"/>
      <c r="E23" s="41"/>
      <c r="F23" s="8">
        <v>42308</v>
      </c>
      <c r="G23" s="41" t="s">
        <v>3</v>
      </c>
      <c r="H23" s="43">
        <v>1.2946</v>
      </c>
      <c r="I23" s="43"/>
      <c r="J23" s="41">
        <v>74</v>
      </c>
      <c r="K23" s="42">
        <f t="shared" si="0"/>
        <v>93225.15</v>
      </c>
      <c r="L23" s="42"/>
      <c r="M23" s="6">
        <f t="shared" si="3"/>
        <v>1.02</v>
      </c>
      <c r="N23" s="41"/>
      <c r="O23" s="8">
        <v>42338</v>
      </c>
      <c r="P23" s="43">
        <v>1.3021</v>
      </c>
      <c r="Q23" s="43"/>
      <c r="R23" s="44">
        <f t="shared" si="6"/>
        <v>-94444</v>
      </c>
      <c r="S23" s="44"/>
      <c r="T23" s="45">
        <f t="shared" si="5"/>
        <v>-74</v>
      </c>
      <c r="U23" s="45"/>
    </row>
    <row r="24" spans="2:21">
      <c r="B24" s="41">
        <v>16</v>
      </c>
      <c r="C24" s="42">
        <f t="shared" si="2"/>
        <v>3013061</v>
      </c>
      <c r="D24" s="42"/>
      <c r="E24" s="41">
        <v>2013</v>
      </c>
      <c r="F24" s="8">
        <v>42200</v>
      </c>
      <c r="G24" s="41" t="s">
        <v>4</v>
      </c>
      <c r="H24" s="43">
        <v>1.3080000000000001</v>
      </c>
      <c r="I24" s="43"/>
      <c r="J24" s="41">
        <v>87</v>
      </c>
      <c r="K24" s="42">
        <f t="shared" si="0"/>
        <v>90391.83</v>
      </c>
      <c r="L24" s="42"/>
      <c r="M24" s="6">
        <f t="shared" si="3"/>
        <v>0.84</v>
      </c>
      <c r="N24" s="41">
        <v>2013</v>
      </c>
      <c r="O24" s="8">
        <v>42245</v>
      </c>
      <c r="P24" s="43">
        <v>1.3298000000000001</v>
      </c>
      <c r="Q24" s="43"/>
      <c r="R24" s="44">
        <f t="shared" ref="R24:R87" si="7">IF(O24="","",ROUNDDOWN((IF(G24="売",H24-P24,P24-H24))*M24*1000000000/81,0))</f>
        <v>226074</v>
      </c>
      <c r="S24" s="44"/>
      <c r="T24" s="45">
        <f t="shared" si="5"/>
        <v>218.00000000000043</v>
      </c>
      <c r="U24" s="45"/>
    </row>
    <row r="25" spans="2:21">
      <c r="B25" s="41">
        <v>17</v>
      </c>
      <c r="C25" s="42">
        <f t="shared" si="2"/>
        <v>3239135</v>
      </c>
      <c r="D25" s="42"/>
      <c r="E25" s="41"/>
      <c r="F25" s="8">
        <v>42259</v>
      </c>
      <c r="G25" s="41" t="s">
        <v>4</v>
      </c>
      <c r="H25" s="43">
        <v>1.3325</v>
      </c>
      <c r="I25" s="43"/>
      <c r="J25" s="41">
        <v>75</v>
      </c>
      <c r="K25" s="42">
        <f t="shared" si="0"/>
        <v>97174.05</v>
      </c>
      <c r="L25" s="42"/>
      <c r="M25" s="6">
        <f t="shared" si="3"/>
        <v>1.04</v>
      </c>
      <c r="N25" s="41"/>
      <c r="O25" s="8">
        <v>42312</v>
      </c>
      <c r="P25" s="43">
        <v>1.3472</v>
      </c>
      <c r="Q25" s="43"/>
      <c r="R25" s="44">
        <f t="shared" si="7"/>
        <v>188740</v>
      </c>
      <c r="S25" s="44"/>
      <c r="T25" s="45">
        <f t="shared" si="5"/>
        <v>146.99999999999935</v>
      </c>
      <c r="U25" s="45"/>
    </row>
    <row r="26" spans="2:21">
      <c r="B26" s="41">
        <v>18</v>
      </c>
      <c r="C26" s="42">
        <f t="shared" si="2"/>
        <v>3427875</v>
      </c>
      <c r="D26" s="42"/>
      <c r="E26" s="41"/>
      <c r="F26" s="8">
        <v>42342</v>
      </c>
      <c r="G26" s="41" t="s">
        <v>4</v>
      </c>
      <c r="H26" s="43">
        <v>1.3606</v>
      </c>
      <c r="I26" s="43"/>
      <c r="J26" s="41">
        <v>78</v>
      </c>
      <c r="K26" s="42">
        <f t="shared" si="0"/>
        <v>102836.25</v>
      </c>
      <c r="L26" s="42"/>
      <c r="M26" s="6">
        <f t="shared" si="3"/>
        <v>1.06</v>
      </c>
      <c r="N26" s="41">
        <v>2014</v>
      </c>
      <c r="O26" s="8">
        <v>42007</v>
      </c>
      <c r="P26" s="43">
        <v>1.3624000000000001</v>
      </c>
      <c r="Q26" s="43"/>
      <c r="R26" s="44">
        <f t="shared" si="7"/>
        <v>23555</v>
      </c>
      <c r="S26" s="44"/>
      <c r="T26" s="45">
        <f t="shared" si="5"/>
        <v>18.000000000000238</v>
      </c>
      <c r="U26" s="45"/>
    </row>
    <row r="27" spans="2:21">
      <c r="B27" s="41">
        <v>19</v>
      </c>
      <c r="C27" s="42">
        <f t="shared" si="2"/>
        <v>3451430</v>
      </c>
      <c r="D27" s="42"/>
      <c r="E27" s="41">
        <v>2014</v>
      </c>
      <c r="F27" s="8">
        <v>42126</v>
      </c>
      <c r="G27" s="41" t="s">
        <v>4</v>
      </c>
      <c r="H27" s="43">
        <v>1.3882000000000001</v>
      </c>
      <c r="I27" s="43"/>
      <c r="J27" s="41">
        <v>73</v>
      </c>
      <c r="K27" s="42">
        <f t="shared" si="0"/>
        <v>103542.9</v>
      </c>
      <c r="L27" s="42"/>
      <c r="M27" s="6">
        <f t="shared" si="3"/>
        <v>1.1399999999999999</v>
      </c>
      <c r="N27" s="41"/>
      <c r="O27" s="8">
        <v>42133</v>
      </c>
      <c r="P27" s="43">
        <v>1.3809</v>
      </c>
      <c r="Q27" s="43"/>
      <c r="R27" s="44">
        <f t="shared" si="7"/>
        <v>-102740</v>
      </c>
      <c r="S27" s="44"/>
      <c r="T27" s="45">
        <f t="shared" si="5"/>
        <v>-73</v>
      </c>
      <c r="U27" s="45"/>
    </row>
    <row r="28" spans="2:21">
      <c r="B28" s="41">
        <v>20</v>
      </c>
      <c r="C28" s="42">
        <f t="shared" si="2"/>
        <v>3348690</v>
      </c>
      <c r="D28" s="42"/>
      <c r="E28" s="41"/>
      <c r="F28" s="8">
        <v>42270</v>
      </c>
      <c r="G28" s="41" t="s">
        <v>3</v>
      </c>
      <c r="H28" s="43">
        <v>1.2842</v>
      </c>
      <c r="I28" s="43"/>
      <c r="J28" s="41">
        <v>59</v>
      </c>
      <c r="K28" s="42">
        <f t="shared" si="0"/>
        <v>100460.7</v>
      </c>
      <c r="L28" s="42"/>
      <c r="M28" s="6">
        <f t="shared" si="3"/>
        <v>1.37</v>
      </c>
      <c r="N28" s="41">
        <v>2015</v>
      </c>
      <c r="O28" s="8">
        <v>42139</v>
      </c>
      <c r="P28" s="43">
        <v>1.145</v>
      </c>
      <c r="Q28" s="43"/>
      <c r="R28" s="44">
        <f t="shared" si="7"/>
        <v>2354370</v>
      </c>
      <c r="S28" s="44"/>
      <c r="T28" s="45">
        <f t="shared" si="5"/>
        <v>1392</v>
      </c>
      <c r="U28" s="45"/>
    </row>
    <row r="29" spans="2:21">
      <c r="B29" s="41">
        <v>21</v>
      </c>
      <c r="C29" s="42">
        <f t="shared" si="2"/>
        <v>5703060</v>
      </c>
      <c r="D29" s="42"/>
      <c r="E29" s="41">
        <v>2015</v>
      </c>
      <c r="F29" s="8">
        <v>42145</v>
      </c>
      <c r="G29" s="41" t="s">
        <v>3</v>
      </c>
      <c r="H29" s="43">
        <v>1.1076999999999999</v>
      </c>
      <c r="I29" s="43"/>
      <c r="J29" s="41">
        <v>104</v>
      </c>
      <c r="K29" s="42">
        <f t="shared" si="0"/>
        <v>171091.8</v>
      </c>
      <c r="L29" s="42"/>
      <c r="M29" s="6">
        <f t="shared" si="3"/>
        <v>1.33</v>
      </c>
      <c r="N29" s="41"/>
      <c r="O29" s="8">
        <v>42146</v>
      </c>
      <c r="P29" s="43">
        <v>1.1151</v>
      </c>
      <c r="Q29" s="43"/>
      <c r="R29" s="44">
        <f t="shared" si="7"/>
        <v>-121506</v>
      </c>
      <c r="S29" s="44"/>
      <c r="T29" s="45">
        <f t="shared" si="5"/>
        <v>-104</v>
      </c>
      <c r="U29" s="45"/>
    </row>
    <row r="30" spans="2:21">
      <c r="B30" s="41">
        <v>22</v>
      </c>
      <c r="C30" s="42">
        <f t="shared" si="2"/>
        <v>5581554</v>
      </c>
      <c r="D30" s="42"/>
      <c r="E30" s="41"/>
      <c r="F30" s="8"/>
      <c r="G30" s="41" t="s">
        <v>3</v>
      </c>
      <c r="H30" s="43"/>
      <c r="I30" s="43"/>
      <c r="J30" s="41"/>
      <c r="K30" s="42" t="str">
        <f t="shared" si="0"/>
        <v/>
      </c>
      <c r="L30" s="42"/>
      <c r="M30" s="6" t="str">
        <f t="shared" si="3"/>
        <v/>
      </c>
      <c r="N30" s="41"/>
      <c r="O30" s="8"/>
      <c r="P30" s="43"/>
      <c r="Q30" s="43"/>
      <c r="R30" s="44" t="str">
        <f t="shared" si="7"/>
        <v/>
      </c>
      <c r="S30" s="44"/>
      <c r="T30" s="45" t="str">
        <f t="shared" si="5"/>
        <v/>
      </c>
      <c r="U30" s="45"/>
    </row>
    <row r="31" spans="2:21">
      <c r="B31" s="41">
        <v>23</v>
      </c>
      <c r="C31" s="42" t="str">
        <f t="shared" si="2"/>
        <v/>
      </c>
      <c r="D31" s="42"/>
      <c r="E31" s="41"/>
      <c r="F31" s="8"/>
      <c r="G31" s="41" t="s">
        <v>3</v>
      </c>
      <c r="H31" s="43"/>
      <c r="I31" s="43"/>
      <c r="J31" s="41"/>
      <c r="K31" s="42" t="str">
        <f t="shared" si="0"/>
        <v/>
      </c>
      <c r="L31" s="42"/>
      <c r="M31" s="6" t="str">
        <f t="shared" si="3"/>
        <v/>
      </c>
      <c r="N31" s="41"/>
      <c r="O31" s="8"/>
      <c r="P31" s="43"/>
      <c r="Q31" s="43"/>
      <c r="R31" s="44" t="str">
        <f t="shared" si="7"/>
        <v/>
      </c>
      <c r="S31" s="44"/>
      <c r="T31" s="45" t="str">
        <f t="shared" si="5"/>
        <v/>
      </c>
      <c r="U31" s="45"/>
    </row>
    <row r="32" spans="2:21">
      <c r="B32" s="41">
        <v>24</v>
      </c>
      <c r="C32" s="42" t="str">
        <f t="shared" si="2"/>
        <v/>
      </c>
      <c r="D32" s="42"/>
      <c r="E32" s="41"/>
      <c r="F32" s="8"/>
      <c r="G32" s="41" t="s">
        <v>3</v>
      </c>
      <c r="H32" s="43"/>
      <c r="I32" s="43"/>
      <c r="J32" s="41"/>
      <c r="K32" s="42" t="str">
        <f t="shared" si="0"/>
        <v/>
      </c>
      <c r="L32" s="42"/>
      <c r="M32" s="6" t="str">
        <f t="shared" si="3"/>
        <v/>
      </c>
      <c r="N32" s="41"/>
      <c r="O32" s="8"/>
      <c r="P32" s="43"/>
      <c r="Q32" s="43"/>
      <c r="R32" s="44" t="str">
        <f t="shared" si="7"/>
        <v/>
      </c>
      <c r="S32" s="44"/>
      <c r="T32" s="45" t="str">
        <f t="shared" si="5"/>
        <v/>
      </c>
      <c r="U32" s="45"/>
    </row>
    <row r="33" spans="2:21">
      <c r="B33" s="41">
        <v>25</v>
      </c>
      <c r="C33" s="42" t="str">
        <f t="shared" si="2"/>
        <v/>
      </c>
      <c r="D33" s="42"/>
      <c r="E33" s="41"/>
      <c r="F33" s="8"/>
      <c r="G33" s="41" t="s">
        <v>4</v>
      </c>
      <c r="H33" s="43"/>
      <c r="I33" s="43"/>
      <c r="J33" s="41"/>
      <c r="K33" s="42" t="str">
        <f t="shared" si="0"/>
        <v/>
      </c>
      <c r="L33" s="42"/>
      <c r="M33" s="6" t="str">
        <f t="shared" si="3"/>
        <v/>
      </c>
      <c r="N33" s="41"/>
      <c r="O33" s="8"/>
      <c r="P33" s="43"/>
      <c r="Q33" s="43"/>
      <c r="R33" s="44" t="str">
        <f t="shared" si="7"/>
        <v/>
      </c>
      <c r="S33" s="44"/>
      <c r="T33" s="45" t="str">
        <f t="shared" si="5"/>
        <v/>
      </c>
      <c r="U33" s="45"/>
    </row>
    <row r="34" spans="2:21">
      <c r="B34" s="41">
        <v>26</v>
      </c>
      <c r="C34" s="42" t="str">
        <f t="shared" si="2"/>
        <v/>
      </c>
      <c r="D34" s="42"/>
      <c r="E34" s="41"/>
      <c r="F34" s="8"/>
      <c r="G34" s="41" t="s">
        <v>3</v>
      </c>
      <c r="H34" s="43"/>
      <c r="I34" s="43"/>
      <c r="J34" s="41"/>
      <c r="K34" s="42" t="str">
        <f t="shared" si="0"/>
        <v/>
      </c>
      <c r="L34" s="42"/>
      <c r="M34" s="6" t="str">
        <f t="shared" si="3"/>
        <v/>
      </c>
      <c r="N34" s="41"/>
      <c r="O34" s="8"/>
      <c r="P34" s="43"/>
      <c r="Q34" s="43"/>
      <c r="R34" s="44" t="str">
        <f t="shared" si="7"/>
        <v/>
      </c>
      <c r="S34" s="44"/>
      <c r="T34" s="45" t="str">
        <f t="shared" si="5"/>
        <v/>
      </c>
      <c r="U34" s="45"/>
    </row>
    <row r="35" spans="2:21">
      <c r="B35" s="41">
        <v>27</v>
      </c>
      <c r="C35" s="42" t="str">
        <f t="shared" si="2"/>
        <v/>
      </c>
      <c r="D35" s="42"/>
      <c r="E35" s="41"/>
      <c r="F35" s="8"/>
      <c r="G35" s="41" t="s">
        <v>3</v>
      </c>
      <c r="H35" s="43"/>
      <c r="I35" s="43"/>
      <c r="J35" s="41"/>
      <c r="K35" s="42" t="str">
        <f t="shared" si="0"/>
        <v/>
      </c>
      <c r="L35" s="42"/>
      <c r="M35" s="6" t="str">
        <f t="shared" si="3"/>
        <v/>
      </c>
      <c r="N35" s="41"/>
      <c r="O35" s="8"/>
      <c r="P35" s="43"/>
      <c r="Q35" s="43"/>
      <c r="R35" s="44" t="str">
        <f t="shared" si="7"/>
        <v/>
      </c>
      <c r="S35" s="44"/>
      <c r="T35" s="45" t="str">
        <f t="shared" si="5"/>
        <v/>
      </c>
      <c r="U35" s="45"/>
    </row>
    <row r="36" spans="2:21">
      <c r="B36" s="41">
        <v>28</v>
      </c>
      <c r="C36" s="42" t="str">
        <f t="shared" si="2"/>
        <v/>
      </c>
      <c r="D36" s="42"/>
      <c r="E36" s="41"/>
      <c r="F36" s="8"/>
      <c r="G36" s="41" t="s">
        <v>3</v>
      </c>
      <c r="H36" s="43"/>
      <c r="I36" s="43"/>
      <c r="J36" s="41"/>
      <c r="K36" s="42" t="str">
        <f t="shared" si="0"/>
        <v/>
      </c>
      <c r="L36" s="42"/>
      <c r="M36" s="6" t="str">
        <f t="shared" si="3"/>
        <v/>
      </c>
      <c r="N36" s="41"/>
      <c r="O36" s="8"/>
      <c r="P36" s="43"/>
      <c r="Q36" s="43"/>
      <c r="R36" s="44" t="str">
        <f t="shared" si="7"/>
        <v/>
      </c>
      <c r="S36" s="44"/>
      <c r="T36" s="45" t="str">
        <f t="shared" si="5"/>
        <v/>
      </c>
      <c r="U36" s="45"/>
    </row>
    <row r="37" spans="2:21">
      <c r="B37" s="41">
        <v>29</v>
      </c>
      <c r="C37" s="42" t="str">
        <f t="shared" si="2"/>
        <v/>
      </c>
      <c r="D37" s="42"/>
      <c r="E37" s="41"/>
      <c r="F37" s="8"/>
      <c r="G37" s="41" t="s">
        <v>3</v>
      </c>
      <c r="H37" s="43"/>
      <c r="I37" s="43"/>
      <c r="J37" s="41"/>
      <c r="K37" s="42" t="str">
        <f t="shared" si="0"/>
        <v/>
      </c>
      <c r="L37" s="42"/>
      <c r="M37" s="6" t="str">
        <f t="shared" si="3"/>
        <v/>
      </c>
      <c r="N37" s="41"/>
      <c r="O37" s="8"/>
      <c r="P37" s="43"/>
      <c r="Q37" s="43"/>
      <c r="R37" s="44" t="str">
        <f t="shared" si="7"/>
        <v/>
      </c>
      <c r="S37" s="44"/>
      <c r="T37" s="45" t="str">
        <f t="shared" si="5"/>
        <v/>
      </c>
      <c r="U37" s="45"/>
    </row>
    <row r="38" spans="2:21">
      <c r="B38" s="41">
        <v>30</v>
      </c>
      <c r="C38" s="42" t="str">
        <f t="shared" si="2"/>
        <v/>
      </c>
      <c r="D38" s="42"/>
      <c r="E38" s="41"/>
      <c r="F38" s="8"/>
      <c r="G38" s="41" t="s">
        <v>4</v>
      </c>
      <c r="H38" s="43"/>
      <c r="I38" s="43"/>
      <c r="J38" s="41"/>
      <c r="K38" s="42" t="str">
        <f t="shared" si="0"/>
        <v/>
      </c>
      <c r="L38" s="42"/>
      <c r="M38" s="6" t="str">
        <f t="shared" si="3"/>
        <v/>
      </c>
      <c r="N38" s="41"/>
      <c r="O38" s="8"/>
      <c r="P38" s="43"/>
      <c r="Q38" s="43"/>
      <c r="R38" s="44" t="str">
        <f t="shared" si="7"/>
        <v/>
      </c>
      <c r="S38" s="44"/>
      <c r="T38" s="45" t="str">
        <f t="shared" si="5"/>
        <v/>
      </c>
      <c r="U38" s="45"/>
    </row>
    <row r="39" spans="2:21">
      <c r="B39" s="41">
        <v>31</v>
      </c>
      <c r="C39" s="42" t="str">
        <f t="shared" si="2"/>
        <v/>
      </c>
      <c r="D39" s="42"/>
      <c r="E39" s="41"/>
      <c r="F39" s="8"/>
      <c r="G39" s="41" t="s">
        <v>4</v>
      </c>
      <c r="H39" s="43"/>
      <c r="I39" s="43"/>
      <c r="J39" s="41"/>
      <c r="K39" s="42" t="str">
        <f t="shared" si="0"/>
        <v/>
      </c>
      <c r="L39" s="42"/>
      <c r="M39" s="6" t="str">
        <f t="shared" si="3"/>
        <v/>
      </c>
      <c r="N39" s="41"/>
      <c r="O39" s="8"/>
      <c r="P39" s="43"/>
      <c r="Q39" s="43"/>
      <c r="R39" s="44" t="str">
        <f t="shared" si="7"/>
        <v/>
      </c>
      <c r="S39" s="44"/>
      <c r="T39" s="45" t="str">
        <f t="shared" si="5"/>
        <v/>
      </c>
      <c r="U39" s="45"/>
    </row>
    <row r="40" spans="2:21">
      <c r="B40" s="41">
        <v>32</v>
      </c>
      <c r="C40" s="42" t="str">
        <f t="shared" si="2"/>
        <v/>
      </c>
      <c r="D40" s="42"/>
      <c r="E40" s="41"/>
      <c r="F40" s="8"/>
      <c r="G40" s="41" t="s">
        <v>4</v>
      </c>
      <c r="H40" s="43"/>
      <c r="I40" s="43"/>
      <c r="J40" s="41"/>
      <c r="K40" s="42" t="str">
        <f t="shared" si="0"/>
        <v/>
      </c>
      <c r="L40" s="42"/>
      <c r="M40" s="6" t="str">
        <f t="shared" si="3"/>
        <v/>
      </c>
      <c r="N40" s="41"/>
      <c r="O40" s="8"/>
      <c r="P40" s="43"/>
      <c r="Q40" s="43"/>
      <c r="R40" s="44" t="str">
        <f t="shared" si="7"/>
        <v/>
      </c>
      <c r="S40" s="44"/>
      <c r="T40" s="45" t="str">
        <f t="shared" si="5"/>
        <v/>
      </c>
      <c r="U40" s="45"/>
    </row>
    <row r="41" spans="2:21">
      <c r="B41" s="41">
        <v>33</v>
      </c>
      <c r="C41" s="42" t="str">
        <f t="shared" si="2"/>
        <v/>
      </c>
      <c r="D41" s="42"/>
      <c r="E41" s="41"/>
      <c r="F41" s="8"/>
      <c r="G41" s="41" t="s">
        <v>3</v>
      </c>
      <c r="H41" s="43"/>
      <c r="I41" s="43"/>
      <c r="J41" s="41"/>
      <c r="K41" s="42" t="str">
        <f t="shared" si="0"/>
        <v/>
      </c>
      <c r="L41" s="42"/>
      <c r="M41" s="6" t="str">
        <f t="shared" si="3"/>
        <v/>
      </c>
      <c r="N41" s="41"/>
      <c r="O41" s="8"/>
      <c r="P41" s="43"/>
      <c r="Q41" s="43"/>
      <c r="R41" s="44" t="str">
        <f t="shared" si="7"/>
        <v/>
      </c>
      <c r="S41" s="44"/>
      <c r="T41" s="45" t="str">
        <f t="shared" si="5"/>
        <v/>
      </c>
      <c r="U41" s="45"/>
    </row>
    <row r="42" spans="2:21">
      <c r="B42" s="41">
        <v>34</v>
      </c>
      <c r="C42" s="42" t="str">
        <f t="shared" si="2"/>
        <v/>
      </c>
      <c r="D42" s="42"/>
      <c r="E42" s="41"/>
      <c r="F42" s="8"/>
      <c r="G42" s="41" t="s">
        <v>4</v>
      </c>
      <c r="H42" s="43"/>
      <c r="I42" s="43"/>
      <c r="J42" s="41"/>
      <c r="K42" s="42" t="str">
        <f t="shared" si="0"/>
        <v/>
      </c>
      <c r="L42" s="42"/>
      <c r="M42" s="6" t="str">
        <f t="shared" si="3"/>
        <v/>
      </c>
      <c r="N42" s="41"/>
      <c r="O42" s="8"/>
      <c r="P42" s="43"/>
      <c r="Q42" s="43"/>
      <c r="R42" s="44" t="str">
        <f t="shared" si="7"/>
        <v/>
      </c>
      <c r="S42" s="44"/>
      <c r="T42" s="45" t="str">
        <f t="shared" si="5"/>
        <v/>
      </c>
      <c r="U42" s="45"/>
    </row>
    <row r="43" spans="2:21">
      <c r="B43" s="41">
        <v>35</v>
      </c>
      <c r="C43" s="42" t="str">
        <f t="shared" si="2"/>
        <v/>
      </c>
      <c r="D43" s="42"/>
      <c r="E43" s="41"/>
      <c r="F43" s="8"/>
      <c r="G43" s="41" t="s">
        <v>3</v>
      </c>
      <c r="H43" s="43"/>
      <c r="I43" s="43"/>
      <c r="J43" s="41"/>
      <c r="K43" s="42" t="str">
        <f t="shared" si="0"/>
        <v/>
      </c>
      <c r="L43" s="42"/>
      <c r="M43" s="6" t="str">
        <f t="shared" si="3"/>
        <v/>
      </c>
      <c r="N43" s="41"/>
      <c r="O43" s="8"/>
      <c r="P43" s="43"/>
      <c r="Q43" s="43"/>
      <c r="R43" s="44" t="str">
        <f t="shared" si="7"/>
        <v/>
      </c>
      <c r="S43" s="44"/>
      <c r="T43" s="45" t="str">
        <f t="shared" si="5"/>
        <v/>
      </c>
      <c r="U43" s="45"/>
    </row>
    <row r="44" spans="2:21">
      <c r="B44" s="41">
        <v>36</v>
      </c>
      <c r="C44" s="42" t="str">
        <f t="shared" si="2"/>
        <v/>
      </c>
      <c r="D44" s="42"/>
      <c r="E44" s="41"/>
      <c r="F44" s="8"/>
      <c r="G44" s="41" t="s">
        <v>4</v>
      </c>
      <c r="H44" s="43"/>
      <c r="I44" s="43"/>
      <c r="J44" s="41"/>
      <c r="K44" s="42" t="str">
        <f t="shared" si="0"/>
        <v/>
      </c>
      <c r="L44" s="42"/>
      <c r="M44" s="6" t="str">
        <f t="shared" si="3"/>
        <v/>
      </c>
      <c r="N44" s="41"/>
      <c r="O44" s="8"/>
      <c r="P44" s="43"/>
      <c r="Q44" s="43"/>
      <c r="R44" s="44" t="str">
        <f t="shared" si="7"/>
        <v/>
      </c>
      <c r="S44" s="44"/>
      <c r="T44" s="45" t="str">
        <f t="shared" si="5"/>
        <v/>
      </c>
      <c r="U44" s="45"/>
    </row>
    <row r="45" spans="2:21">
      <c r="B45" s="41">
        <v>37</v>
      </c>
      <c r="C45" s="42" t="str">
        <f t="shared" si="2"/>
        <v/>
      </c>
      <c r="D45" s="42"/>
      <c r="E45" s="41"/>
      <c r="F45" s="8"/>
      <c r="G45" s="41" t="s">
        <v>3</v>
      </c>
      <c r="H45" s="43"/>
      <c r="I45" s="43"/>
      <c r="J45" s="41"/>
      <c r="K45" s="42" t="str">
        <f t="shared" si="0"/>
        <v/>
      </c>
      <c r="L45" s="42"/>
      <c r="M45" s="6" t="str">
        <f t="shared" si="3"/>
        <v/>
      </c>
      <c r="N45" s="41"/>
      <c r="O45" s="8"/>
      <c r="P45" s="43"/>
      <c r="Q45" s="43"/>
      <c r="R45" s="44" t="str">
        <f t="shared" si="7"/>
        <v/>
      </c>
      <c r="S45" s="44"/>
      <c r="T45" s="45" t="str">
        <f t="shared" si="5"/>
        <v/>
      </c>
      <c r="U45" s="45"/>
    </row>
    <row r="46" spans="2:21">
      <c r="B46" s="41">
        <v>38</v>
      </c>
      <c r="C46" s="42" t="str">
        <f t="shared" si="2"/>
        <v/>
      </c>
      <c r="D46" s="42"/>
      <c r="E46" s="41"/>
      <c r="F46" s="8"/>
      <c r="G46" s="41" t="s">
        <v>4</v>
      </c>
      <c r="H46" s="43"/>
      <c r="I46" s="43"/>
      <c r="J46" s="41"/>
      <c r="K46" s="42" t="str">
        <f t="shared" si="0"/>
        <v/>
      </c>
      <c r="L46" s="42"/>
      <c r="M46" s="6" t="str">
        <f t="shared" si="3"/>
        <v/>
      </c>
      <c r="N46" s="41"/>
      <c r="O46" s="8"/>
      <c r="P46" s="43"/>
      <c r="Q46" s="43"/>
      <c r="R46" s="44" t="str">
        <f t="shared" si="7"/>
        <v/>
      </c>
      <c r="S46" s="44"/>
      <c r="T46" s="45" t="str">
        <f t="shared" si="5"/>
        <v/>
      </c>
      <c r="U46" s="45"/>
    </row>
    <row r="47" spans="2:21">
      <c r="B47" s="41">
        <v>39</v>
      </c>
      <c r="C47" s="42" t="str">
        <f t="shared" si="2"/>
        <v/>
      </c>
      <c r="D47" s="42"/>
      <c r="E47" s="41"/>
      <c r="F47" s="8"/>
      <c r="G47" s="41" t="s">
        <v>4</v>
      </c>
      <c r="H47" s="43"/>
      <c r="I47" s="43"/>
      <c r="J47" s="41"/>
      <c r="K47" s="42" t="str">
        <f t="shared" si="0"/>
        <v/>
      </c>
      <c r="L47" s="42"/>
      <c r="M47" s="6" t="str">
        <f t="shared" si="3"/>
        <v/>
      </c>
      <c r="N47" s="41"/>
      <c r="O47" s="8"/>
      <c r="P47" s="43"/>
      <c r="Q47" s="43"/>
      <c r="R47" s="44" t="str">
        <f t="shared" si="7"/>
        <v/>
      </c>
      <c r="S47" s="44"/>
      <c r="T47" s="45" t="str">
        <f t="shared" si="5"/>
        <v/>
      </c>
      <c r="U47" s="45"/>
    </row>
    <row r="48" spans="2:21">
      <c r="B48" s="41">
        <v>40</v>
      </c>
      <c r="C48" s="42" t="str">
        <f t="shared" si="2"/>
        <v/>
      </c>
      <c r="D48" s="42"/>
      <c r="E48" s="41"/>
      <c r="F48" s="8"/>
      <c r="G48" s="41" t="s">
        <v>37</v>
      </c>
      <c r="H48" s="43"/>
      <c r="I48" s="43"/>
      <c r="J48" s="41"/>
      <c r="K48" s="42" t="str">
        <f t="shared" si="0"/>
        <v/>
      </c>
      <c r="L48" s="42"/>
      <c r="M48" s="6" t="str">
        <f t="shared" si="3"/>
        <v/>
      </c>
      <c r="N48" s="41"/>
      <c r="O48" s="8"/>
      <c r="P48" s="43"/>
      <c r="Q48" s="43"/>
      <c r="R48" s="44" t="str">
        <f t="shared" si="7"/>
        <v/>
      </c>
      <c r="S48" s="44"/>
      <c r="T48" s="45" t="str">
        <f t="shared" si="5"/>
        <v/>
      </c>
      <c r="U48" s="45"/>
    </row>
    <row r="49" spans="2:21">
      <c r="B49" s="41">
        <v>41</v>
      </c>
      <c r="C49" s="42" t="str">
        <f t="shared" si="2"/>
        <v/>
      </c>
      <c r="D49" s="42"/>
      <c r="E49" s="41"/>
      <c r="F49" s="8"/>
      <c r="G49" s="41" t="s">
        <v>4</v>
      </c>
      <c r="H49" s="43"/>
      <c r="I49" s="43"/>
      <c r="J49" s="41"/>
      <c r="K49" s="42" t="str">
        <f t="shared" si="0"/>
        <v/>
      </c>
      <c r="L49" s="42"/>
      <c r="M49" s="6" t="str">
        <f t="shared" si="3"/>
        <v/>
      </c>
      <c r="N49" s="41"/>
      <c r="O49" s="8"/>
      <c r="P49" s="43"/>
      <c r="Q49" s="43"/>
      <c r="R49" s="44" t="str">
        <f t="shared" si="7"/>
        <v/>
      </c>
      <c r="S49" s="44"/>
      <c r="T49" s="45" t="str">
        <f t="shared" si="5"/>
        <v/>
      </c>
      <c r="U49" s="45"/>
    </row>
    <row r="50" spans="2:21">
      <c r="B50" s="41">
        <v>42</v>
      </c>
      <c r="C50" s="42" t="str">
        <f t="shared" si="2"/>
        <v/>
      </c>
      <c r="D50" s="42"/>
      <c r="E50" s="41"/>
      <c r="F50" s="8"/>
      <c r="G50" s="41" t="s">
        <v>4</v>
      </c>
      <c r="H50" s="43"/>
      <c r="I50" s="43"/>
      <c r="J50" s="41"/>
      <c r="K50" s="42" t="str">
        <f t="shared" si="0"/>
        <v/>
      </c>
      <c r="L50" s="42"/>
      <c r="M50" s="6" t="str">
        <f t="shared" si="3"/>
        <v/>
      </c>
      <c r="N50" s="41"/>
      <c r="O50" s="8"/>
      <c r="P50" s="43"/>
      <c r="Q50" s="43"/>
      <c r="R50" s="44" t="str">
        <f t="shared" si="7"/>
        <v/>
      </c>
      <c r="S50" s="44"/>
      <c r="T50" s="45" t="str">
        <f t="shared" si="5"/>
        <v/>
      </c>
      <c r="U50" s="45"/>
    </row>
    <row r="51" spans="2:21">
      <c r="B51" s="41">
        <v>43</v>
      </c>
      <c r="C51" s="42" t="str">
        <f t="shared" si="2"/>
        <v/>
      </c>
      <c r="D51" s="42"/>
      <c r="E51" s="41"/>
      <c r="F51" s="8"/>
      <c r="G51" s="41" t="s">
        <v>3</v>
      </c>
      <c r="H51" s="43"/>
      <c r="I51" s="43"/>
      <c r="J51" s="41"/>
      <c r="K51" s="42" t="str">
        <f t="shared" si="0"/>
        <v/>
      </c>
      <c r="L51" s="42"/>
      <c r="M51" s="6" t="str">
        <f t="shared" si="3"/>
        <v/>
      </c>
      <c r="N51" s="41"/>
      <c r="O51" s="8"/>
      <c r="P51" s="43"/>
      <c r="Q51" s="43"/>
      <c r="R51" s="44" t="str">
        <f t="shared" si="7"/>
        <v/>
      </c>
      <c r="S51" s="44"/>
      <c r="T51" s="45" t="str">
        <f t="shared" si="5"/>
        <v/>
      </c>
      <c r="U51" s="45"/>
    </row>
    <row r="52" spans="2:21">
      <c r="B52" s="41">
        <v>44</v>
      </c>
      <c r="C52" s="42" t="str">
        <f t="shared" si="2"/>
        <v/>
      </c>
      <c r="D52" s="42"/>
      <c r="E52" s="41"/>
      <c r="F52" s="8"/>
      <c r="G52" s="41" t="s">
        <v>3</v>
      </c>
      <c r="H52" s="43"/>
      <c r="I52" s="43"/>
      <c r="J52" s="41"/>
      <c r="K52" s="42" t="str">
        <f t="shared" si="0"/>
        <v/>
      </c>
      <c r="L52" s="42"/>
      <c r="M52" s="6" t="str">
        <f t="shared" si="3"/>
        <v/>
      </c>
      <c r="N52" s="41"/>
      <c r="O52" s="8"/>
      <c r="P52" s="43"/>
      <c r="Q52" s="43"/>
      <c r="R52" s="44" t="str">
        <f t="shared" si="7"/>
        <v/>
      </c>
      <c r="S52" s="44"/>
      <c r="T52" s="45" t="str">
        <f t="shared" si="5"/>
        <v/>
      </c>
      <c r="U52" s="45"/>
    </row>
    <row r="53" spans="2:21">
      <c r="B53" s="41">
        <v>45</v>
      </c>
      <c r="C53" s="42" t="str">
        <f t="shared" si="2"/>
        <v/>
      </c>
      <c r="D53" s="42"/>
      <c r="E53" s="41"/>
      <c r="F53" s="8"/>
      <c r="G53" s="41" t="s">
        <v>4</v>
      </c>
      <c r="H53" s="43"/>
      <c r="I53" s="43"/>
      <c r="J53" s="41"/>
      <c r="K53" s="42" t="str">
        <f t="shared" si="0"/>
        <v/>
      </c>
      <c r="L53" s="42"/>
      <c r="M53" s="6" t="str">
        <f t="shared" si="3"/>
        <v/>
      </c>
      <c r="N53" s="41"/>
      <c r="O53" s="8"/>
      <c r="P53" s="43"/>
      <c r="Q53" s="43"/>
      <c r="R53" s="44" t="str">
        <f t="shared" si="7"/>
        <v/>
      </c>
      <c r="S53" s="44"/>
      <c r="T53" s="45" t="str">
        <f t="shared" si="5"/>
        <v/>
      </c>
      <c r="U53" s="45"/>
    </row>
    <row r="54" spans="2:21">
      <c r="B54" s="41">
        <v>46</v>
      </c>
      <c r="C54" s="42" t="str">
        <f t="shared" si="2"/>
        <v/>
      </c>
      <c r="D54" s="42"/>
      <c r="E54" s="41"/>
      <c r="F54" s="8"/>
      <c r="G54" s="41" t="s">
        <v>4</v>
      </c>
      <c r="H54" s="43"/>
      <c r="I54" s="43"/>
      <c r="J54" s="41"/>
      <c r="K54" s="42" t="str">
        <f t="shared" si="0"/>
        <v/>
      </c>
      <c r="L54" s="42"/>
      <c r="M54" s="6" t="str">
        <f t="shared" si="3"/>
        <v/>
      </c>
      <c r="N54" s="41"/>
      <c r="O54" s="8"/>
      <c r="P54" s="43"/>
      <c r="Q54" s="43"/>
      <c r="R54" s="44" t="str">
        <f t="shared" si="7"/>
        <v/>
      </c>
      <c r="S54" s="44"/>
      <c r="T54" s="45" t="str">
        <f t="shared" si="5"/>
        <v/>
      </c>
      <c r="U54" s="45"/>
    </row>
    <row r="55" spans="2:21">
      <c r="B55" s="41">
        <v>47</v>
      </c>
      <c r="C55" s="42" t="str">
        <f t="shared" si="2"/>
        <v/>
      </c>
      <c r="D55" s="42"/>
      <c r="E55" s="41"/>
      <c r="F55" s="8"/>
      <c r="G55" s="41" t="s">
        <v>3</v>
      </c>
      <c r="H55" s="43"/>
      <c r="I55" s="43"/>
      <c r="J55" s="41"/>
      <c r="K55" s="42" t="str">
        <f t="shared" si="0"/>
        <v/>
      </c>
      <c r="L55" s="42"/>
      <c r="M55" s="6" t="str">
        <f t="shared" si="3"/>
        <v/>
      </c>
      <c r="N55" s="41"/>
      <c r="O55" s="8"/>
      <c r="P55" s="43"/>
      <c r="Q55" s="43"/>
      <c r="R55" s="44" t="str">
        <f t="shared" si="7"/>
        <v/>
      </c>
      <c r="S55" s="44"/>
      <c r="T55" s="45" t="str">
        <f t="shared" si="5"/>
        <v/>
      </c>
      <c r="U55" s="45"/>
    </row>
    <row r="56" spans="2:21">
      <c r="B56" s="41">
        <v>48</v>
      </c>
      <c r="C56" s="42" t="str">
        <f t="shared" si="2"/>
        <v/>
      </c>
      <c r="D56" s="42"/>
      <c r="E56" s="41"/>
      <c r="F56" s="8"/>
      <c r="G56" s="41" t="s">
        <v>3</v>
      </c>
      <c r="H56" s="43"/>
      <c r="I56" s="43"/>
      <c r="J56" s="41"/>
      <c r="K56" s="42" t="str">
        <f t="shared" si="0"/>
        <v/>
      </c>
      <c r="L56" s="42"/>
      <c r="M56" s="6" t="str">
        <f t="shared" si="3"/>
        <v/>
      </c>
      <c r="N56" s="41"/>
      <c r="O56" s="8"/>
      <c r="P56" s="43"/>
      <c r="Q56" s="43"/>
      <c r="R56" s="44" t="str">
        <f t="shared" si="7"/>
        <v/>
      </c>
      <c r="S56" s="44"/>
      <c r="T56" s="45" t="str">
        <f t="shared" si="5"/>
        <v/>
      </c>
      <c r="U56" s="45"/>
    </row>
    <row r="57" spans="2:21">
      <c r="B57" s="41">
        <v>49</v>
      </c>
      <c r="C57" s="42" t="str">
        <f t="shared" si="2"/>
        <v/>
      </c>
      <c r="D57" s="42"/>
      <c r="E57" s="41"/>
      <c r="F57" s="8"/>
      <c r="G57" s="41" t="s">
        <v>3</v>
      </c>
      <c r="H57" s="43"/>
      <c r="I57" s="43"/>
      <c r="J57" s="41"/>
      <c r="K57" s="42" t="str">
        <f t="shared" si="0"/>
        <v/>
      </c>
      <c r="L57" s="42"/>
      <c r="M57" s="6" t="str">
        <f t="shared" si="3"/>
        <v/>
      </c>
      <c r="N57" s="41"/>
      <c r="O57" s="8"/>
      <c r="P57" s="43"/>
      <c r="Q57" s="43"/>
      <c r="R57" s="44" t="str">
        <f t="shared" si="7"/>
        <v/>
      </c>
      <c r="S57" s="44"/>
      <c r="T57" s="45" t="str">
        <f t="shared" si="5"/>
        <v/>
      </c>
      <c r="U57" s="45"/>
    </row>
    <row r="58" spans="2:21">
      <c r="B58" s="41">
        <v>50</v>
      </c>
      <c r="C58" s="42" t="str">
        <f t="shared" si="2"/>
        <v/>
      </c>
      <c r="D58" s="42"/>
      <c r="E58" s="41"/>
      <c r="F58" s="8"/>
      <c r="G58" s="41" t="s">
        <v>3</v>
      </c>
      <c r="H58" s="43"/>
      <c r="I58" s="43"/>
      <c r="J58" s="41"/>
      <c r="K58" s="42" t="str">
        <f t="shared" si="0"/>
        <v/>
      </c>
      <c r="L58" s="42"/>
      <c r="M58" s="6" t="str">
        <f t="shared" si="3"/>
        <v/>
      </c>
      <c r="N58" s="41"/>
      <c r="O58" s="8"/>
      <c r="P58" s="43"/>
      <c r="Q58" s="43"/>
      <c r="R58" s="44" t="str">
        <f t="shared" si="7"/>
        <v/>
      </c>
      <c r="S58" s="44"/>
      <c r="T58" s="45" t="str">
        <f t="shared" si="5"/>
        <v/>
      </c>
      <c r="U58" s="45"/>
    </row>
    <row r="59" spans="2:21">
      <c r="B59" s="41">
        <v>51</v>
      </c>
      <c r="C59" s="42" t="str">
        <f t="shared" si="2"/>
        <v/>
      </c>
      <c r="D59" s="42"/>
      <c r="E59" s="41"/>
      <c r="F59" s="8"/>
      <c r="G59" s="41" t="s">
        <v>3</v>
      </c>
      <c r="H59" s="43"/>
      <c r="I59" s="43"/>
      <c r="J59" s="41"/>
      <c r="K59" s="42" t="str">
        <f t="shared" si="0"/>
        <v/>
      </c>
      <c r="L59" s="42"/>
      <c r="M59" s="6" t="str">
        <f t="shared" si="3"/>
        <v/>
      </c>
      <c r="N59" s="41"/>
      <c r="O59" s="8"/>
      <c r="P59" s="43"/>
      <c r="Q59" s="43"/>
      <c r="R59" s="44" t="str">
        <f t="shared" si="7"/>
        <v/>
      </c>
      <c r="S59" s="44"/>
      <c r="T59" s="45" t="str">
        <f t="shared" si="5"/>
        <v/>
      </c>
      <c r="U59" s="45"/>
    </row>
    <row r="60" spans="2:21">
      <c r="B60" s="41">
        <v>52</v>
      </c>
      <c r="C60" s="42" t="str">
        <f t="shared" si="2"/>
        <v/>
      </c>
      <c r="D60" s="42"/>
      <c r="E60" s="41"/>
      <c r="F60" s="8"/>
      <c r="G60" s="41" t="s">
        <v>3</v>
      </c>
      <c r="H60" s="43"/>
      <c r="I60" s="43"/>
      <c r="J60" s="41"/>
      <c r="K60" s="42" t="str">
        <f t="shared" si="0"/>
        <v/>
      </c>
      <c r="L60" s="42"/>
      <c r="M60" s="6" t="str">
        <f t="shared" si="3"/>
        <v/>
      </c>
      <c r="N60" s="41"/>
      <c r="O60" s="8"/>
      <c r="P60" s="43"/>
      <c r="Q60" s="43"/>
      <c r="R60" s="44" t="str">
        <f t="shared" si="7"/>
        <v/>
      </c>
      <c r="S60" s="44"/>
      <c r="T60" s="45" t="str">
        <f t="shared" si="5"/>
        <v/>
      </c>
      <c r="U60" s="45"/>
    </row>
    <row r="61" spans="2:21">
      <c r="B61" s="41">
        <v>53</v>
      </c>
      <c r="C61" s="42" t="str">
        <f t="shared" si="2"/>
        <v/>
      </c>
      <c r="D61" s="42"/>
      <c r="E61" s="41"/>
      <c r="F61" s="8"/>
      <c r="G61" s="41" t="s">
        <v>3</v>
      </c>
      <c r="H61" s="43"/>
      <c r="I61" s="43"/>
      <c r="J61" s="41"/>
      <c r="K61" s="42" t="str">
        <f t="shared" si="0"/>
        <v/>
      </c>
      <c r="L61" s="42"/>
      <c r="M61" s="6" t="str">
        <f t="shared" si="3"/>
        <v/>
      </c>
      <c r="N61" s="41"/>
      <c r="O61" s="8"/>
      <c r="P61" s="43"/>
      <c r="Q61" s="43"/>
      <c r="R61" s="44" t="str">
        <f t="shared" si="7"/>
        <v/>
      </c>
      <c r="S61" s="44"/>
      <c r="T61" s="45" t="str">
        <f t="shared" si="5"/>
        <v/>
      </c>
      <c r="U61" s="45"/>
    </row>
    <row r="62" spans="2:21">
      <c r="B62" s="41">
        <v>54</v>
      </c>
      <c r="C62" s="42" t="str">
        <f t="shared" si="2"/>
        <v/>
      </c>
      <c r="D62" s="42"/>
      <c r="E62" s="41"/>
      <c r="F62" s="8"/>
      <c r="G62" s="41" t="s">
        <v>3</v>
      </c>
      <c r="H62" s="43"/>
      <c r="I62" s="43"/>
      <c r="J62" s="41"/>
      <c r="K62" s="42" t="str">
        <f t="shared" si="0"/>
        <v/>
      </c>
      <c r="L62" s="42"/>
      <c r="M62" s="6" t="str">
        <f t="shared" si="3"/>
        <v/>
      </c>
      <c r="N62" s="41"/>
      <c r="O62" s="8"/>
      <c r="P62" s="43"/>
      <c r="Q62" s="43"/>
      <c r="R62" s="44" t="str">
        <f t="shared" si="7"/>
        <v/>
      </c>
      <c r="S62" s="44"/>
      <c r="T62" s="45" t="str">
        <f t="shared" si="5"/>
        <v/>
      </c>
      <c r="U62" s="45"/>
    </row>
    <row r="63" spans="2:21">
      <c r="B63" s="41">
        <v>55</v>
      </c>
      <c r="C63" s="42" t="str">
        <f t="shared" si="2"/>
        <v/>
      </c>
      <c r="D63" s="42"/>
      <c r="E63" s="41"/>
      <c r="F63" s="8"/>
      <c r="G63" s="41" t="s">
        <v>4</v>
      </c>
      <c r="H63" s="43"/>
      <c r="I63" s="43"/>
      <c r="J63" s="41"/>
      <c r="K63" s="42" t="str">
        <f t="shared" si="0"/>
        <v/>
      </c>
      <c r="L63" s="42"/>
      <c r="M63" s="6" t="str">
        <f t="shared" si="3"/>
        <v/>
      </c>
      <c r="N63" s="41"/>
      <c r="O63" s="8"/>
      <c r="P63" s="43"/>
      <c r="Q63" s="43"/>
      <c r="R63" s="44" t="str">
        <f t="shared" si="7"/>
        <v/>
      </c>
      <c r="S63" s="44"/>
      <c r="T63" s="45" t="str">
        <f t="shared" si="5"/>
        <v/>
      </c>
      <c r="U63" s="45"/>
    </row>
    <row r="64" spans="2:21">
      <c r="B64" s="41">
        <v>56</v>
      </c>
      <c r="C64" s="42" t="str">
        <f t="shared" si="2"/>
        <v/>
      </c>
      <c r="D64" s="42"/>
      <c r="E64" s="41"/>
      <c r="F64" s="8"/>
      <c r="G64" s="41" t="s">
        <v>3</v>
      </c>
      <c r="H64" s="43"/>
      <c r="I64" s="43"/>
      <c r="J64" s="41"/>
      <c r="K64" s="42" t="str">
        <f t="shared" si="0"/>
        <v/>
      </c>
      <c r="L64" s="42"/>
      <c r="M64" s="6" t="str">
        <f t="shared" si="3"/>
        <v/>
      </c>
      <c r="N64" s="41"/>
      <c r="O64" s="8"/>
      <c r="P64" s="43"/>
      <c r="Q64" s="43"/>
      <c r="R64" s="44" t="str">
        <f t="shared" si="7"/>
        <v/>
      </c>
      <c r="S64" s="44"/>
      <c r="T64" s="45" t="str">
        <f t="shared" si="5"/>
        <v/>
      </c>
      <c r="U64" s="45"/>
    </row>
    <row r="65" spans="2:21">
      <c r="B65" s="41">
        <v>57</v>
      </c>
      <c r="C65" s="42" t="str">
        <f t="shared" si="2"/>
        <v/>
      </c>
      <c r="D65" s="42"/>
      <c r="E65" s="41"/>
      <c r="F65" s="8"/>
      <c r="G65" s="41" t="s">
        <v>3</v>
      </c>
      <c r="H65" s="43"/>
      <c r="I65" s="43"/>
      <c r="J65" s="41"/>
      <c r="K65" s="42" t="str">
        <f t="shared" si="0"/>
        <v/>
      </c>
      <c r="L65" s="42"/>
      <c r="M65" s="6" t="str">
        <f t="shared" si="3"/>
        <v/>
      </c>
      <c r="N65" s="41"/>
      <c r="O65" s="8"/>
      <c r="P65" s="43"/>
      <c r="Q65" s="43"/>
      <c r="R65" s="44" t="str">
        <f t="shared" si="7"/>
        <v/>
      </c>
      <c r="S65" s="44"/>
      <c r="T65" s="45" t="str">
        <f t="shared" si="5"/>
        <v/>
      </c>
      <c r="U65" s="45"/>
    </row>
    <row r="66" spans="2:21">
      <c r="B66" s="41">
        <v>58</v>
      </c>
      <c r="C66" s="42" t="str">
        <f t="shared" si="2"/>
        <v/>
      </c>
      <c r="D66" s="42"/>
      <c r="E66" s="41"/>
      <c r="F66" s="8"/>
      <c r="G66" s="41" t="s">
        <v>3</v>
      </c>
      <c r="H66" s="43"/>
      <c r="I66" s="43"/>
      <c r="J66" s="41"/>
      <c r="K66" s="42" t="str">
        <f t="shared" si="0"/>
        <v/>
      </c>
      <c r="L66" s="42"/>
      <c r="M66" s="6" t="str">
        <f t="shared" si="3"/>
        <v/>
      </c>
      <c r="N66" s="41"/>
      <c r="O66" s="8"/>
      <c r="P66" s="43"/>
      <c r="Q66" s="43"/>
      <c r="R66" s="44" t="str">
        <f t="shared" si="7"/>
        <v/>
      </c>
      <c r="S66" s="44"/>
      <c r="T66" s="45" t="str">
        <f t="shared" si="5"/>
        <v/>
      </c>
      <c r="U66" s="45"/>
    </row>
    <row r="67" spans="2:21">
      <c r="B67" s="41">
        <v>59</v>
      </c>
      <c r="C67" s="42" t="str">
        <f t="shared" si="2"/>
        <v/>
      </c>
      <c r="D67" s="42"/>
      <c r="E67" s="41"/>
      <c r="F67" s="8"/>
      <c r="G67" s="41" t="s">
        <v>3</v>
      </c>
      <c r="H67" s="43"/>
      <c r="I67" s="43"/>
      <c r="J67" s="41"/>
      <c r="K67" s="42" t="str">
        <f t="shared" si="0"/>
        <v/>
      </c>
      <c r="L67" s="42"/>
      <c r="M67" s="6" t="str">
        <f t="shared" si="3"/>
        <v/>
      </c>
      <c r="N67" s="41"/>
      <c r="O67" s="8"/>
      <c r="P67" s="43"/>
      <c r="Q67" s="43"/>
      <c r="R67" s="44" t="str">
        <f t="shared" si="7"/>
        <v/>
      </c>
      <c r="S67" s="44"/>
      <c r="T67" s="45" t="str">
        <f t="shared" si="5"/>
        <v/>
      </c>
      <c r="U67" s="45"/>
    </row>
    <row r="68" spans="2:21">
      <c r="B68" s="41">
        <v>60</v>
      </c>
      <c r="C68" s="42" t="str">
        <f t="shared" si="2"/>
        <v/>
      </c>
      <c r="D68" s="42"/>
      <c r="E68" s="41"/>
      <c r="F68" s="8"/>
      <c r="G68" s="41" t="s">
        <v>4</v>
      </c>
      <c r="H68" s="43"/>
      <c r="I68" s="43"/>
      <c r="J68" s="41"/>
      <c r="K68" s="42" t="str">
        <f t="shared" si="0"/>
        <v/>
      </c>
      <c r="L68" s="42"/>
      <c r="M68" s="6" t="str">
        <f t="shared" si="3"/>
        <v/>
      </c>
      <c r="N68" s="41"/>
      <c r="O68" s="8"/>
      <c r="P68" s="43"/>
      <c r="Q68" s="43"/>
      <c r="R68" s="44" t="str">
        <f t="shared" si="7"/>
        <v/>
      </c>
      <c r="S68" s="44"/>
      <c r="T68" s="45" t="str">
        <f t="shared" si="5"/>
        <v/>
      </c>
      <c r="U68" s="45"/>
    </row>
    <row r="69" spans="2:21">
      <c r="B69" s="41">
        <v>61</v>
      </c>
      <c r="C69" s="42" t="str">
        <f t="shared" si="2"/>
        <v/>
      </c>
      <c r="D69" s="42"/>
      <c r="E69" s="41"/>
      <c r="F69" s="8"/>
      <c r="G69" s="41" t="s">
        <v>4</v>
      </c>
      <c r="H69" s="43"/>
      <c r="I69" s="43"/>
      <c r="J69" s="41"/>
      <c r="K69" s="42" t="str">
        <f t="shared" si="0"/>
        <v/>
      </c>
      <c r="L69" s="42"/>
      <c r="M69" s="6" t="str">
        <f t="shared" si="3"/>
        <v/>
      </c>
      <c r="N69" s="41"/>
      <c r="O69" s="8"/>
      <c r="P69" s="43"/>
      <c r="Q69" s="43"/>
      <c r="R69" s="44" t="str">
        <f t="shared" si="7"/>
        <v/>
      </c>
      <c r="S69" s="44"/>
      <c r="T69" s="45" t="str">
        <f t="shared" si="5"/>
        <v/>
      </c>
      <c r="U69" s="45"/>
    </row>
    <row r="70" spans="2:21">
      <c r="B70" s="41">
        <v>62</v>
      </c>
      <c r="C70" s="42" t="str">
        <f t="shared" si="2"/>
        <v/>
      </c>
      <c r="D70" s="42"/>
      <c r="E70" s="41"/>
      <c r="F70" s="8"/>
      <c r="G70" s="41" t="s">
        <v>3</v>
      </c>
      <c r="H70" s="43"/>
      <c r="I70" s="43"/>
      <c r="J70" s="41"/>
      <c r="K70" s="42" t="str">
        <f t="shared" si="0"/>
        <v/>
      </c>
      <c r="L70" s="42"/>
      <c r="M70" s="6" t="str">
        <f t="shared" si="3"/>
        <v/>
      </c>
      <c r="N70" s="41"/>
      <c r="O70" s="8"/>
      <c r="P70" s="43"/>
      <c r="Q70" s="43"/>
      <c r="R70" s="44" t="str">
        <f t="shared" si="7"/>
        <v/>
      </c>
      <c r="S70" s="44"/>
      <c r="T70" s="45" t="str">
        <f t="shared" si="5"/>
        <v/>
      </c>
      <c r="U70" s="45"/>
    </row>
    <row r="71" spans="2:21">
      <c r="B71" s="41">
        <v>63</v>
      </c>
      <c r="C71" s="42" t="str">
        <f t="shared" si="2"/>
        <v/>
      </c>
      <c r="D71" s="42"/>
      <c r="E71" s="41"/>
      <c r="F71" s="8"/>
      <c r="G71" s="41" t="s">
        <v>4</v>
      </c>
      <c r="H71" s="43"/>
      <c r="I71" s="43"/>
      <c r="J71" s="41"/>
      <c r="K71" s="42" t="str">
        <f t="shared" si="0"/>
        <v/>
      </c>
      <c r="L71" s="42"/>
      <c r="M71" s="6" t="str">
        <f t="shared" si="3"/>
        <v/>
      </c>
      <c r="N71" s="41"/>
      <c r="O71" s="8"/>
      <c r="P71" s="43"/>
      <c r="Q71" s="43"/>
      <c r="R71" s="44" t="str">
        <f t="shared" si="7"/>
        <v/>
      </c>
      <c r="S71" s="44"/>
      <c r="T71" s="45" t="str">
        <f t="shared" si="5"/>
        <v/>
      </c>
      <c r="U71" s="45"/>
    </row>
    <row r="72" spans="2:21">
      <c r="B72" s="41">
        <v>64</v>
      </c>
      <c r="C72" s="42" t="str">
        <f t="shared" si="2"/>
        <v/>
      </c>
      <c r="D72" s="42"/>
      <c r="E72" s="41"/>
      <c r="F72" s="8"/>
      <c r="G72" s="41" t="s">
        <v>3</v>
      </c>
      <c r="H72" s="43"/>
      <c r="I72" s="43"/>
      <c r="J72" s="41"/>
      <c r="K72" s="42" t="str">
        <f t="shared" si="0"/>
        <v/>
      </c>
      <c r="L72" s="42"/>
      <c r="M72" s="6" t="str">
        <f t="shared" si="3"/>
        <v/>
      </c>
      <c r="N72" s="41"/>
      <c r="O72" s="8"/>
      <c r="P72" s="43"/>
      <c r="Q72" s="43"/>
      <c r="R72" s="44" t="str">
        <f t="shared" si="7"/>
        <v/>
      </c>
      <c r="S72" s="44"/>
      <c r="T72" s="45" t="str">
        <f t="shared" si="5"/>
        <v/>
      </c>
      <c r="U72" s="45"/>
    </row>
    <row r="73" spans="2:21">
      <c r="B73" s="41">
        <v>65</v>
      </c>
      <c r="C73" s="42" t="str">
        <f t="shared" si="2"/>
        <v/>
      </c>
      <c r="D73" s="42"/>
      <c r="E73" s="41"/>
      <c r="F73" s="8"/>
      <c r="G73" s="41" t="s">
        <v>4</v>
      </c>
      <c r="H73" s="43"/>
      <c r="I73" s="43"/>
      <c r="J73" s="41"/>
      <c r="K73" s="42" t="str">
        <f t="shared" ref="K73:K108" si="8">IF(F73="","",C73*0.03)</f>
        <v/>
      </c>
      <c r="L73" s="42"/>
      <c r="M73" s="6" t="str">
        <f t="shared" si="3"/>
        <v/>
      </c>
      <c r="N73" s="41"/>
      <c r="O73" s="8"/>
      <c r="P73" s="43"/>
      <c r="Q73" s="43"/>
      <c r="R73" s="44" t="str">
        <f t="shared" si="7"/>
        <v/>
      </c>
      <c r="S73" s="44"/>
      <c r="T73" s="45" t="str">
        <f t="shared" si="5"/>
        <v/>
      </c>
      <c r="U73" s="45"/>
    </row>
    <row r="74" spans="2:21">
      <c r="B74" s="41">
        <v>66</v>
      </c>
      <c r="C74" s="42" t="str">
        <f t="shared" ref="C74:C108" si="9">IF(R73="","",C73+R73)</f>
        <v/>
      </c>
      <c r="D74" s="42"/>
      <c r="E74" s="41"/>
      <c r="F74" s="8"/>
      <c r="G74" s="41" t="s">
        <v>4</v>
      </c>
      <c r="H74" s="43"/>
      <c r="I74" s="43"/>
      <c r="J74" s="41"/>
      <c r="K74" s="42" t="str">
        <f t="shared" si="8"/>
        <v/>
      </c>
      <c r="L74" s="42"/>
      <c r="M74" s="6" t="str">
        <f t="shared" ref="M74:M108" si="10">IF(J74="","",ROUNDDOWN(K74/(J74/81)/100000,2))</f>
        <v/>
      </c>
      <c r="N74" s="41"/>
      <c r="O74" s="8"/>
      <c r="P74" s="43"/>
      <c r="Q74" s="43"/>
      <c r="R74" s="44" t="str">
        <f t="shared" si="7"/>
        <v/>
      </c>
      <c r="S74" s="44"/>
      <c r="T74" s="45" t="str">
        <f t="shared" ref="T74:T108" si="11">IF(O74="","",IF(R74&lt;0,J74*(-1),IF(G74="買",(P74-H74)*10000,(H74-P74)*10000)))</f>
        <v/>
      </c>
      <c r="U74" s="45"/>
    </row>
    <row r="75" spans="2:21">
      <c r="B75" s="41">
        <v>67</v>
      </c>
      <c r="C75" s="42" t="str">
        <f t="shared" si="9"/>
        <v/>
      </c>
      <c r="D75" s="42"/>
      <c r="E75" s="41"/>
      <c r="F75" s="8"/>
      <c r="G75" s="41" t="s">
        <v>3</v>
      </c>
      <c r="H75" s="43"/>
      <c r="I75" s="43"/>
      <c r="J75" s="41"/>
      <c r="K75" s="42" t="str">
        <f t="shared" si="8"/>
        <v/>
      </c>
      <c r="L75" s="42"/>
      <c r="M75" s="6" t="str">
        <f t="shared" si="10"/>
        <v/>
      </c>
      <c r="N75" s="41"/>
      <c r="O75" s="8"/>
      <c r="P75" s="43"/>
      <c r="Q75" s="43"/>
      <c r="R75" s="44" t="str">
        <f t="shared" si="7"/>
        <v/>
      </c>
      <c r="S75" s="44"/>
      <c r="T75" s="45" t="str">
        <f t="shared" si="11"/>
        <v/>
      </c>
      <c r="U75" s="45"/>
    </row>
    <row r="76" spans="2:21">
      <c r="B76" s="41">
        <v>68</v>
      </c>
      <c r="C76" s="42" t="str">
        <f t="shared" si="9"/>
        <v/>
      </c>
      <c r="D76" s="42"/>
      <c r="E76" s="41"/>
      <c r="F76" s="8"/>
      <c r="G76" s="41" t="s">
        <v>3</v>
      </c>
      <c r="H76" s="43"/>
      <c r="I76" s="43"/>
      <c r="J76" s="41"/>
      <c r="K76" s="42" t="str">
        <f t="shared" si="8"/>
        <v/>
      </c>
      <c r="L76" s="42"/>
      <c r="M76" s="6" t="str">
        <f t="shared" si="10"/>
        <v/>
      </c>
      <c r="N76" s="41"/>
      <c r="O76" s="8"/>
      <c r="P76" s="43"/>
      <c r="Q76" s="43"/>
      <c r="R76" s="44" t="str">
        <f t="shared" si="7"/>
        <v/>
      </c>
      <c r="S76" s="44"/>
      <c r="T76" s="45" t="str">
        <f t="shared" si="11"/>
        <v/>
      </c>
      <c r="U76" s="45"/>
    </row>
    <row r="77" spans="2:21">
      <c r="B77" s="41">
        <v>69</v>
      </c>
      <c r="C77" s="42" t="str">
        <f t="shared" si="9"/>
        <v/>
      </c>
      <c r="D77" s="42"/>
      <c r="E77" s="41"/>
      <c r="F77" s="8"/>
      <c r="G77" s="41" t="s">
        <v>3</v>
      </c>
      <c r="H77" s="43"/>
      <c r="I77" s="43"/>
      <c r="J77" s="41"/>
      <c r="K77" s="42" t="str">
        <f t="shared" si="8"/>
        <v/>
      </c>
      <c r="L77" s="42"/>
      <c r="M77" s="6" t="str">
        <f t="shared" si="10"/>
        <v/>
      </c>
      <c r="N77" s="41"/>
      <c r="O77" s="8"/>
      <c r="P77" s="43"/>
      <c r="Q77" s="43"/>
      <c r="R77" s="44" t="str">
        <f t="shared" si="7"/>
        <v/>
      </c>
      <c r="S77" s="44"/>
      <c r="T77" s="45" t="str">
        <f t="shared" si="11"/>
        <v/>
      </c>
      <c r="U77" s="45"/>
    </row>
    <row r="78" spans="2:21">
      <c r="B78" s="41">
        <v>70</v>
      </c>
      <c r="C78" s="42" t="str">
        <f t="shared" si="9"/>
        <v/>
      </c>
      <c r="D78" s="42"/>
      <c r="E78" s="41"/>
      <c r="F78" s="8"/>
      <c r="G78" s="41" t="s">
        <v>4</v>
      </c>
      <c r="H78" s="43"/>
      <c r="I78" s="43"/>
      <c r="J78" s="41"/>
      <c r="K78" s="42" t="str">
        <f t="shared" si="8"/>
        <v/>
      </c>
      <c r="L78" s="42"/>
      <c r="M78" s="6" t="str">
        <f t="shared" si="10"/>
        <v/>
      </c>
      <c r="N78" s="41"/>
      <c r="O78" s="8"/>
      <c r="P78" s="43"/>
      <c r="Q78" s="43"/>
      <c r="R78" s="44" t="str">
        <f t="shared" si="7"/>
        <v/>
      </c>
      <c r="S78" s="44"/>
      <c r="T78" s="45" t="str">
        <f t="shared" si="11"/>
        <v/>
      </c>
      <c r="U78" s="45"/>
    </row>
    <row r="79" spans="2:21">
      <c r="B79" s="41">
        <v>71</v>
      </c>
      <c r="C79" s="42" t="str">
        <f t="shared" si="9"/>
        <v/>
      </c>
      <c r="D79" s="42"/>
      <c r="E79" s="41"/>
      <c r="F79" s="8"/>
      <c r="G79" s="41" t="s">
        <v>3</v>
      </c>
      <c r="H79" s="43"/>
      <c r="I79" s="43"/>
      <c r="J79" s="41"/>
      <c r="K79" s="42" t="str">
        <f t="shared" si="8"/>
        <v/>
      </c>
      <c r="L79" s="42"/>
      <c r="M79" s="6" t="str">
        <f t="shared" si="10"/>
        <v/>
      </c>
      <c r="N79" s="41"/>
      <c r="O79" s="8"/>
      <c r="P79" s="43"/>
      <c r="Q79" s="43"/>
      <c r="R79" s="44" t="str">
        <f t="shared" si="7"/>
        <v/>
      </c>
      <c r="S79" s="44"/>
      <c r="T79" s="45" t="str">
        <f t="shared" si="11"/>
        <v/>
      </c>
      <c r="U79" s="45"/>
    </row>
    <row r="80" spans="2:21">
      <c r="B80" s="41">
        <v>72</v>
      </c>
      <c r="C80" s="42" t="str">
        <f t="shared" si="9"/>
        <v/>
      </c>
      <c r="D80" s="42"/>
      <c r="E80" s="41"/>
      <c r="F80" s="8"/>
      <c r="G80" s="41" t="s">
        <v>4</v>
      </c>
      <c r="H80" s="43"/>
      <c r="I80" s="43"/>
      <c r="J80" s="41"/>
      <c r="K80" s="42" t="str">
        <f t="shared" si="8"/>
        <v/>
      </c>
      <c r="L80" s="42"/>
      <c r="M80" s="6" t="str">
        <f t="shared" si="10"/>
        <v/>
      </c>
      <c r="N80" s="41"/>
      <c r="O80" s="8"/>
      <c r="P80" s="43"/>
      <c r="Q80" s="43"/>
      <c r="R80" s="44" t="str">
        <f t="shared" si="7"/>
        <v/>
      </c>
      <c r="S80" s="44"/>
      <c r="T80" s="45" t="str">
        <f t="shared" si="11"/>
        <v/>
      </c>
      <c r="U80" s="45"/>
    </row>
    <row r="81" spans="2:21">
      <c r="B81" s="41">
        <v>73</v>
      </c>
      <c r="C81" s="42" t="str">
        <f t="shared" si="9"/>
        <v/>
      </c>
      <c r="D81" s="42"/>
      <c r="E81" s="41"/>
      <c r="F81" s="8"/>
      <c r="G81" s="41" t="s">
        <v>3</v>
      </c>
      <c r="H81" s="43"/>
      <c r="I81" s="43"/>
      <c r="J81" s="41"/>
      <c r="K81" s="42" t="str">
        <f t="shared" si="8"/>
        <v/>
      </c>
      <c r="L81" s="42"/>
      <c r="M81" s="6" t="str">
        <f t="shared" si="10"/>
        <v/>
      </c>
      <c r="N81" s="41"/>
      <c r="O81" s="8"/>
      <c r="P81" s="43"/>
      <c r="Q81" s="43"/>
      <c r="R81" s="44" t="str">
        <f t="shared" si="7"/>
        <v/>
      </c>
      <c r="S81" s="44"/>
      <c r="T81" s="45" t="str">
        <f t="shared" si="11"/>
        <v/>
      </c>
      <c r="U81" s="45"/>
    </row>
    <row r="82" spans="2:21">
      <c r="B82" s="41">
        <v>74</v>
      </c>
      <c r="C82" s="42" t="str">
        <f t="shared" si="9"/>
        <v/>
      </c>
      <c r="D82" s="42"/>
      <c r="E82" s="41"/>
      <c r="F82" s="8"/>
      <c r="G82" s="41" t="s">
        <v>3</v>
      </c>
      <c r="H82" s="43"/>
      <c r="I82" s="43"/>
      <c r="J82" s="41"/>
      <c r="K82" s="42" t="str">
        <f t="shared" si="8"/>
        <v/>
      </c>
      <c r="L82" s="42"/>
      <c r="M82" s="6" t="str">
        <f t="shared" si="10"/>
        <v/>
      </c>
      <c r="N82" s="41"/>
      <c r="O82" s="8"/>
      <c r="P82" s="43"/>
      <c r="Q82" s="43"/>
      <c r="R82" s="44" t="str">
        <f t="shared" si="7"/>
        <v/>
      </c>
      <c r="S82" s="44"/>
      <c r="T82" s="45" t="str">
        <f t="shared" si="11"/>
        <v/>
      </c>
      <c r="U82" s="45"/>
    </row>
    <row r="83" spans="2:21">
      <c r="B83" s="41">
        <v>75</v>
      </c>
      <c r="C83" s="42" t="str">
        <f t="shared" si="9"/>
        <v/>
      </c>
      <c r="D83" s="42"/>
      <c r="E83" s="41"/>
      <c r="F83" s="8"/>
      <c r="G83" s="41" t="s">
        <v>3</v>
      </c>
      <c r="H83" s="43"/>
      <c r="I83" s="43"/>
      <c r="J83" s="41"/>
      <c r="K83" s="42" t="str">
        <f t="shared" si="8"/>
        <v/>
      </c>
      <c r="L83" s="42"/>
      <c r="M83" s="6" t="str">
        <f t="shared" si="10"/>
        <v/>
      </c>
      <c r="N83" s="41"/>
      <c r="O83" s="8"/>
      <c r="P83" s="43"/>
      <c r="Q83" s="43"/>
      <c r="R83" s="44" t="str">
        <f t="shared" si="7"/>
        <v/>
      </c>
      <c r="S83" s="44"/>
      <c r="T83" s="45" t="str">
        <f t="shared" si="11"/>
        <v/>
      </c>
      <c r="U83" s="45"/>
    </row>
    <row r="84" spans="2:21">
      <c r="B84" s="41">
        <v>76</v>
      </c>
      <c r="C84" s="42" t="str">
        <f t="shared" si="9"/>
        <v/>
      </c>
      <c r="D84" s="42"/>
      <c r="E84" s="41"/>
      <c r="F84" s="8"/>
      <c r="G84" s="41" t="s">
        <v>3</v>
      </c>
      <c r="H84" s="43"/>
      <c r="I84" s="43"/>
      <c r="J84" s="41"/>
      <c r="K84" s="42" t="str">
        <f t="shared" si="8"/>
        <v/>
      </c>
      <c r="L84" s="42"/>
      <c r="M84" s="6" t="str">
        <f t="shared" si="10"/>
        <v/>
      </c>
      <c r="N84" s="41"/>
      <c r="O84" s="8"/>
      <c r="P84" s="43"/>
      <c r="Q84" s="43"/>
      <c r="R84" s="44" t="str">
        <f t="shared" si="7"/>
        <v/>
      </c>
      <c r="S84" s="44"/>
      <c r="T84" s="45" t="str">
        <f t="shared" si="11"/>
        <v/>
      </c>
      <c r="U84" s="45"/>
    </row>
    <row r="85" spans="2:21">
      <c r="B85" s="41">
        <v>77</v>
      </c>
      <c r="C85" s="42" t="str">
        <f t="shared" si="9"/>
        <v/>
      </c>
      <c r="D85" s="42"/>
      <c r="E85" s="41"/>
      <c r="F85" s="8"/>
      <c r="G85" s="41" t="s">
        <v>4</v>
      </c>
      <c r="H85" s="43"/>
      <c r="I85" s="43"/>
      <c r="J85" s="41"/>
      <c r="K85" s="42" t="str">
        <f t="shared" si="8"/>
        <v/>
      </c>
      <c r="L85" s="42"/>
      <c r="M85" s="6" t="str">
        <f t="shared" si="10"/>
        <v/>
      </c>
      <c r="N85" s="41"/>
      <c r="O85" s="8"/>
      <c r="P85" s="43"/>
      <c r="Q85" s="43"/>
      <c r="R85" s="44" t="str">
        <f t="shared" si="7"/>
        <v/>
      </c>
      <c r="S85" s="44"/>
      <c r="T85" s="45" t="str">
        <f t="shared" si="11"/>
        <v/>
      </c>
      <c r="U85" s="45"/>
    </row>
    <row r="86" spans="2:21">
      <c r="B86" s="41">
        <v>78</v>
      </c>
      <c r="C86" s="42" t="str">
        <f t="shared" si="9"/>
        <v/>
      </c>
      <c r="D86" s="42"/>
      <c r="E86" s="41"/>
      <c r="F86" s="8"/>
      <c r="G86" s="41" t="s">
        <v>3</v>
      </c>
      <c r="H86" s="43"/>
      <c r="I86" s="43"/>
      <c r="J86" s="41"/>
      <c r="K86" s="42" t="str">
        <f t="shared" si="8"/>
        <v/>
      </c>
      <c r="L86" s="42"/>
      <c r="M86" s="6" t="str">
        <f t="shared" si="10"/>
        <v/>
      </c>
      <c r="N86" s="41"/>
      <c r="O86" s="8"/>
      <c r="P86" s="43"/>
      <c r="Q86" s="43"/>
      <c r="R86" s="44" t="str">
        <f t="shared" si="7"/>
        <v/>
      </c>
      <c r="S86" s="44"/>
      <c r="T86" s="45" t="str">
        <f t="shared" si="11"/>
        <v/>
      </c>
      <c r="U86" s="45"/>
    </row>
    <row r="87" spans="2:21">
      <c r="B87" s="41">
        <v>79</v>
      </c>
      <c r="C87" s="42" t="str">
        <f t="shared" si="9"/>
        <v/>
      </c>
      <c r="D87" s="42"/>
      <c r="E87" s="41"/>
      <c r="F87" s="8"/>
      <c r="G87" s="41" t="s">
        <v>4</v>
      </c>
      <c r="H87" s="43"/>
      <c r="I87" s="43"/>
      <c r="J87" s="41"/>
      <c r="K87" s="42" t="str">
        <f t="shared" si="8"/>
        <v/>
      </c>
      <c r="L87" s="42"/>
      <c r="M87" s="6" t="str">
        <f t="shared" si="10"/>
        <v/>
      </c>
      <c r="N87" s="41"/>
      <c r="O87" s="8"/>
      <c r="P87" s="43"/>
      <c r="Q87" s="43"/>
      <c r="R87" s="44" t="str">
        <f t="shared" si="7"/>
        <v/>
      </c>
      <c r="S87" s="44"/>
      <c r="T87" s="45" t="str">
        <f t="shared" si="11"/>
        <v/>
      </c>
      <c r="U87" s="45"/>
    </row>
    <row r="88" spans="2:21">
      <c r="B88" s="41">
        <v>80</v>
      </c>
      <c r="C88" s="42" t="str">
        <f t="shared" si="9"/>
        <v/>
      </c>
      <c r="D88" s="42"/>
      <c r="E88" s="41"/>
      <c r="F88" s="8"/>
      <c r="G88" s="41" t="s">
        <v>4</v>
      </c>
      <c r="H88" s="43"/>
      <c r="I88" s="43"/>
      <c r="J88" s="41"/>
      <c r="K88" s="42" t="str">
        <f t="shared" si="8"/>
        <v/>
      </c>
      <c r="L88" s="42"/>
      <c r="M88" s="6" t="str">
        <f t="shared" si="10"/>
        <v/>
      </c>
      <c r="N88" s="41"/>
      <c r="O88" s="8"/>
      <c r="P88" s="43"/>
      <c r="Q88" s="43"/>
      <c r="R88" s="44" t="str">
        <f t="shared" ref="R88:R108" si="12">IF(O88="","",ROUNDDOWN((IF(G88="売",H88-P88,P88-H88))*M88*1000000000/81,0))</f>
        <v/>
      </c>
      <c r="S88" s="44"/>
      <c r="T88" s="45" t="str">
        <f t="shared" si="11"/>
        <v/>
      </c>
      <c r="U88" s="45"/>
    </row>
    <row r="89" spans="2:21">
      <c r="B89" s="41">
        <v>81</v>
      </c>
      <c r="C89" s="42" t="str">
        <f t="shared" si="9"/>
        <v/>
      </c>
      <c r="D89" s="42"/>
      <c r="E89" s="41"/>
      <c r="F89" s="8"/>
      <c r="G89" s="41" t="s">
        <v>4</v>
      </c>
      <c r="H89" s="43"/>
      <c r="I89" s="43"/>
      <c r="J89" s="41"/>
      <c r="K89" s="42" t="str">
        <f t="shared" si="8"/>
        <v/>
      </c>
      <c r="L89" s="42"/>
      <c r="M89" s="6" t="str">
        <f t="shared" si="10"/>
        <v/>
      </c>
      <c r="N89" s="41"/>
      <c r="O89" s="8"/>
      <c r="P89" s="43"/>
      <c r="Q89" s="43"/>
      <c r="R89" s="44" t="str">
        <f t="shared" si="12"/>
        <v/>
      </c>
      <c r="S89" s="44"/>
      <c r="T89" s="45" t="str">
        <f t="shared" si="11"/>
        <v/>
      </c>
      <c r="U89" s="45"/>
    </row>
    <row r="90" spans="2:21">
      <c r="B90" s="41">
        <v>82</v>
      </c>
      <c r="C90" s="42" t="str">
        <f t="shared" si="9"/>
        <v/>
      </c>
      <c r="D90" s="42"/>
      <c r="E90" s="41"/>
      <c r="F90" s="8"/>
      <c r="G90" s="41" t="s">
        <v>4</v>
      </c>
      <c r="H90" s="43"/>
      <c r="I90" s="43"/>
      <c r="J90" s="41"/>
      <c r="K90" s="42" t="str">
        <f t="shared" si="8"/>
        <v/>
      </c>
      <c r="L90" s="42"/>
      <c r="M90" s="6" t="str">
        <f t="shared" si="10"/>
        <v/>
      </c>
      <c r="N90" s="41"/>
      <c r="O90" s="8"/>
      <c r="P90" s="43"/>
      <c r="Q90" s="43"/>
      <c r="R90" s="44" t="str">
        <f t="shared" si="12"/>
        <v/>
      </c>
      <c r="S90" s="44"/>
      <c r="T90" s="45" t="str">
        <f t="shared" si="11"/>
        <v/>
      </c>
      <c r="U90" s="45"/>
    </row>
    <row r="91" spans="2:21">
      <c r="B91" s="41">
        <v>83</v>
      </c>
      <c r="C91" s="42" t="str">
        <f t="shared" si="9"/>
        <v/>
      </c>
      <c r="D91" s="42"/>
      <c r="E91" s="41"/>
      <c r="F91" s="8"/>
      <c r="G91" s="41" t="s">
        <v>4</v>
      </c>
      <c r="H91" s="43"/>
      <c r="I91" s="43"/>
      <c r="J91" s="41"/>
      <c r="K91" s="42" t="str">
        <f t="shared" si="8"/>
        <v/>
      </c>
      <c r="L91" s="42"/>
      <c r="M91" s="6" t="str">
        <f t="shared" si="10"/>
        <v/>
      </c>
      <c r="N91" s="41"/>
      <c r="O91" s="8"/>
      <c r="P91" s="43"/>
      <c r="Q91" s="43"/>
      <c r="R91" s="44" t="str">
        <f t="shared" si="12"/>
        <v/>
      </c>
      <c r="S91" s="44"/>
      <c r="T91" s="45" t="str">
        <f t="shared" si="11"/>
        <v/>
      </c>
      <c r="U91" s="45"/>
    </row>
    <row r="92" spans="2:21">
      <c r="B92" s="41">
        <v>84</v>
      </c>
      <c r="C92" s="42" t="str">
        <f t="shared" si="9"/>
        <v/>
      </c>
      <c r="D92" s="42"/>
      <c r="E92" s="41"/>
      <c r="F92" s="8"/>
      <c r="G92" s="41" t="s">
        <v>3</v>
      </c>
      <c r="H92" s="43"/>
      <c r="I92" s="43"/>
      <c r="J92" s="41"/>
      <c r="K92" s="42" t="str">
        <f t="shared" si="8"/>
        <v/>
      </c>
      <c r="L92" s="42"/>
      <c r="M92" s="6" t="str">
        <f t="shared" si="10"/>
        <v/>
      </c>
      <c r="N92" s="41"/>
      <c r="O92" s="8"/>
      <c r="P92" s="43"/>
      <c r="Q92" s="43"/>
      <c r="R92" s="44" t="str">
        <f t="shared" si="12"/>
        <v/>
      </c>
      <c r="S92" s="44"/>
      <c r="T92" s="45" t="str">
        <f t="shared" si="11"/>
        <v/>
      </c>
      <c r="U92" s="45"/>
    </row>
    <row r="93" spans="2:21">
      <c r="B93" s="41">
        <v>85</v>
      </c>
      <c r="C93" s="42" t="str">
        <f t="shared" si="9"/>
        <v/>
      </c>
      <c r="D93" s="42"/>
      <c r="E93" s="41"/>
      <c r="F93" s="8"/>
      <c r="G93" s="41" t="s">
        <v>4</v>
      </c>
      <c r="H93" s="43"/>
      <c r="I93" s="43"/>
      <c r="J93" s="41"/>
      <c r="K93" s="42" t="str">
        <f t="shared" si="8"/>
        <v/>
      </c>
      <c r="L93" s="42"/>
      <c r="M93" s="6" t="str">
        <f t="shared" si="10"/>
        <v/>
      </c>
      <c r="N93" s="41"/>
      <c r="O93" s="8"/>
      <c r="P93" s="43"/>
      <c r="Q93" s="43"/>
      <c r="R93" s="44" t="str">
        <f t="shared" si="12"/>
        <v/>
      </c>
      <c r="S93" s="44"/>
      <c r="T93" s="45" t="str">
        <f t="shared" si="11"/>
        <v/>
      </c>
      <c r="U93" s="45"/>
    </row>
    <row r="94" spans="2:21">
      <c r="B94" s="41">
        <v>86</v>
      </c>
      <c r="C94" s="42" t="str">
        <f t="shared" si="9"/>
        <v/>
      </c>
      <c r="D94" s="42"/>
      <c r="E94" s="41"/>
      <c r="F94" s="8"/>
      <c r="G94" s="41" t="s">
        <v>3</v>
      </c>
      <c r="H94" s="43"/>
      <c r="I94" s="43"/>
      <c r="J94" s="41"/>
      <c r="K94" s="42" t="str">
        <f t="shared" si="8"/>
        <v/>
      </c>
      <c r="L94" s="42"/>
      <c r="M94" s="6" t="str">
        <f t="shared" si="10"/>
        <v/>
      </c>
      <c r="N94" s="41"/>
      <c r="O94" s="8"/>
      <c r="P94" s="43"/>
      <c r="Q94" s="43"/>
      <c r="R94" s="44" t="str">
        <f t="shared" si="12"/>
        <v/>
      </c>
      <c r="S94" s="44"/>
      <c r="T94" s="45" t="str">
        <f t="shared" si="11"/>
        <v/>
      </c>
      <c r="U94" s="45"/>
    </row>
    <row r="95" spans="2:21">
      <c r="B95" s="41">
        <v>87</v>
      </c>
      <c r="C95" s="42" t="str">
        <f t="shared" si="9"/>
        <v/>
      </c>
      <c r="D95" s="42"/>
      <c r="E95" s="41"/>
      <c r="F95" s="8"/>
      <c r="G95" s="41" t="s">
        <v>4</v>
      </c>
      <c r="H95" s="43"/>
      <c r="I95" s="43"/>
      <c r="J95" s="41"/>
      <c r="K95" s="42" t="str">
        <f t="shared" si="8"/>
        <v/>
      </c>
      <c r="L95" s="42"/>
      <c r="M95" s="6" t="str">
        <f t="shared" si="10"/>
        <v/>
      </c>
      <c r="N95" s="41"/>
      <c r="O95" s="8"/>
      <c r="P95" s="43"/>
      <c r="Q95" s="43"/>
      <c r="R95" s="44" t="str">
        <f t="shared" si="12"/>
        <v/>
      </c>
      <c r="S95" s="44"/>
      <c r="T95" s="45" t="str">
        <f t="shared" si="11"/>
        <v/>
      </c>
      <c r="U95" s="45"/>
    </row>
    <row r="96" spans="2:21">
      <c r="B96" s="41">
        <v>88</v>
      </c>
      <c r="C96" s="42" t="str">
        <f t="shared" si="9"/>
        <v/>
      </c>
      <c r="D96" s="42"/>
      <c r="E96" s="41"/>
      <c r="F96" s="8"/>
      <c r="G96" s="41" t="s">
        <v>3</v>
      </c>
      <c r="H96" s="43"/>
      <c r="I96" s="43"/>
      <c r="J96" s="41"/>
      <c r="K96" s="42" t="str">
        <f t="shared" si="8"/>
        <v/>
      </c>
      <c r="L96" s="42"/>
      <c r="M96" s="6" t="str">
        <f t="shared" si="10"/>
        <v/>
      </c>
      <c r="N96" s="41"/>
      <c r="O96" s="8"/>
      <c r="P96" s="43"/>
      <c r="Q96" s="43"/>
      <c r="R96" s="44" t="str">
        <f t="shared" si="12"/>
        <v/>
      </c>
      <c r="S96" s="44"/>
      <c r="T96" s="45" t="str">
        <f t="shared" si="11"/>
        <v/>
      </c>
      <c r="U96" s="45"/>
    </row>
    <row r="97" spans="2:21">
      <c r="B97" s="41">
        <v>89</v>
      </c>
      <c r="C97" s="42" t="str">
        <f t="shared" si="9"/>
        <v/>
      </c>
      <c r="D97" s="42"/>
      <c r="E97" s="41"/>
      <c r="F97" s="8"/>
      <c r="G97" s="41" t="s">
        <v>4</v>
      </c>
      <c r="H97" s="43"/>
      <c r="I97" s="43"/>
      <c r="J97" s="41"/>
      <c r="K97" s="42" t="str">
        <f t="shared" si="8"/>
        <v/>
      </c>
      <c r="L97" s="42"/>
      <c r="M97" s="6" t="str">
        <f t="shared" si="10"/>
        <v/>
      </c>
      <c r="N97" s="41"/>
      <c r="O97" s="8"/>
      <c r="P97" s="43"/>
      <c r="Q97" s="43"/>
      <c r="R97" s="44" t="str">
        <f t="shared" si="12"/>
        <v/>
      </c>
      <c r="S97" s="44"/>
      <c r="T97" s="45" t="str">
        <f t="shared" si="11"/>
        <v/>
      </c>
      <c r="U97" s="45"/>
    </row>
    <row r="98" spans="2:21">
      <c r="B98" s="41">
        <v>90</v>
      </c>
      <c r="C98" s="42" t="str">
        <f t="shared" si="9"/>
        <v/>
      </c>
      <c r="D98" s="42"/>
      <c r="E98" s="41"/>
      <c r="F98" s="8"/>
      <c r="G98" s="41" t="s">
        <v>3</v>
      </c>
      <c r="H98" s="43"/>
      <c r="I98" s="43"/>
      <c r="J98" s="41"/>
      <c r="K98" s="42" t="str">
        <f t="shared" si="8"/>
        <v/>
      </c>
      <c r="L98" s="42"/>
      <c r="M98" s="6" t="str">
        <f t="shared" si="10"/>
        <v/>
      </c>
      <c r="N98" s="41"/>
      <c r="O98" s="8"/>
      <c r="P98" s="43"/>
      <c r="Q98" s="43"/>
      <c r="R98" s="44" t="str">
        <f t="shared" si="12"/>
        <v/>
      </c>
      <c r="S98" s="44"/>
      <c r="T98" s="45" t="str">
        <f t="shared" si="11"/>
        <v/>
      </c>
      <c r="U98" s="45"/>
    </row>
    <row r="99" spans="2:21">
      <c r="B99" s="41">
        <v>91</v>
      </c>
      <c r="C99" s="42" t="str">
        <f t="shared" si="9"/>
        <v/>
      </c>
      <c r="D99" s="42"/>
      <c r="E99" s="41"/>
      <c r="F99" s="8"/>
      <c r="G99" s="41" t="s">
        <v>4</v>
      </c>
      <c r="H99" s="43"/>
      <c r="I99" s="43"/>
      <c r="J99" s="41"/>
      <c r="K99" s="42" t="str">
        <f t="shared" si="8"/>
        <v/>
      </c>
      <c r="L99" s="42"/>
      <c r="M99" s="6" t="str">
        <f t="shared" si="10"/>
        <v/>
      </c>
      <c r="N99" s="41"/>
      <c r="O99" s="8"/>
      <c r="P99" s="43"/>
      <c r="Q99" s="43"/>
      <c r="R99" s="44" t="str">
        <f t="shared" si="12"/>
        <v/>
      </c>
      <c r="S99" s="44"/>
      <c r="T99" s="45" t="str">
        <f t="shared" si="11"/>
        <v/>
      </c>
      <c r="U99" s="45"/>
    </row>
    <row r="100" spans="2:21">
      <c r="B100" s="41">
        <v>92</v>
      </c>
      <c r="C100" s="42" t="str">
        <f t="shared" si="9"/>
        <v/>
      </c>
      <c r="D100" s="42"/>
      <c r="E100" s="41"/>
      <c r="F100" s="8"/>
      <c r="G100" s="41" t="s">
        <v>4</v>
      </c>
      <c r="H100" s="43"/>
      <c r="I100" s="43"/>
      <c r="J100" s="41"/>
      <c r="K100" s="42" t="str">
        <f t="shared" si="8"/>
        <v/>
      </c>
      <c r="L100" s="42"/>
      <c r="M100" s="6" t="str">
        <f t="shared" si="10"/>
        <v/>
      </c>
      <c r="N100" s="41"/>
      <c r="O100" s="8"/>
      <c r="P100" s="43"/>
      <c r="Q100" s="43"/>
      <c r="R100" s="44" t="str">
        <f t="shared" si="12"/>
        <v/>
      </c>
      <c r="S100" s="44"/>
      <c r="T100" s="45" t="str">
        <f t="shared" si="11"/>
        <v/>
      </c>
      <c r="U100" s="45"/>
    </row>
    <row r="101" spans="2:21">
      <c r="B101" s="41">
        <v>93</v>
      </c>
      <c r="C101" s="42" t="str">
        <f t="shared" si="9"/>
        <v/>
      </c>
      <c r="D101" s="42"/>
      <c r="E101" s="41"/>
      <c r="F101" s="8"/>
      <c r="G101" s="41" t="s">
        <v>3</v>
      </c>
      <c r="H101" s="43"/>
      <c r="I101" s="43"/>
      <c r="J101" s="41"/>
      <c r="K101" s="42" t="str">
        <f t="shared" si="8"/>
        <v/>
      </c>
      <c r="L101" s="42"/>
      <c r="M101" s="6" t="str">
        <f t="shared" si="10"/>
        <v/>
      </c>
      <c r="N101" s="41"/>
      <c r="O101" s="8"/>
      <c r="P101" s="43"/>
      <c r="Q101" s="43"/>
      <c r="R101" s="44" t="str">
        <f t="shared" si="12"/>
        <v/>
      </c>
      <c r="S101" s="44"/>
      <c r="T101" s="45" t="str">
        <f t="shared" si="11"/>
        <v/>
      </c>
      <c r="U101" s="45"/>
    </row>
    <row r="102" spans="2:21">
      <c r="B102" s="41">
        <v>94</v>
      </c>
      <c r="C102" s="42" t="str">
        <f t="shared" si="9"/>
        <v/>
      </c>
      <c r="D102" s="42"/>
      <c r="E102" s="41"/>
      <c r="F102" s="8"/>
      <c r="G102" s="41" t="s">
        <v>3</v>
      </c>
      <c r="H102" s="43"/>
      <c r="I102" s="43"/>
      <c r="J102" s="41"/>
      <c r="K102" s="42" t="str">
        <f t="shared" si="8"/>
        <v/>
      </c>
      <c r="L102" s="42"/>
      <c r="M102" s="6" t="str">
        <f t="shared" si="10"/>
        <v/>
      </c>
      <c r="N102" s="41"/>
      <c r="O102" s="8"/>
      <c r="P102" s="43"/>
      <c r="Q102" s="43"/>
      <c r="R102" s="44" t="str">
        <f t="shared" si="12"/>
        <v/>
      </c>
      <c r="S102" s="44"/>
      <c r="T102" s="45" t="str">
        <f t="shared" si="11"/>
        <v/>
      </c>
      <c r="U102" s="45"/>
    </row>
    <row r="103" spans="2:21">
      <c r="B103" s="41">
        <v>95</v>
      </c>
      <c r="C103" s="42" t="str">
        <f t="shared" si="9"/>
        <v/>
      </c>
      <c r="D103" s="42"/>
      <c r="E103" s="41"/>
      <c r="F103" s="8"/>
      <c r="G103" s="41" t="s">
        <v>3</v>
      </c>
      <c r="H103" s="43"/>
      <c r="I103" s="43"/>
      <c r="J103" s="41"/>
      <c r="K103" s="42" t="str">
        <f t="shared" si="8"/>
        <v/>
      </c>
      <c r="L103" s="42"/>
      <c r="M103" s="6" t="str">
        <f t="shared" si="10"/>
        <v/>
      </c>
      <c r="N103" s="41"/>
      <c r="O103" s="8"/>
      <c r="P103" s="43"/>
      <c r="Q103" s="43"/>
      <c r="R103" s="44" t="str">
        <f t="shared" si="12"/>
        <v/>
      </c>
      <c r="S103" s="44"/>
      <c r="T103" s="45" t="str">
        <f t="shared" si="11"/>
        <v/>
      </c>
      <c r="U103" s="45"/>
    </row>
    <row r="104" spans="2:21">
      <c r="B104" s="41">
        <v>96</v>
      </c>
      <c r="C104" s="42" t="str">
        <f t="shared" si="9"/>
        <v/>
      </c>
      <c r="D104" s="42"/>
      <c r="E104" s="41"/>
      <c r="F104" s="8"/>
      <c r="G104" s="41" t="s">
        <v>4</v>
      </c>
      <c r="H104" s="43"/>
      <c r="I104" s="43"/>
      <c r="J104" s="41"/>
      <c r="K104" s="42" t="str">
        <f t="shared" si="8"/>
        <v/>
      </c>
      <c r="L104" s="42"/>
      <c r="M104" s="6" t="str">
        <f t="shared" si="10"/>
        <v/>
      </c>
      <c r="N104" s="41"/>
      <c r="O104" s="8"/>
      <c r="P104" s="43"/>
      <c r="Q104" s="43"/>
      <c r="R104" s="44" t="str">
        <f t="shared" si="12"/>
        <v/>
      </c>
      <c r="S104" s="44"/>
      <c r="T104" s="45" t="str">
        <f t="shared" si="11"/>
        <v/>
      </c>
      <c r="U104" s="45"/>
    </row>
    <row r="105" spans="2:21">
      <c r="B105" s="41">
        <v>97</v>
      </c>
      <c r="C105" s="42" t="str">
        <f t="shared" si="9"/>
        <v/>
      </c>
      <c r="D105" s="42"/>
      <c r="E105" s="41"/>
      <c r="F105" s="8"/>
      <c r="G105" s="41" t="s">
        <v>3</v>
      </c>
      <c r="H105" s="43"/>
      <c r="I105" s="43"/>
      <c r="J105" s="41"/>
      <c r="K105" s="42" t="str">
        <f t="shared" si="8"/>
        <v/>
      </c>
      <c r="L105" s="42"/>
      <c r="M105" s="6" t="str">
        <f t="shared" si="10"/>
        <v/>
      </c>
      <c r="N105" s="41"/>
      <c r="O105" s="8"/>
      <c r="P105" s="43"/>
      <c r="Q105" s="43"/>
      <c r="R105" s="44" t="str">
        <f t="shared" si="12"/>
        <v/>
      </c>
      <c r="S105" s="44"/>
      <c r="T105" s="45" t="str">
        <f t="shared" si="11"/>
        <v/>
      </c>
      <c r="U105" s="45"/>
    </row>
    <row r="106" spans="2:21">
      <c r="B106" s="41">
        <v>98</v>
      </c>
      <c r="C106" s="42" t="str">
        <f t="shared" si="9"/>
        <v/>
      </c>
      <c r="D106" s="42"/>
      <c r="E106" s="41"/>
      <c r="F106" s="8"/>
      <c r="G106" s="41" t="s">
        <v>4</v>
      </c>
      <c r="H106" s="43"/>
      <c r="I106" s="43"/>
      <c r="J106" s="41"/>
      <c r="K106" s="42" t="str">
        <f t="shared" si="8"/>
        <v/>
      </c>
      <c r="L106" s="42"/>
      <c r="M106" s="6" t="str">
        <f t="shared" si="10"/>
        <v/>
      </c>
      <c r="N106" s="41"/>
      <c r="O106" s="8"/>
      <c r="P106" s="43"/>
      <c r="Q106" s="43"/>
      <c r="R106" s="44" t="str">
        <f t="shared" si="12"/>
        <v/>
      </c>
      <c r="S106" s="44"/>
      <c r="T106" s="45" t="str">
        <f t="shared" si="11"/>
        <v/>
      </c>
      <c r="U106" s="45"/>
    </row>
    <row r="107" spans="2:21">
      <c r="B107" s="41">
        <v>99</v>
      </c>
      <c r="C107" s="42" t="str">
        <f t="shared" si="9"/>
        <v/>
      </c>
      <c r="D107" s="42"/>
      <c r="E107" s="41"/>
      <c r="F107" s="8"/>
      <c r="G107" s="41" t="s">
        <v>4</v>
      </c>
      <c r="H107" s="43"/>
      <c r="I107" s="43"/>
      <c r="J107" s="41"/>
      <c r="K107" s="42" t="str">
        <f t="shared" si="8"/>
        <v/>
      </c>
      <c r="L107" s="42"/>
      <c r="M107" s="6" t="str">
        <f t="shared" si="10"/>
        <v/>
      </c>
      <c r="N107" s="41"/>
      <c r="O107" s="8"/>
      <c r="P107" s="43"/>
      <c r="Q107" s="43"/>
      <c r="R107" s="44" t="str">
        <f t="shared" si="12"/>
        <v/>
      </c>
      <c r="S107" s="44"/>
      <c r="T107" s="45" t="str">
        <f t="shared" si="11"/>
        <v/>
      </c>
      <c r="U107" s="45"/>
    </row>
    <row r="108" spans="2:21">
      <c r="B108" s="41">
        <v>100</v>
      </c>
      <c r="C108" s="42" t="str">
        <f t="shared" si="9"/>
        <v/>
      </c>
      <c r="D108" s="42"/>
      <c r="E108" s="41"/>
      <c r="F108" s="8"/>
      <c r="G108" s="41" t="s">
        <v>3</v>
      </c>
      <c r="H108" s="43"/>
      <c r="I108" s="43"/>
      <c r="J108" s="41"/>
      <c r="K108" s="42" t="str">
        <f t="shared" si="8"/>
        <v/>
      </c>
      <c r="L108" s="42"/>
      <c r="M108" s="6" t="str">
        <f t="shared" si="10"/>
        <v/>
      </c>
      <c r="N108" s="41"/>
      <c r="O108" s="8"/>
      <c r="P108" s="43"/>
      <c r="Q108" s="43"/>
      <c r="R108" s="44" t="str">
        <f t="shared" si="12"/>
        <v/>
      </c>
      <c r="S108" s="44"/>
      <c r="T108" s="45" t="str">
        <f t="shared" si="11"/>
        <v/>
      </c>
      <c r="U108" s="45"/>
    </row>
    <row r="109" spans="2:21">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33" priority="7" stopIfTrue="1" operator="equal">
      <formula>"買"</formula>
    </cfRule>
    <cfRule type="cellIs" dxfId="32" priority="8" stopIfTrue="1" operator="equal">
      <formula>"売"</formula>
    </cfRule>
  </conditionalFormatting>
  <conditionalFormatting sqref="G9:G11 G14:G45 G47:G108">
    <cfRule type="cellIs" dxfId="31" priority="5" stopIfTrue="1" operator="equal">
      <formula>"買"</formula>
    </cfRule>
    <cfRule type="cellIs" dxfId="30" priority="6" stopIfTrue="1" operator="equal">
      <formula>"売"</formula>
    </cfRule>
  </conditionalFormatting>
  <conditionalFormatting sqref="G12">
    <cfRule type="cellIs" dxfId="29" priority="3" stopIfTrue="1" operator="equal">
      <formula>"買"</formula>
    </cfRule>
    <cfRule type="cellIs" dxfId="28" priority="4" stopIfTrue="1" operator="equal">
      <formula>"売"</formula>
    </cfRule>
  </conditionalFormatting>
  <conditionalFormatting sqref="G13">
    <cfRule type="cellIs" dxfId="27" priority="1" stopIfTrue="1" operator="equal">
      <formula>"買"</formula>
    </cfRule>
    <cfRule type="cellIs" dxfId="2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B2:V109"/>
  <sheetViews>
    <sheetView zoomScale="115" zoomScaleNormal="115" workbookViewId="0">
      <pane ySplit="8" topLeftCell="A19" activePane="bottomLeft" state="frozen"/>
      <selection pane="bottomLeft" activeCell="R20" sqref="R20:U20"/>
    </sheetView>
  </sheetViews>
  <sheetFormatPr defaultRowHeight="13.5"/>
  <cols>
    <col min="1" max="1" width="2.875" customWidth="1"/>
    <col min="2" max="18" width="6.625" customWidth="1"/>
    <col min="22" max="22" width="10.875" style="23" bestFit="1" customWidth="1"/>
  </cols>
  <sheetData>
    <row r="2" spans="2:21">
      <c r="B2" s="70" t="s">
        <v>5</v>
      </c>
      <c r="C2" s="70"/>
      <c r="D2" s="73" t="s">
        <v>57</v>
      </c>
      <c r="E2" s="73"/>
      <c r="F2" s="70" t="s">
        <v>6</v>
      </c>
      <c r="G2" s="70"/>
      <c r="H2" s="73">
        <v>240</v>
      </c>
      <c r="I2" s="73"/>
      <c r="J2" s="70" t="s">
        <v>7</v>
      </c>
      <c r="K2" s="70"/>
      <c r="L2" s="67">
        <f>C9</f>
        <v>1000000</v>
      </c>
      <c r="M2" s="73"/>
      <c r="N2" s="70" t="s">
        <v>8</v>
      </c>
      <c r="O2" s="70"/>
      <c r="P2" s="67">
        <v>1439178</v>
      </c>
      <c r="Q2" s="73"/>
      <c r="R2" s="1"/>
      <c r="S2" s="1"/>
      <c r="T2" s="1"/>
    </row>
    <row r="3" spans="2:21" ht="57" customHeight="1">
      <c r="B3" s="70" t="s">
        <v>9</v>
      </c>
      <c r="C3" s="70"/>
      <c r="D3" s="75" t="s">
        <v>58</v>
      </c>
      <c r="E3" s="75"/>
      <c r="F3" s="75"/>
      <c r="G3" s="75"/>
      <c r="H3" s="75"/>
      <c r="I3" s="75"/>
      <c r="J3" s="70" t="s">
        <v>10</v>
      </c>
      <c r="K3" s="70"/>
      <c r="L3" s="75" t="s">
        <v>35</v>
      </c>
      <c r="M3" s="76"/>
      <c r="N3" s="76"/>
      <c r="O3" s="76"/>
      <c r="P3" s="76"/>
      <c r="Q3" s="76"/>
      <c r="R3" s="1"/>
      <c r="S3" s="1"/>
    </row>
    <row r="4" spans="2:21">
      <c r="B4" s="70" t="s">
        <v>11</v>
      </c>
      <c r="C4" s="70"/>
      <c r="D4" s="68">
        <f>SUM($R$9:$S$993)</f>
        <v>439178</v>
      </c>
      <c r="E4" s="68"/>
      <c r="F4" s="70" t="s">
        <v>12</v>
      </c>
      <c r="G4" s="70"/>
      <c r="H4" s="74">
        <f>SUM($T$9:$U$108)</f>
        <v>633.99999999999943</v>
      </c>
      <c r="I4" s="73"/>
      <c r="J4" s="66" t="s">
        <v>13</v>
      </c>
      <c r="K4" s="66"/>
      <c r="L4" s="67">
        <f>MAX($C$9:$D$990)-C9</f>
        <v>439178</v>
      </c>
      <c r="M4" s="67"/>
      <c r="N4" s="66" t="s">
        <v>14</v>
      </c>
      <c r="O4" s="66"/>
      <c r="P4" s="68">
        <f>MIN($C$9:$D$990)-C9</f>
        <v>-295759</v>
      </c>
      <c r="Q4" s="68"/>
      <c r="R4" s="1"/>
      <c r="S4" s="1"/>
      <c r="T4" s="1"/>
    </row>
    <row r="5" spans="2:21">
      <c r="B5" s="37" t="s">
        <v>15</v>
      </c>
      <c r="C5" s="2">
        <f>COUNTIF($R$9:$R$990,"&gt;0")</f>
        <v>7</v>
      </c>
      <c r="D5" s="38" t="s">
        <v>16</v>
      </c>
      <c r="E5" s="16">
        <f>COUNTIF($R$9:$R$990,"&lt;0")</f>
        <v>17</v>
      </c>
      <c r="F5" s="38" t="s">
        <v>17</v>
      </c>
      <c r="G5" s="2">
        <f>COUNTIF($R$9:$R$990,"=0")</f>
        <v>0</v>
      </c>
      <c r="H5" s="38" t="s">
        <v>18</v>
      </c>
      <c r="I5" s="3">
        <f>C5/SUM(C5,E5,G5)</f>
        <v>0.29166666666666669</v>
      </c>
      <c r="J5" s="69" t="s">
        <v>19</v>
      </c>
      <c r="K5" s="70"/>
      <c r="L5" s="71"/>
      <c r="M5" s="72"/>
      <c r="N5" s="18" t="s">
        <v>20</v>
      </c>
      <c r="O5" s="9"/>
      <c r="P5" s="71"/>
      <c r="Q5" s="72"/>
      <c r="R5" s="1"/>
      <c r="S5" s="1"/>
      <c r="T5" s="1"/>
    </row>
    <row r="6" spans="2:21">
      <c r="B6" s="11"/>
      <c r="C6" s="14"/>
      <c r="D6" s="15"/>
      <c r="E6" s="12"/>
      <c r="F6" s="11"/>
      <c r="G6" s="12"/>
      <c r="H6" s="11"/>
      <c r="I6" s="17"/>
      <c r="J6" s="11"/>
      <c r="K6" s="11"/>
      <c r="L6" s="12"/>
      <c r="M6" s="12"/>
      <c r="N6" s="13"/>
      <c r="O6" s="13"/>
      <c r="P6" s="10"/>
      <c r="Q6" s="7"/>
      <c r="R6" s="1"/>
      <c r="S6" s="1"/>
      <c r="T6" s="1"/>
    </row>
    <row r="7" spans="2:21">
      <c r="B7" s="53" t="s">
        <v>21</v>
      </c>
      <c r="C7" s="55" t="s">
        <v>22</v>
      </c>
      <c r="D7" s="56"/>
      <c r="E7" s="59" t="s">
        <v>23</v>
      </c>
      <c r="F7" s="60"/>
      <c r="G7" s="60"/>
      <c r="H7" s="60"/>
      <c r="I7" s="48"/>
      <c r="J7" s="61" t="s">
        <v>24</v>
      </c>
      <c r="K7" s="62"/>
      <c r="L7" s="50"/>
      <c r="M7" s="63" t="s">
        <v>25</v>
      </c>
      <c r="N7" s="64" t="s">
        <v>26</v>
      </c>
      <c r="O7" s="65"/>
      <c r="P7" s="65"/>
      <c r="Q7" s="52"/>
      <c r="R7" s="46" t="s">
        <v>27</v>
      </c>
      <c r="S7" s="46"/>
      <c r="T7" s="46"/>
      <c r="U7" s="46"/>
    </row>
    <row r="8" spans="2:21">
      <c r="B8" s="54"/>
      <c r="C8" s="57"/>
      <c r="D8" s="58"/>
      <c r="E8" s="19" t="s">
        <v>28</v>
      </c>
      <c r="F8" s="19" t="s">
        <v>29</v>
      </c>
      <c r="G8" s="19" t="s">
        <v>30</v>
      </c>
      <c r="H8" s="47" t="s">
        <v>31</v>
      </c>
      <c r="I8" s="48"/>
      <c r="J8" s="4" t="s">
        <v>32</v>
      </c>
      <c r="K8" s="49" t="s">
        <v>33</v>
      </c>
      <c r="L8" s="50"/>
      <c r="M8" s="63"/>
      <c r="N8" s="5" t="s">
        <v>28</v>
      </c>
      <c r="O8" s="5" t="s">
        <v>29</v>
      </c>
      <c r="P8" s="51" t="s">
        <v>31</v>
      </c>
      <c r="Q8" s="52"/>
      <c r="R8" s="46" t="s">
        <v>34</v>
      </c>
      <c r="S8" s="46"/>
      <c r="T8" s="46" t="s">
        <v>32</v>
      </c>
      <c r="U8" s="46"/>
    </row>
    <row r="9" spans="2:21">
      <c r="B9" s="36">
        <v>1</v>
      </c>
      <c r="C9" s="42">
        <v>1000000</v>
      </c>
      <c r="D9" s="42"/>
      <c r="E9" s="36">
        <v>2013</v>
      </c>
      <c r="F9" s="8">
        <v>42342</v>
      </c>
      <c r="G9" s="36" t="s">
        <v>4</v>
      </c>
      <c r="H9" s="43">
        <v>1.3591</v>
      </c>
      <c r="I9" s="43"/>
      <c r="J9" s="36">
        <v>24</v>
      </c>
      <c r="K9" s="42">
        <f t="shared" ref="K9:K72" si="0">IF(F9="","",C9*0.03)</f>
        <v>30000</v>
      </c>
      <c r="L9" s="42"/>
      <c r="M9" s="6">
        <f>IF(J9="","",ROUNDDOWN(K9/(J9/81)/100000,2))</f>
        <v>1.01</v>
      </c>
      <c r="N9" s="36">
        <v>2013</v>
      </c>
      <c r="O9" s="8">
        <v>42343</v>
      </c>
      <c r="P9" s="43">
        <v>1.3567</v>
      </c>
      <c r="Q9" s="43"/>
      <c r="R9" s="44">
        <f t="shared" ref="R9:R72" si="1">IF(O9="","",ROUNDDOWN((IF(G9="売",H9-P9,P9-H9))*M9*1000000000/81,0))</f>
        <v>-29925</v>
      </c>
      <c r="S9" s="44"/>
      <c r="T9" s="45">
        <f>IF(O9="","",IF(R9&lt;0,J9*(-1),IF(G9="買",(P9-H9)*100,(H9-P9)*100)))</f>
        <v>-24</v>
      </c>
      <c r="U9" s="45"/>
    </row>
    <row r="10" spans="2:21">
      <c r="B10" s="36">
        <v>2</v>
      </c>
      <c r="C10" s="42">
        <f t="shared" ref="C10:C73" si="2">IF(R9="","",C9+R9)</f>
        <v>970075</v>
      </c>
      <c r="D10" s="42"/>
      <c r="E10" s="36"/>
      <c r="F10" s="8">
        <v>42343</v>
      </c>
      <c r="G10" s="36" t="s">
        <v>4</v>
      </c>
      <c r="H10" s="43">
        <v>1.363</v>
      </c>
      <c r="I10" s="43"/>
      <c r="J10" s="36">
        <v>87</v>
      </c>
      <c r="K10" s="42">
        <f t="shared" si="0"/>
        <v>29102.25</v>
      </c>
      <c r="L10" s="42"/>
      <c r="M10" s="6">
        <f t="shared" ref="M10:M73" si="3">IF(J10="","",ROUNDDOWN(K10/(J10/81)/100000,2))</f>
        <v>0.27</v>
      </c>
      <c r="N10" s="36"/>
      <c r="O10" s="8">
        <v>42351</v>
      </c>
      <c r="P10" s="43">
        <v>1.3740000000000001</v>
      </c>
      <c r="Q10" s="43"/>
      <c r="R10" s="44">
        <f t="shared" si="1"/>
        <v>36666</v>
      </c>
      <c r="S10" s="44"/>
      <c r="T10" s="45">
        <f t="shared" ref="T10:T73" si="4">IF(O10="","",IF(R10&lt;0,J10*(-1),IF(G10="買",(P10-H10)*10000,(H10-P10)*10000)))</f>
        <v>110.00000000000121</v>
      </c>
      <c r="U10" s="45"/>
    </row>
    <row r="11" spans="2:21">
      <c r="B11" s="36">
        <v>3</v>
      </c>
      <c r="C11" s="42">
        <f t="shared" si="2"/>
        <v>1006741</v>
      </c>
      <c r="D11" s="42"/>
      <c r="E11" s="36"/>
      <c r="F11" s="8">
        <v>42351</v>
      </c>
      <c r="G11" s="41" t="s">
        <v>3</v>
      </c>
      <c r="H11" s="43">
        <v>1.3747</v>
      </c>
      <c r="I11" s="43"/>
      <c r="J11" s="36">
        <v>22</v>
      </c>
      <c r="K11" s="42">
        <f t="shared" si="0"/>
        <v>30202.23</v>
      </c>
      <c r="L11" s="42"/>
      <c r="M11" s="6">
        <f>IF(J11="","",ROUNDDOWN(K11/(J11/81)/100000,2))</f>
        <v>1.1100000000000001</v>
      </c>
      <c r="N11" s="36"/>
      <c r="O11" s="8">
        <v>42354</v>
      </c>
      <c r="P11" s="43">
        <v>1.3769</v>
      </c>
      <c r="Q11" s="43"/>
      <c r="R11" s="44">
        <f t="shared" si="1"/>
        <v>-30148</v>
      </c>
      <c r="S11" s="44"/>
      <c r="T11" s="45">
        <f t="shared" si="4"/>
        <v>-22</v>
      </c>
      <c r="U11" s="45"/>
    </row>
    <row r="12" spans="2:21">
      <c r="B12" s="36">
        <v>4</v>
      </c>
      <c r="C12" s="42">
        <f t="shared" si="2"/>
        <v>976593</v>
      </c>
      <c r="D12" s="42"/>
      <c r="E12" s="36"/>
      <c r="F12" s="8">
        <v>42355</v>
      </c>
      <c r="G12" s="41" t="s">
        <v>4</v>
      </c>
      <c r="H12" s="43">
        <v>1.3763000000000001</v>
      </c>
      <c r="I12" s="43"/>
      <c r="J12" s="36">
        <v>12</v>
      </c>
      <c r="K12" s="42">
        <f t="shared" si="0"/>
        <v>29297.789999999997</v>
      </c>
      <c r="L12" s="42"/>
      <c r="M12" s="6">
        <f t="shared" si="3"/>
        <v>1.97</v>
      </c>
      <c r="N12" s="36"/>
      <c r="O12" s="8">
        <v>42355</v>
      </c>
      <c r="P12" s="43">
        <v>1.3751</v>
      </c>
      <c r="Q12" s="43"/>
      <c r="R12" s="44">
        <f t="shared" si="1"/>
        <v>-29185</v>
      </c>
      <c r="S12" s="44"/>
      <c r="T12" s="45">
        <f t="shared" si="4"/>
        <v>-12</v>
      </c>
      <c r="U12" s="45"/>
    </row>
    <row r="13" spans="2:21">
      <c r="B13" s="36">
        <v>5</v>
      </c>
      <c r="C13" s="42">
        <f t="shared" si="2"/>
        <v>947408</v>
      </c>
      <c r="D13" s="42"/>
      <c r="E13" s="36">
        <v>2014</v>
      </c>
      <c r="F13" s="8">
        <v>42074</v>
      </c>
      <c r="G13" s="41" t="s">
        <v>3</v>
      </c>
      <c r="H13" s="43">
        <v>1.3855999999999999</v>
      </c>
      <c r="I13" s="43"/>
      <c r="J13" s="36">
        <v>21</v>
      </c>
      <c r="K13" s="42">
        <f t="shared" si="0"/>
        <v>28422.239999999998</v>
      </c>
      <c r="L13" s="42"/>
      <c r="M13" s="6">
        <f t="shared" si="3"/>
        <v>1.0900000000000001</v>
      </c>
      <c r="N13" s="36">
        <v>2014</v>
      </c>
      <c r="O13" s="8">
        <v>42075</v>
      </c>
      <c r="P13" s="43">
        <v>1.3876999999999999</v>
      </c>
      <c r="Q13" s="43"/>
      <c r="R13" s="44">
        <f t="shared" si="1"/>
        <v>-28259</v>
      </c>
      <c r="S13" s="44"/>
      <c r="T13" s="45">
        <f t="shared" si="4"/>
        <v>-21</v>
      </c>
      <c r="U13" s="45"/>
    </row>
    <row r="14" spans="2:21">
      <c r="B14" s="36">
        <v>6</v>
      </c>
      <c r="C14" s="42">
        <f t="shared" si="2"/>
        <v>919149</v>
      </c>
      <c r="D14" s="42"/>
      <c r="E14" s="36"/>
      <c r="F14" s="8">
        <v>42089</v>
      </c>
      <c r="G14" s="41" t="s">
        <v>3</v>
      </c>
      <c r="H14" s="43">
        <v>1.3774999999999999</v>
      </c>
      <c r="I14" s="43"/>
      <c r="J14" s="36">
        <v>34</v>
      </c>
      <c r="K14" s="42">
        <f t="shared" si="0"/>
        <v>27574.469999999998</v>
      </c>
      <c r="L14" s="42"/>
      <c r="M14" s="6">
        <f t="shared" si="3"/>
        <v>0.65</v>
      </c>
      <c r="N14" s="36"/>
      <c r="O14" s="8">
        <v>42094</v>
      </c>
      <c r="P14" s="43">
        <v>1.3773</v>
      </c>
      <c r="Q14" s="43"/>
      <c r="R14" s="44">
        <f t="shared" si="1"/>
        <v>1604</v>
      </c>
      <c r="S14" s="44"/>
      <c r="T14" s="45">
        <f t="shared" si="4"/>
        <v>1.9999999999997797</v>
      </c>
      <c r="U14" s="45"/>
    </row>
    <row r="15" spans="2:21">
      <c r="B15" s="36">
        <v>7</v>
      </c>
      <c r="C15" s="42">
        <f t="shared" si="2"/>
        <v>920753</v>
      </c>
      <c r="D15" s="42"/>
      <c r="E15" s="36"/>
      <c r="F15" s="8">
        <v>42196</v>
      </c>
      <c r="G15" s="41" t="s">
        <v>3</v>
      </c>
      <c r="H15" s="43">
        <v>1.3601000000000001</v>
      </c>
      <c r="I15" s="43"/>
      <c r="J15" s="36">
        <v>9</v>
      </c>
      <c r="K15" s="42">
        <f t="shared" si="0"/>
        <v>27622.59</v>
      </c>
      <c r="L15" s="42"/>
      <c r="M15" s="6">
        <f t="shared" si="3"/>
        <v>2.48</v>
      </c>
      <c r="N15" s="36"/>
      <c r="O15" s="8">
        <v>42197</v>
      </c>
      <c r="P15" s="43">
        <v>1.361</v>
      </c>
      <c r="Q15" s="43"/>
      <c r="R15" s="44">
        <f t="shared" si="1"/>
        <v>-27555</v>
      </c>
      <c r="S15" s="44"/>
      <c r="T15" s="45">
        <f t="shared" si="4"/>
        <v>-9</v>
      </c>
      <c r="U15" s="45"/>
    </row>
    <row r="16" spans="2:21">
      <c r="B16" s="36">
        <v>8</v>
      </c>
      <c r="C16" s="42">
        <f t="shared" si="2"/>
        <v>893198</v>
      </c>
      <c r="D16" s="42"/>
      <c r="E16" s="36"/>
      <c r="F16" s="8">
        <v>42249</v>
      </c>
      <c r="G16" s="41" t="s">
        <v>3</v>
      </c>
      <c r="H16" s="43">
        <v>1.3115000000000001</v>
      </c>
      <c r="I16" s="43"/>
      <c r="J16" s="36">
        <v>22</v>
      </c>
      <c r="K16" s="42">
        <f t="shared" si="0"/>
        <v>26795.94</v>
      </c>
      <c r="L16" s="42"/>
      <c r="M16" s="6">
        <f t="shared" si="3"/>
        <v>0.98</v>
      </c>
      <c r="N16" s="36"/>
      <c r="O16" s="8">
        <v>42250</v>
      </c>
      <c r="P16" s="43">
        <v>1.3137000000000001</v>
      </c>
      <c r="Q16" s="43"/>
      <c r="R16" s="44">
        <f t="shared" si="1"/>
        <v>-26617</v>
      </c>
      <c r="S16" s="44"/>
      <c r="T16" s="45">
        <f t="shared" si="4"/>
        <v>-22</v>
      </c>
      <c r="U16" s="45"/>
    </row>
    <row r="17" spans="2:21">
      <c r="B17" s="36">
        <v>9</v>
      </c>
      <c r="C17" s="42">
        <f t="shared" si="2"/>
        <v>866581</v>
      </c>
      <c r="D17" s="42"/>
      <c r="E17" s="36"/>
      <c r="F17" s="8">
        <v>42270</v>
      </c>
      <c r="G17" s="41" t="s">
        <v>3</v>
      </c>
      <c r="H17" s="43">
        <v>1.2845</v>
      </c>
      <c r="I17" s="43"/>
      <c r="J17" s="36">
        <v>15</v>
      </c>
      <c r="K17" s="42">
        <f t="shared" si="0"/>
        <v>25997.43</v>
      </c>
      <c r="L17" s="42"/>
      <c r="M17" s="6">
        <f t="shared" si="3"/>
        <v>1.4</v>
      </c>
      <c r="N17" s="36"/>
      <c r="O17" s="8">
        <v>42271</v>
      </c>
      <c r="P17" s="43">
        <v>1.286</v>
      </c>
      <c r="Q17" s="43"/>
      <c r="R17" s="44">
        <f t="shared" si="1"/>
        <v>-25925</v>
      </c>
      <c r="S17" s="44"/>
      <c r="T17" s="45">
        <f t="shared" si="4"/>
        <v>-15</v>
      </c>
      <c r="U17" s="45"/>
    </row>
    <row r="18" spans="2:21">
      <c r="B18" s="36">
        <v>10</v>
      </c>
      <c r="C18" s="42">
        <f t="shared" si="2"/>
        <v>840656</v>
      </c>
      <c r="D18" s="42"/>
      <c r="E18" s="36"/>
      <c r="F18" s="8">
        <v>42297</v>
      </c>
      <c r="G18" s="41" t="s">
        <v>3</v>
      </c>
      <c r="H18" s="90">
        <v>1.2748999999999999</v>
      </c>
      <c r="I18" s="90"/>
      <c r="J18" s="36">
        <v>20</v>
      </c>
      <c r="K18" s="42">
        <f t="shared" si="0"/>
        <v>25219.68</v>
      </c>
      <c r="L18" s="42"/>
      <c r="M18" s="6">
        <f t="shared" si="3"/>
        <v>1.02</v>
      </c>
      <c r="N18" s="36"/>
      <c r="O18" s="8">
        <v>42297</v>
      </c>
      <c r="P18" s="43">
        <v>1.2769999999999999</v>
      </c>
      <c r="Q18" s="43"/>
      <c r="R18" s="44">
        <f t="shared" ref="R18" si="5">IF(O18="","",ROUNDDOWN((IF(G18="売",H18-P18,P18-H18))*M18*1000000000/81,0))</f>
        <v>-26444</v>
      </c>
      <c r="S18" s="44"/>
      <c r="T18" s="45">
        <f t="shared" si="4"/>
        <v>-20</v>
      </c>
      <c r="U18" s="45"/>
    </row>
    <row r="19" spans="2:21">
      <c r="B19" s="36">
        <v>11</v>
      </c>
      <c r="C19" s="42">
        <f t="shared" si="2"/>
        <v>814212</v>
      </c>
      <c r="D19" s="42"/>
      <c r="E19" s="36"/>
      <c r="F19" s="8">
        <v>42348</v>
      </c>
      <c r="G19" s="36" t="s">
        <v>4</v>
      </c>
      <c r="H19" s="43">
        <v>1.2399</v>
      </c>
      <c r="I19" s="43"/>
      <c r="J19" s="36">
        <v>33</v>
      </c>
      <c r="K19" s="42">
        <f t="shared" si="0"/>
        <v>24426.36</v>
      </c>
      <c r="L19" s="42"/>
      <c r="M19" s="6">
        <f t="shared" si="3"/>
        <v>0.59</v>
      </c>
      <c r="N19" s="36"/>
      <c r="O19" s="8">
        <v>42355</v>
      </c>
      <c r="P19" s="43">
        <v>1.2414000000000001</v>
      </c>
      <c r="Q19" s="43"/>
      <c r="R19" s="44">
        <f t="shared" si="1"/>
        <v>10925</v>
      </c>
      <c r="S19" s="44"/>
      <c r="T19" s="45">
        <f t="shared" si="4"/>
        <v>15.000000000000568</v>
      </c>
      <c r="U19" s="45"/>
    </row>
    <row r="20" spans="2:21">
      <c r="B20" s="36">
        <v>12</v>
      </c>
      <c r="C20" s="42">
        <f t="shared" si="2"/>
        <v>825137</v>
      </c>
      <c r="D20" s="42"/>
      <c r="E20" s="36">
        <v>2015</v>
      </c>
      <c r="F20" s="8">
        <v>42032</v>
      </c>
      <c r="G20" s="36" t="s">
        <v>4</v>
      </c>
      <c r="H20" s="43">
        <v>1.1363000000000001</v>
      </c>
      <c r="I20" s="43"/>
      <c r="J20" s="36">
        <v>56</v>
      </c>
      <c r="K20" s="42">
        <f t="shared" si="0"/>
        <v>24754.11</v>
      </c>
      <c r="L20" s="42"/>
      <c r="M20" s="6">
        <f t="shared" si="3"/>
        <v>0.35</v>
      </c>
      <c r="N20" s="36"/>
      <c r="O20" s="8">
        <v>42032</v>
      </c>
      <c r="P20" s="43">
        <v>1.1307</v>
      </c>
      <c r="Q20" s="43"/>
      <c r="R20" s="44">
        <f t="shared" si="1"/>
        <v>-24197</v>
      </c>
      <c r="S20" s="44"/>
      <c r="T20" s="45">
        <f t="shared" si="4"/>
        <v>-56</v>
      </c>
      <c r="U20" s="45"/>
    </row>
    <row r="21" spans="2:21">
      <c r="B21" s="36">
        <v>13</v>
      </c>
      <c r="C21" s="42">
        <f t="shared" si="2"/>
        <v>800940</v>
      </c>
      <c r="D21" s="42"/>
      <c r="E21" s="36"/>
      <c r="F21" s="8">
        <v>42054</v>
      </c>
      <c r="G21" s="41" t="s">
        <v>3</v>
      </c>
      <c r="H21" s="43">
        <v>1.1365000000000001</v>
      </c>
      <c r="I21" s="43"/>
      <c r="J21" s="36">
        <v>30</v>
      </c>
      <c r="K21" s="42">
        <f t="shared" si="0"/>
        <v>24028.2</v>
      </c>
      <c r="L21" s="42"/>
      <c r="M21" s="6">
        <f t="shared" si="3"/>
        <v>0.64</v>
      </c>
      <c r="N21" s="36"/>
      <c r="O21" s="8">
        <v>42055</v>
      </c>
      <c r="P21" s="43">
        <v>1.1396999999999999</v>
      </c>
      <c r="Q21" s="43"/>
      <c r="R21" s="44">
        <f t="shared" si="1"/>
        <v>-25283</v>
      </c>
      <c r="S21" s="44"/>
      <c r="T21" s="45">
        <f t="shared" si="4"/>
        <v>-30</v>
      </c>
      <c r="U21" s="45"/>
    </row>
    <row r="22" spans="2:21">
      <c r="B22" s="36">
        <v>14</v>
      </c>
      <c r="C22" s="42">
        <f t="shared" si="2"/>
        <v>775657</v>
      </c>
      <c r="D22" s="42"/>
      <c r="E22" s="36"/>
      <c r="F22" s="8">
        <v>42068</v>
      </c>
      <c r="G22" s="36" t="s">
        <v>3</v>
      </c>
      <c r="H22" s="43">
        <v>1.1026</v>
      </c>
      <c r="I22" s="43"/>
      <c r="J22" s="36">
        <v>89</v>
      </c>
      <c r="K22" s="42">
        <f t="shared" si="0"/>
        <v>23269.71</v>
      </c>
      <c r="L22" s="42"/>
      <c r="M22" s="6">
        <f t="shared" si="3"/>
        <v>0.21</v>
      </c>
      <c r="N22" s="36"/>
      <c r="O22" s="8">
        <v>42081</v>
      </c>
      <c r="P22" s="43">
        <v>1.0684</v>
      </c>
      <c r="Q22" s="43"/>
      <c r="R22" s="44">
        <f t="shared" si="1"/>
        <v>88666</v>
      </c>
      <c r="S22" s="44"/>
      <c r="T22" s="45">
        <f t="shared" si="4"/>
        <v>342.00000000000006</v>
      </c>
      <c r="U22" s="45"/>
    </row>
    <row r="23" spans="2:21">
      <c r="B23" s="36">
        <v>15</v>
      </c>
      <c r="C23" s="42">
        <f t="shared" si="2"/>
        <v>864323</v>
      </c>
      <c r="D23" s="42"/>
      <c r="E23" s="36"/>
      <c r="F23" s="8">
        <v>42116</v>
      </c>
      <c r="G23" s="41" t="s">
        <v>3</v>
      </c>
      <c r="H23" s="43">
        <v>1.0721000000000001</v>
      </c>
      <c r="I23" s="43"/>
      <c r="J23" s="36">
        <v>22</v>
      </c>
      <c r="K23" s="42">
        <f t="shared" si="0"/>
        <v>25929.69</v>
      </c>
      <c r="L23" s="42"/>
      <c r="M23" s="6">
        <f t="shared" si="3"/>
        <v>0.95</v>
      </c>
      <c r="N23" s="36"/>
      <c r="O23" s="8">
        <v>42117</v>
      </c>
      <c r="P23" s="43">
        <v>1.0743</v>
      </c>
      <c r="Q23" s="43"/>
      <c r="R23" s="44">
        <f t="shared" si="1"/>
        <v>-25802</v>
      </c>
      <c r="S23" s="44"/>
      <c r="T23" s="45">
        <f t="shared" si="4"/>
        <v>-22</v>
      </c>
      <c r="U23" s="45"/>
    </row>
    <row r="24" spans="2:21">
      <c r="B24" s="36">
        <v>16</v>
      </c>
      <c r="C24" s="42">
        <f t="shared" si="2"/>
        <v>838521</v>
      </c>
      <c r="D24" s="42"/>
      <c r="E24" s="36"/>
      <c r="F24" s="8">
        <v>42158</v>
      </c>
      <c r="G24" s="36" t="s">
        <v>4</v>
      </c>
      <c r="H24" s="43">
        <v>1.1142000000000001</v>
      </c>
      <c r="I24" s="43"/>
      <c r="J24" s="36">
        <v>63</v>
      </c>
      <c r="K24" s="42">
        <f t="shared" si="0"/>
        <v>25155.629999999997</v>
      </c>
      <c r="L24" s="42"/>
      <c r="M24" s="6">
        <f t="shared" si="3"/>
        <v>0.32</v>
      </c>
      <c r="N24" s="36"/>
      <c r="O24" s="8">
        <v>42160</v>
      </c>
      <c r="P24" s="43">
        <v>1.1178999999999999</v>
      </c>
      <c r="Q24" s="43"/>
      <c r="R24" s="44">
        <f t="shared" si="1"/>
        <v>14617</v>
      </c>
      <c r="S24" s="44"/>
      <c r="T24" s="45">
        <f t="shared" si="4"/>
        <v>36.999999999998145</v>
      </c>
      <c r="U24" s="45"/>
    </row>
    <row r="25" spans="2:21">
      <c r="B25" s="36">
        <v>17</v>
      </c>
      <c r="C25" s="42">
        <f t="shared" si="2"/>
        <v>853138</v>
      </c>
      <c r="D25" s="42"/>
      <c r="E25" s="36"/>
      <c r="F25" s="8">
        <v>42165</v>
      </c>
      <c r="G25" s="36" t="s">
        <v>4</v>
      </c>
      <c r="H25" s="43">
        <v>1.1303000000000001</v>
      </c>
      <c r="I25" s="43"/>
      <c r="J25" s="36">
        <v>27</v>
      </c>
      <c r="K25" s="42">
        <f t="shared" si="0"/>
        <v>25594.14</v>
      </c>
      <c r="L25" s="42"/>
      <c r="M25" s="6">
        <f t="shared" si="3"/>
        <v>0.76</v>
      </c>
      <c r="N25" s="36"/>
      <c r="O25" s="8">
        <v>42165</v>
      </c>
      <c r="P25" s="43">
        <v>1.1274999999999999</v>
      </c>
      <c r="Q25" s="43"/>
      <c r="R25" s="44">
        <f t="shared" si="1"/>
        <v>-26271</v>
      </c>
      <c r="S25" s="44"/>
      <c r="T25" s="45">
        <f t="shared" si="4"/>
        <v>-27</v>
      </c>
      <c r="U25" s="45"/>
    </row>
    <row r="26" spans="2:21">
      <c r="B26" s="36">
        <v>18</v>
      </c>
      <c r="C26" s="42">
        <f t="shared" si="2"/>
        <v>826867</v>
      </c>
      <c r="D26" s="42"/>
      <c r="E26" s="36"/>
      <c r="F26" s="8">
        <v>42172</v>
      </c>
      <c r="G26" s="36" t="s">
        <v>4</v>
      </c>
      <c r="H26" s="43">
        <v>1.1277999999999999</v>
      </c>
      <c r="I26" s="43"/>
      <c r="J26" s="36">
        <v>53</v>
      </c>
      <c r="K26" s="42">
        <f t="shared" si="0"/>
        <v>24806.01</v>
      </c>
      <c r="L26" s="42"/>
      <c r="M26" s="6">
        <f t="shared" si="3"/>
        <v>0.37</v>
      </c>
      <c r="N26" s="36"/>
      <c r="O26" s="8">
        <v>42172</v>
      </c>
      <c r="P26" s="43">
        <v>1.1224000000000001</v>
      </c>
      <c r="Q26" s="43"/>
      <c r="R26" s="44">
        <f t="shared" si="1"/>
        <v>-24666</v>
      </c>
      <c r="S26" s="44"/>
      <c r="T26" s="45">
        <f t="shared" si="4"/>
        <v>-53</v>
      </c>
      <c r="U26" s="45"/>
    </row>
    <row r="27" spans="2:21">
      <c r="B27" s="36">
        <v>19</v>
      </c>
      <c r="C27" s="42">
        <f t="shared" si="2"/>
        <v>802201</v>
      </c>
      <c r="D27" s="42"/>
      <c r="E27" s="36"/>
      <c r="F27" s="8">
        <v>42230</v>
      </c>
      <c r="G27" s="41" t="s">
        <v>4</v>
      </c>
      <c r="H27" s="43">
        <v>1.1160000000000001</v>
      </c>
      <c r="I27" s="43"/>
      <c r="J27" s="36">
        <v>23</v>
      </c>
      <c r="K27" s="42">
        <f t="shared" si="0"/>
        <v>24066.03</v>
      </c>
      <c r="L27" s="42"/>
      <c r="M27" s="6">
        <f t="shared" si="3"/>
        <v>0.84</v>
      </c>
      <c r="N27" s="36"/>
      <c r="O27" s="8">
        <v>42230</v>
      </c>
      <c r="P27" s="43">
        <v>1.1136999999999999</v>
      </c>
      <c r="Q27" s="43"/>
      <c r="R27" s="44">
        <f t="shared" si="1"/>
        <v>-23851</v>
      </c>
      <c r="S27" s="44"/>
      <c r="T27" s="45">
        <f t="shared" si="4"/>
        <v>-23</v>
      </c>
      <c r="U27" s="45"/>
    </row>
    <row r="28" spans="2:21">
      <c r="B28" s="36">
        <v>20</v>
      </c>
      <c r="C28" s="42">
        <f t="shared" si="2"/>
        <v>778350</v>
      </c>
      <c r="D28" s="42"/>
      <c r="E28" s="36"/>
      <c r="F28" s="8">
        <v>42272</v>
      </c>
      <c r="G28" s="41" t="s">
        <v>3</v>
      </c>
      <c r="H28" s="43">
        <v>1.1167</v>
      </c>
      <c r="I28" s="43"/>
      <c r="J28" s="36">
        <v>17</v>
      </c>
      <c r="K28" s="42">
        <f t="shared" si="0"/>
        <v>23350.5</v>
      </c>
      <c r="L28" s="42"/>
      <c r="M28" s="6">
        <f t="shared" si="3"/>
        <v>1.1100000000000001</v>
      </c>
      <c r="N28" s="36"/>
      <c r="O28" s="8">
        <v>42272</v>
      </c>
      <c r="P28" s="43">
        <v>1.1185</v>
      </c>
      <c r="Q28" s="43"/>
      <c r="R28" s="44">
        <f t="shared" si="1"/>
        <v>-24666</v>
      </c>
      <c r="S28" s="44"/>
      <c r="T28" s="45">
        <f t="shared" si="4"/>
        <v>-17</v>
      </c>
      <c r="U28" s="45"/>
    </row>
    <row r="29" spans="2:21">
      <c r="B29" s="36">
        <v>21</v>
      </c>
      <c r="C29" s="42">
        <f t="shared" si="2"/>
        <v>753684</v>
      </c>
      <c r="D29" s="42"/>
      <c r="E29" s="36"/>
      <c r="F29" s="8">
        <v>42290</v>
      </c>
      <c r="G29" s="41" t="s">
        <v>4</v>
      </c>
      <c r="H29" s="43">
        <v>1.1395999999999999</v>
      </c>
      <c r="I29" s="43"/>
      <c r="J29" s="41">
        <v>41</v>
      </c>
      <c r="K29" s="42">
        <f t="shared" ref="K29" si="6">IF(F29="","",C29*0.03)</f>
        <v>22610.52</v>
      </c>
      <c r="L29" s="42"/>
      <c r="M29" s="6">
        <f t="shared" ref="M29" si="7">IF(J29="","",ROUNDDOWN(K29/(J29/81)/100000,2))</f>
        <v>0.44</v>
      </c>
      <c r="N29" s="41"/>
      <c r="O29" s="8">
        <v>42293</v>
      </c>
      <c r="P29" s="43">
        <v>1.1355</v>
      </c>
      <c r="Q29" s="43"/>
      <c r="R29" s="44">
        <f t="shared" ref="R29" si="8">IF(O29="","",ROUNDDOWN((IF(G29="売",H29-P29,P29-H29))*M29*1000000000/81,0))</f>
        <v>-22271</v>
      </c>
      <c r="S29" s="44"/>
      <c r="T29" s="45">
        <f t="shared" ref="T29" si="9">IF(O29="","",IF(R29&lt;0,J29*(-1),IF(G29="買",(P29-H29)*10000,(H29-P29)*10000)))</f>
        <v>-41</v>
      </c>
      <c r="U29" s="45"/>
    </row>
    <row r="30" spans="2:21">
      <c r="B30" s="36">
        <v>22</v>
      </c>
      <c r="C30" s="42">
        <f t="shared" si="2"/>
        <v>731413</v>
      </c>
      <c r="D30" s="42"/>
      <c r="E30" s="36"/>
      <c r="F30" s="8">
        <v>42298</v>
      </c>
      <c r="G30" s="41" t="s">
        <v>4</v>
      </c>
      <c r="H30" s="43">
        <v>1.1364000000000001</v>
      </c>
      <c r="I30" s="43"/>
      <c r="J30" s="41">
        <v>25</v>
      </c>
      <c r="K30" s="42">
        <f t="shared" ref="K30:K31" si="10">IF(F30="","",C30*0.03)</f>
        <v>21942.39</v>
      </c>
      <c r="L30" s="42"/>
      <c r="M30" s="6">
        <f t="shared" ref="M30:M31" si="11">IF(J30="","",ROUNDDOWN(K30/(J30/81)/100000,2))</f>
        <v>0.71</v>
      </c>
      <c r="N30" s="41"/>
      <c r="O30" s="8">
        <v>42298</v>
      </c>
      <c r="P30" s="43">
        <v>1.1333</v>
      </c>
      <c r="Q30" s="43"/>
      <c r="R30" s="44">
        <f t="shared" ref="R30:R31" si="12">IF(O30="","",ROUNDDOWN((IF(G30="売",H30-P30,P30-H30))*M30*1000000000/81,0))</f>
        <v>-27172</v>
      </c>
      <c r="S30" s="44"/>
      <c r="T30" s="45">
        <f t="shared" ref="T30:T31" si="13">IF(O30="","",IF(R30&lt;0,J30*(-1),IF(G30="買",(P30-H30)*10000,(H30-P30)*10000)))</f>
        <v>-25</v>
      </c>
      <c r="U30" s="45"/>
    </row>
    <row r="31" spans="2:21">
      <c r="B31" s="36">
        <v>23</v>
      </c>
      <c r="C31" s="42">
        <f t="shared" si="2"/>
        <v>704241</v>
      </c>
      <c r="D31" s="42"/>
      <c r="E31" s="36"/>
      <c r="F31" s="8">
        <v>42299</v>
      </c>
      <c r="G31" s="41" t="s">
        <v>3</v>
      </c>
      <c r="H31" s="43">
        <v>1.1335</v>
      </c>
      <c r="I31" s="43"/>
      <c r="J31" s="41">
        <v>16</v>
      </c>
      <c r="K31" s="42">
        <f t="shared" si="10"/>
        <v>21127.23</v>
      </c>
      <c r="L31" s="42"/>
      <c r="M31" s="6">
        <f t="shared" si="11"/>
        <v>1.06</v>
      </c>
      <c r="N31" s="41"/>
      <c r="O31" s="8">
        <v>42320</v>
      </c>
      <c r="P31" s="43">
        <v>1.079</v>
      </c>
      <c r="Q31" s="43"/>
      <c r="R31" s="44">
        <f t="shared" si="12"/>
        <v>713209</v>
      </c>
      <c r="S31" s="44"/>
      <c r="T31" s="45">
        <f t="shared" si="13"/>
        <v>544.99999999999989</v>
      </c>
      <c r="U31" s="45"/>
    </row>
    <row r="32" spans="2:21">
      <c r="B32" s="36">
        <v>24</v>
      </c>
      <c r="C32" s="42">
        <f t="shared" si="2"/>
        <v>1417450</v>
      </c>
      <c r="D32" s="42"/>
      <c r="E32" s="36"/>
      <c r="F32" s="8">
        <v>42324</v>
      </c>
      <c r="G32" s="36" t="s">
        <v>3</v>
      </c>
      <c r="H32" s="43">
        <v>1.0714999999999999</v>
      </c>
      <c r="I32" s="43"/>
      <c r="J32" s="36">
        <v>43</v>
      </c>
      <c r="K32" s="42">
        <f t="shared" si="0"/>
        <v>42523.5</v>
      </c>
      <c r="L32" s="42"/>
      <c r="M32" s="6">
        <f t="shared" si="3"/>
        <v>0.8</v>
      </c>
      <c r="N32" s="36"/>
      <c r="O32" s="8">
        <v>42327</v>
      </c>
      <c r="P32" s="43">
        <v>1.0692999999999999</v>
      </c>
      <c r="Q32" s="43"/>
      <c r="R32" s="44">
        <f t="shared" si="1"/>
        <v>21728</v>
      </c>
      <c r="S32" s="44"/>
      <c r="T32" s="45">
        <f t="shared" si="4"/>
        <v>21.999999999999797</v>
      </c>
      <c r="U32" s="45"/>
    </row>
    <row r="33" spans="2:21">
      <c r="B33" s="36">
        <v>25</v>
      </c>
      <c r="C33" s="42">
        <f t="shared" si="2"/>
        <v>1439178</v>
      </c>
      <c r="D33" s="42"/>
      <c r="E33" s="36"/>
      <c r="F33" s="8"/>
      <c r="G33" s="36" t="s">
        <v>4</v>
      </c>
      <c r="H33" s="43"/>
      <c r="I33" s="43"/>
      <c r="J33" s="36"/>
      <c r="K33" s="42" t="str">
        <f t="shared" si="0"/>
        <v/>
      </c>
      <c r="L33" s="42"/>
      <c r="M33" s="6" t="str">
        <f t="shared" si="3"/>
        <v/>
      </c>
      <c r="N33" s="36"/>
      <c r="O33" s="8"/>
      <c r="P33" s="43"/>
      <c r="Q33" s="43"/>
      <c r="R33" s="44" t="str">
        <f t="shared" si="1"/>
        <v/>
      </c>
      <c r="S33" s="44"/>
      <c r="T33" s="45" t="str">
        <f t="shared" si="4"/>
        <v/>
      </c>
      <c r="U33" s="45"/>
    </row>
    <row r="34" spans="2:21">
      <c r="B34" s="36">
        <v>26</v>
      </c>
      <c r="C34" s="42" t="str">
        <f t="shared" si="2"/>
        <v/>
      </c>
      <c r="D34" s="42"/>
      <c r="E34" s="36"/>
      <c r="F34" s="8"/>
      <c r="G34" s="36" t="s">
        <v>3</v>
      </c>
      <c r="H34" s="43"/>
      <c r="I34" s="43"/>
      <c r="J34" s="36"/>
      <c r="K34" s="42" t="str">
        <f t="shared" si="0"/>
        <v/>
      </c>
      <c r="L34" s="42"/>
      <c r="M34" s="6" t="str">
        <f t="shared" si="3"/>
        <v/>
      </c>
      <c r="N34" s="36"/>
      <c r="O34" s="8"/>
      <c r="P34" s="43"/>
      <c r="Q34" s="43"/>
      <c r="R34" s="44" t="str">
        <f t="shared" si="1"/>
        <v/>
      </c>
      <c r="S34" s="44"/>
      <c r="T34" s="45" t="str">
        <f t="shared" si="4"/>
        <v/>
      </c>
      <c r="U34" s="45"/>
    </row>
    <row r="35" spans="2:21">
      <c r="B35" s="36">
        <v>27</v>
      </c>
      <c r="C35" s="42" t="str">
        <f t="shared" si="2"/>
        <v/>
      </c>
      <c r="D35" s="42"/>
      <c r="E35" s="36"/>
      <c r="F35" s="8"/>
      <c r="G35" s="36" t="s">
        <v>3</v>
      </c>
      <c r="H35" s="43"/>
      <c r="I35" s="43"/>
      <c r="J35" s="36"/>
      <c r="K35" s="42" t="str">
        <f t="shared" si="0"/>
        <v/>
      </c>
      <c r="L35" s="42"/>
      <c r="M35" s="6" t="str">
        <f t="shared" si="3"/>
        <v/>
      </c>
      <c r="N35" s="36"/>
      <c r="O35" s="8"/>
      <c r="P35" s="43"/>
      <c r="Q35" s="43"/>
      <c r="R35" s="44" t="str">
        <f t="shared" si="1"/>
        <v/>
      </c>
      <c r="S35" s="44"/>
      <c r="T35" s="45" t="str">
        <f t="shared" si="4"/>
        <v/>
      </c>
      <c r="U35" s="45"/>
    </row>
    <row r="36" spans="2:21">
      <c r="B36" s="36">
        <v>28</v>
      </c>
      <c r="C36" s="42" t="str">
        <f t="shared" si="2"/>
        <v/>
      </c>
      <c r="D36" s="42"/>
      <c r="E36" s="36"/>
      <c r="F36" s="8"/>
      <c r="G36" s="36" t="s">
        <v>3</v>
      </c>
      <c r="H36" s="43"/>
      <c r="I36" s="43"/>
      <c r="J36" s="36"/>
      <c r="K36" s="42" t="str">
        <f t="shared" si="0"/>
        <v/>
      </c>
      <c r="L36" s="42"/>
      <c r="M36" s="6" t="str">
        <f t="shared" si="3"/>
        <v/>
      </c>
      <c r="N36" s="36"/>
      <c r="O36" s="8"/>
      <c r="P36" s="43"/>
      <c r="Q36" s="43"/>
      <c r="R36" s="44" t="str">
        <f t="shared" si="1"/>
        <v/>
      </c>
      <c r="S36" s="44"/>
      <c r="T36" s="45" t="str">
        <f t="shared" si="4"/>
        <v/>
      </c>
      <c r="U36" s="45"/>
    </row>
    <row r="37" spans="2:21">
      <c r="B37" s="36">
        <v>29</v>
      </c>
      <c r="C37" s="42" t="str">
        <f t="shared" si="2"/>
        <v/>
      </c>
      <c r="D37" s="42"/>
      <c r="E37" s="36"/>
      <c r="F37" s="8"/>
      <c r="G37" s="36" t="s">
        <v>3</v>
      </c>
      <c r="H37" s="43"/>
      <c r="I37" s="43"/>
      <c r="J37" s="36"/>
      <c r="K37" s="42" t="str">
        <f t="shared" si="0"/>
        <v/>
      </c>
      <c r="L37" s="42"/>
      <c r="M37" s="6" t="str">
        <f t="shared" si="3"/>
        <v/>
      </c>
      <c r="N37" s="36"/>
      <c r="O37" s="8"/>
      <c r="P37" s="43"/>
      <c r="Q37" s="43"/>
      <c r="R37" s="44" t="str">
        <f t="shared" si="1"/>
        <v/>
      </c>
      <c r="S37" s="44"/>
      <c r="T37" s="45" t="str">
        <f t="shared" si="4"/>
        <v/>
      </c>
      <c r="U37" s="45"/>
    </row>
    <row r="38" spans="2:21">
      <c r="B38" s="36">
        <v>30</v>
      </c>
      <c r="C38" s="42" t="str">
        <f t="shared" si="2"/>
        <v/>
      </c>
      <c r="D38" s="42"/>
      <c r="E38" s="36"/>
      <c r="F38" s="8"/>
      <c r="G38" s="36" t="s">
        <v>4</v>
      </c>
      <c r="H38" s="43"/>
      <c r="I38" s="43"/>
      <c r="J38" s="36"/>
      <c r="K38" s="42" t="str">
        <f t="shared" si="0"/>
        <v/>
      </c>
      <c r="L38" s="42"/>
      <c r="M38" s="6" t="str">
        <f t="shared" si="3"/>
        <v/>
      </c>
      <c r="N38" s="36"/>
      <c r="O38" s="8"/>
      <c r="P38" s="43"/>
      <c r="Q38" s="43"/>
      <c r="R38" s="44" t="str">
        <f t="shared" si="1"/>
        <v/>
      </c>
      <c r="S38" s="44"/>
      <c r="T38" s="45" t="str">
        <f t="shared" si="4"/>
        <v/>
      </c>
      <c r="U38" s="45"/>
    </row>
    <row r="39" spans="2:21">
      <c r="B39" s="36">
        <v>31</v>
      </c>
      <c r="C39" s="42" t="str">
        <f t="shared" si="2"/>
        <v/>
      </c>
      <c r="D39" s="42"/>
      <c r="E39" s="36"/>
      <c r="F39" s="8"/>
      <c r="G39" s="36" t="s">
        <v>4</v>
      </c>
      <c r="H39" s="43"/>
      <c r="I39" s="43"/>
      <c r="J39" s="36"/>
      <c r="K39" s="42" t="str">
        <f t="shared" si="0"/>
        <v/>
      </c>
      <c r="L39" s="42"/>
      <c r="M39" s="6" t="str">
        <f t="shared" si="3"/>
        <v/>
      </c>
      <c r="N39" s="36"/>
      <c r="O39" s="8"/>
      <c r="P39" s="43"/>
      <c r="Q39" s="43"/>
      <c r="R39" s="44" t="str">
        <f t="shared" si="1"/>
        <v/>
      </c>
      <c r="S39" s="44"/>
      <c r="T39" s="45" t="str">
        <f t="shared" si="4"/>
        <v/>
      </c>
      <c r="U39" s="45"/>
    </row>
    <row r="40" spans="2:21">
      <c r="B40" s="36">
        <v>32</v>
      </c>
      <c r="C40" s="42" t="str">
        <f t="shared" si="2"/>
        <v/>
      </c>
      <c r="D40" s="42"/>
      <c r="E40" s="36"/>
      <c r="F40" s="8"/>
      <c r="G40" s="36" t="s">
        <v>4</v>
      </c>
      <c r="H40" s="43"/>
      <c r="I40" s="43"/>
      <c r="J40" s="36"/>
      <c r="K40" s="42" t="str">
        <f t="shared" si="0"/>
        <v/>
      </c>
      <c r="L40" s="42"/>
      <c r="M40" s="6" t="str">
        <f t="shared" si="3"/>
        <v/>
      </c>
      <c r="N40" s="36"/>
      <c r="O40" s="8"/>
      <c r="P40" s="43"/>
      <c r="Q40" s="43"/>
      <c r="R40" s="44" t="str">
        <f t="shared" si="1"/>
        <v/>
      </c>
      <c r="S40" s="44"/>
      <c r="T40" s="45" t="str">
        <f t="shared" si="4"/>
        <v/>
      </c>
      <c r="U40" s="45"/>
    </row>
    <row r="41" spans="2:21">
      <c r="B41" s="36">
        <v>33</v>
      </c>
      <c r="C41" s="42" t="str">
        <f t="shared" si="2"/>
        <v/>
      </c>
      <c r="D41" s="42"/>
      <c r="E41" s="36"/>
      <c r="F41" s="8"/>
      <c r="G41" s="36" t="s">
        <v>3</v>
      </c>
      <c r="H41" s="43"/>
      <c r="I41" s="43"/>
      <c r="J41" s="36"/>
      <c r="K41" s="42" t="str">
        <f t="shared" si="0"/>
        <v/>
      </c>
      <c r="L41" s="42"/>
      <c r="M41" s="6" t="str">
        <f t="shared" si="3"/>
        <v/>
      </c>
      <c r="N41" s="36"/>
      <c r="O41" s="8"/>
      <c r="P41" s="43"/>
      <c r="Q41" s="43"/>
      <c r="R41" s="44" t="str">
        <f t="shared" si="1"/>
        <v/>
      </c>
      <c r="S41" s="44"/>
      <c r="T41" s="45" t="str">
        <f t="shared" si="4"/>
        <v/>
      </c>
      <c r="U41" s="45"/>
    </row>
    <row r="42" spans="2:21">
      <c r="B42" s="36">
        <v>34</v>
      </c>
      <c r="C42" s="42" t="str">
        <f t="shared" si="2"/>
        <v/>
      </c>
      <c r="D42" s="42"/>
      <c r="E42" s="36"/>
      <c r="F42" s="8"/>
      <c r="G42" s="36" t="s">
        <v>4</v>
      </c>
      <c r="H42" s="43"/>
      <c r="I42" s="43"/>
      <c r="J42" s="36"/>
      <c r="K42" s="42" t="str">
        <f t="shared" si="0"/>
        <v/>
      </c>
      <c r="L42" s="42"/>
      <c r="M42" s="6" t="str">
        <f t="shared" si="3"/>
        <v/>
      </c>
      <c r="N42" s="36"/>
      <c r="O42" s="8"/>
      <c r="P42" s="43"/>
      <c r="Q42" s="43"/>
      <c r="R42" s="44" t="str">
        <f t="shared" si="1"/>
        <v/>
      </c>
      <c r="S42" s="44"/>
      <c r="T42" s="45" t="str">
        <f t="shared" si="4"/>
        <v/>
      </c>
      <c r="U42" s="45"/>
    </row>
    <row r="43" spans="2:21">
      <c r="B43" s="36">
        <v>35</v>
      </c>
      <c r="C43" s="42" t="str">
        <f t="shared" si="2"/>
        <v/>
      </c>
      <c r="D43" s="42"/>
      <c r="E43" s="36"/>
      <c r="F43" s="8"/>
      <c r="G43" s="36" t="s">
        <v>3</v>
      </c>
      <c r="H43" s="43"/>
      <c r="I43" s="43"/>
      <c r="J43" s="36"/>
      <c r="K43" s="42" t="str">
        <f t="shared" si="0"/>
        <v/>
      </c>
      <c r="L43" s="42"/>
      <c r="M43" s="6" t="str">
        <f t="shared" si="3"/>
        <v/>
      </c>
      <c r="N43" s="36"/>
      <c r="O43" s="8"/>
      <c r="P43" s="43"/>
      <c r="Q43" s="43"/>
      <c r="R43" s="44" t="str">
        <f t="shared" si="1"/>
        <v/>
      </c>
      <c r="S43" s="44"/>
      <c r="T43" s="45" t="str">
        <f t="shared" si="4"/>
        <v/>
      </c>
      <c r="U43" s="45"/>
    </row>
    <row r="44" spans="2:21">
      <c r="B44" s="36">
        <v>36</v>
      </c>
      <c r="C44" s="42" t="str">
        <f t="shared" si="2"/>
        <v/>
      </c>
      <c r="D44" s="42"/>
      <c r="E44" s="36"/>
      <c r="F44" s="8"/>
      <c r="G44" s="36" t="s">
        <v>4</v>
      </c>
      <c r="H44" s="43"/>
      <c r="I44" s="43"/>
      <c r="J44" s="36"/>
      <c r="K44" s="42" t="str">
        <f t="shared" si="0"/>
        <v/>
      </c>
      <c r="L44" s="42"/>
      <c r="M44" s="6" t="str">
        <f t="shared" si="3"/>
        <v/>
      </c>
      <c r="N44" s="36"/>
      <c r="O44" s="8"/>
      <c r="P44" s="43"/>
      <c r="Q44" s="43"/>
      <c r="R44" s="44" t="str">
        <f t="shared" si="1"/>
        <v/>
      </c>
      <c r="S44" s="44"/>
      <c r="T44" s="45" t="str">
        <f t="shared" si="4"/>
        <v/>
      </c>
      <c r="U44" s="45"/>
    </row>
    <row r="45" spans="2:21">
      <c r="B45" s="36">
        <v>37</v>
      </c>
      <c r="C45" s="42" t="str">
        <f t="shared" si="2"/>
        <v/>
      </c>
      <c r="D45" s="42"/>
      <c r="E45" s="36"/>
      <c r="F45" s="8"/>
      <c r="G45" s="36" t="s">
        <v>3</v>
      </c>
      <c r="H45" s="43"/>
      <c r="I45" s="43"/>
      <c r="J45" s="36"/>
      <c r="K45" s="42" t="str">
        <f t="shared" si="0"/>
        <v/>
      </c>
      <c r="L45" s="42"/>
      <c r="M45" s="6" t="str">
        <f t="shared" si="3"/>
        <v/>
      </c>
      <c r="N45" s="36"/>
      <c r="O45" s="8"/>
      <c r="P45" s="43"/>
      <c r="Q45" s="43"/>
      <c r="R45" s="44" t="str">
        <f t="shared" si="1"/>
        <v/>
      </c>
      <c r="S45" s="44"/>
      <c r="T45" s="45" t="str">
        <f t="shared" si="4"/>
        <v/>
      </c>
      <c r="U45" s="45"/>
    </row>
    <row r="46" spans="2:21">
      <c r="B46" s="36">
        <v>38</v>
      </c>
      <c r="C46" s="42" t="str">
        <f t="shared" si="2"/>
        <v/>
      </c>
      <c r="D46" s="42"/>
      <c r="E46" s="36"/>
      <c r="F46" s="8"/>
      <c r="G46" s="36" t="s">
        <v>4</v>
      </c>
      <c r="H46" s="43"/>
      <c r="I46" s="43"/>
      <c r="J46" s="36"/>
      <c r="K46" s="42" t="str">
        <f t="shared" si="0"/>
        <v/>
      </c>
      <c r="L46" s="42"/>
      <c r="M46" s="6" t="str">
        <f t="shared" si="3"/>
        <v/>
      </c>
      <c r="N46" s="36"/>
      <c r="O46" s="8"/>
      <c r="P46" s="43"/>
      <c r="Q46" s="43"/>
      <c r="R46" s="44" t="str">
        <f t="shared" si="1"/>
        <v/>
      </c>
      <c r="S46" s="44"/>
      <c r="T46" s="45" t="str">
        <f t="shared" si="4"/>
        <v/>
      </c>
      <c r="U46" s="45"/>
    </row>
    <row r="47" spans="2:21">
      <c r="B47" s="36">
        <v>39</v>
      </c>
      <c r="C47" s="42" t="str">
        <f t="shared" si="2"/>
        <v/>
      </c>
      <c r="D47" s="42"/>
      <c r="E47" s="36"/>
      <c r="F47" s="8"/>
      <c r="G47" s="36" t="s">
        <v>4</v>
      </c>
      <c r="H47" s="43"/>
      <c r="I47" s="43"/>
      <c r="J47" s="36"/>
      <c r="K47" s="42" t="str">
        <f t="shared" si="0"/>
        <v/>
      </c>
      <c r="L47" s="42"/>
      <c r="M47" s="6" t="str">
        <f t="shared" si="3"/>
        <v/>
      </c>
      <c r="N47" s="36"/>
      <c r="O47" s="8"/>
      <c r="P47" s="43"/>
      <c r="Q47" s="43"/>
      <c r="R47" s="44" t="str">
        <f t="shared" si="1"/>
        <v/>
      </c>
      <c r="S47" s="44"/>
      <c r="T47" s="45" t="str">
        <f t="shared" si="4"/>
        <v/>
      </c>
      <c r="U47" s="45"/>
    </row>
    <row r="48" spans="2:21">
      <c r="B48" s="36">
        <v>40</v>
      </c>
      <c r="C48" s="42" t="str">
        <f t="shared" si="2"/>
        <v/>
      </c>
      <c r="D48" s="42"/>
      <c r="E48" s="36"/>
      <c r="F48" s="8"/>
      <c r="G48" s="36" t="s">
        <v>37</v>
      </c>
      <c r="H48" s="43"/>
      <c r="I48" s="43"/>
      <c r="J48" s="36"/>
      <c r="K48" s="42" t="str">
        <f t="shared" si="0"/>
        <v/>
      </c>
      <c r="L48" s="42"/>
      <c r="M48" s="6" t="str">
        <f t="shared" si="3"/>
        <v/>
      </c>
      <c r="N48" s="36"/>
      <c r="O48" s="8"/>
      <c r="P48" s="43"/>
      <c r="Q48" s="43"/>
      <c r="R48" s="44" t="str">
        <f t="shared" si="1"/>
        <v/>
      </c>
      <c r="S48" s="44"/>
      <c r="T48" s="45" t="str">
        <f t="shared" si="4"/>
        <v/>
      </c>
      <c r="U48" s="45"/>
    </row>
    <row r="49" spans="2:21">
      <c r="B49" s="36">
        <v>41</v>
      </c>
      <c r="C49" s="42" t="str">
        <f t="shared" si="2"/>
        <v/>
      </c>
      <c r="D49" s="42"/>
      <c r="E49" s="36"/>
      <c r="F49" s="8"/>
      <c r="G49" s="36" t="s">
        <v>4</v>
      </c>
      <c r="H49" s="43"/>
      <c r="I49" s="43"/>
      <c r="J49" s="36"/>
      <c r="K49" s="42" t="str">
        <f t="shared" si="0"/>
        <v/>
      </c>
      <c r="L49" s="42"/>
      <c r="M49" s="6" t="str">
        <f t="shared" si="3"/>
        <v/>
      </c>
      <c r="N49" s="36"/>
      <c r="O49" s="8"/>
      <c r="P49" s="43"/>
      <c r="Q49" s="43"/>
      <c r="R49" s="44" t="str">
        <f t="shared" si="1"/>
        <v/>
      </c>
      <c r="S49" s="44"/>
      <c r="T49" s="45" t="str">
        <f t="shared" si="4"/>
        <v/>
      </c>
      <c r="U49" s="45"/>
    </row>
    <row r="50" spans="2:21">
      <c r="B50" s="36">
        <v>42</v>
      </c>
      <c r="C50" s="42" t="str">
        <f t="shared" si="2"/>
        <v/>
      </c>
      <c r="D50" s="42"/>
      <c r="E50" s="36"/>
      <c r="F50" s="8"/>
      <c r="G50" s="36" t="s">
        <v>4</v>
      </c>
      <c r="H50" s="43"/>
      <c r="I50" s="43"/>
      <c r="J50" s="36"/>
      <c r="K50" s="42" t="str">
        <f t="shared" si="0"/>
        <v/>
      </c>
      <c r="L50" s="42"/>
      <c r="M50" s="6" t="str">
        <f t="shared" si="3"/>
        <v/>
      </c>
      <c r="N50" s="36"/>
      <c r="O50" s="8"/>
      <c r="P50" s="43"/>
      <c r="Q50" s="43"/>
      <c r="R50" s="44" t="str">
        <f t="shared" si="1"/>
        <v/>
      </c>
      <c r="S50" s="44"/>
      <c r="T50" s="45" t="str">
        <f t="shared" si="4"/>
        <v/>
      </c>
      <c r="U50" s="45"/>
    </row>
    <row r="51" spans="2:21">
      <c r="B51" s="36">
        <v>43</v>
      </c>
      <c r="C51" s="42" t="str">
        <f t="shared" si="2"/>
        <v/>
      </c>
      <c r="D51" s="42"/>
      <c r="E51" s="36"/>
      <c r="F51" s="8"/>
      <c r="G51" s="36" t="s">
        <v>3</v>
      </c>
      <c r="H51" s="43"/>
      <c r="I51" s="43"/>
      <c r="J51" s="36"/>
      <c r="K51" s="42" t="str">
        <f t="shared" si="0"/>
        <v/>
      </c>
      <c r="L51" s="42"/>
      <c r="M51" s="6" t="str">
        <f t="shared" si="3"/>
        <v/>
      </c>
      <c r="N51" s="36"/>
      <c r="O51" s="8"/>
      <c r="P51" s="43"/>
      <c r="Q51" s="43"/>
      <c r="R51" s="44" t="str">
        <f t="shared" si="1"/>
        <v/>
      </c>
      <c r="S51" s="44"/>
      <c r="T51" s="45" t="str">
        <f t="shared" si="4"/>
        <v/>
      </c>
      <c r="U51" s="45"/>
    </row>
    <row r="52" spans="2:21">
      <c r="B52" s="36">
        <v>44</v>
      </c>
      <c r="C52" s="42" t="str">
        <f t="shared" si="2"/>
        <v/>
      </c>
      <c r="D52" s="42"/>
      <c r="E52" s="36"/>
      <c r="F52" s="8"/>
      <c r="G52" s="36" t="s">
        <v>3</v>
      </c>
      <c r="H52" s="43"/>
      <c r="I52" s="43"/>
      <c r="J52" s="36"/>
      <c r="K52" s="42" t="str">
        <f t="shared" si="0"/>
        <v/>
      </c>
      <c r="L52" s="42"/>
      <c r="M52" s="6" t="str">
        <f t="shared" si="3"/>
        <v/>
      </c>
      <c r="N52" s="36"/>
      <c r="O52" s="8"/>
      <c r="P52" s="43"/>
      <c r="Q52" s="43"/>
      <c r="R52" s="44" t="str">
        <f t="shared" si="1"/>
        <v/>
      </c>
      <c r="S52" s="44"/>
      <c r="T52" s="45" t="str">
        <f t="shared" si="4"/>
        <v/>
      </c>
      <c r="U52" s="45"/>
    </row>
    <row r="53" spans="2:21">
      <c r="B53" s="36">
        <v>45</v>
      </c>
      <c r="C53" s="42" t="str">
        <f t="shared" si="2"/>
        <v/>
      </c>
      <c r="D53" s="42"/>
      <c r="E53" s="36"/>
      <c r="F53" s="8"/>
      <c r="G53" s="36" t="s">
        <v>4</v>
      </c>
      <c r="H53" s="43"/>
      <c r="I53" s="43"/>
      <c r="J53" s="36"/>
      <c r="K53" s="42" t="str">
        <f t="shared" si="0"/>
        <v/>
      </c>
      <c r="L53" s="42"/>
      <c r="M53" s="6" t="str">
        <f t="shared" si="3"/>
        <v/>
      </c>
      <c r="N53" s="36"/>
      <c r="O53" s="8"/>
      <c r="P53" s="43"/>
      <c r="Q53" s="43"/>
      <c r="R53" s="44" t="str">
        <f t="shared" si="1"/>
        <v/>
      </c>
      <c r="S53" s="44"/>
      <c r="T53" s="45" t="str">
        <f t="shared" si="4"/>
        <v/>
      </c>
      <c r="U53" s="45"/>
    </row>
    <row r="54" spans="2:21">
      <c r="B54" s="36">
        <v>46</v>
      </c>
      <c r="C54" s="42" t="str">
        <f t="shared" si="2"/>
        <v/>
      </c>
      <c r="D54" s="42"/>
      <c r="E54" s="36"/>
      <c r="F54" s="8"/>
      <c r="G54" s="36" t="s">
        <v>4</v>
      </c>
      <c r="H54" s="43"/>
      <c r="I54" s="43"/>
      <c r="J54" s="36"/>
      <c r="K54" s="42" t="str">
        <f t="shared" si="0"/>
        <v/>
      </c>
      <c r="L54" s="42"/>
      <c r="M54" s="6" t="str">
        <f t="shared" si="3"/>
        <v/>
      </c>
      <c r="N54" s="36"/>
      <c r="O54" s="8"/>
      <c r="P54" s="43"/>
      <c r="Q54" s="43"/>
      <c r="R54" s="44" t="str">
        <f t="shared" si="1"/>
        <v/>
      </c>
      <c r="S54" s="44"/>
      <c r="T54" s="45" t="str">
        <f t="shared" si="4"/>
        <v/>
      </c>
      <c r="U54" s="45"/>
    </row>
    <row r="55" spans="2:21">
      <c r="B55" s="36">
        <v>47</v>
      </c>
      <c r="C55" s="42" t="str">
        <f t="shared" si="2"/>
        <v/>
      </c>
      <c r="D55" s="42"/>
      <c r="E55" s="36"/>
      <c r="F55" s="8"/>
      <c r="G55" s="36" t="s">
        <v>3</v>
      </c>
      <c r="H55" s="43"/>
      <c r="I55" s="43"/>
      <c r="J55" s="36"/>
      <c r="K55" s="42" t="str">
        <f t="shared" si="0"/>
        <v/>
      </c>
      <c r="L55" s="42"/>
      <c r="M55" s="6" t="str">
        <f t="shared" si="3"/>
        <v/>
      </c>
      <c r="N55" s="36"/>
      <c r="O55" s="8"/>
      <c r="P55" s="43"/>
      <c r="Q55" s="43"/>
      <c r="R55" s="44" t="str">
        <f t="shared" si="1"/>
        <v/>
      </c>
      <c r="S55" s="44"/>
      <c r="T55" s="45" t="str">
        <f t="shared" si="4"/>
        <v/>
      </c>
      <c r="U55" s="45"/>
    </row>
    <row r="56" spans="2:21">
      <c r="B56" s="36">
        <v>48</v>
      </c>
      <c r="C56" s="42" t="str">
        <f t="shared" si="2"/>
        <v/>
      </c>
      <c r="D56" s="42"/>
      <c r="E56" s="36"/>
      <c r="F56" s="8"/>
      <c r="G56" s="36" t="s">
        <v>3</v>
      </c>
      <c r="H56" s="43"/>
      <c r="I56" s="43"/>
      <c r="J56" s="36"/>
      <c r="K56" s="42" t="str">
        <f t="shared" si="0"/>
        <v/>
      </c>
      <c r="L56" s="42"/>
      <c r="M56" s="6" t="str">
        <f t="shared" si="3"/>
        <v/>
      </c>
      <c r="N56" s="36"/>
      <c r="O56" s="8"/>
      <c r="P56" s="43"/>
      <c r="Q56" s="43"/>
      <c r="R56" s="44" t="str">
        <f t="shared" si="1"/>
        <v/>
      </c>
      <c r="S56" s="44"/>
      <c r="T56" s="45" t="str">
        <f t="shared" si="4"/>
        <v/>
      </c>
      <c r="U56" s="45"/>
    </row>
    <row r="57" spans="2:21">
      <c r="B57" s="36">
        <v>49</v>
      </c>
      <c r="C57" s="42" t="str">
        <f t="shared" si="2"/>
        <v/>
      </c>
      <c r="D57" s="42"/>
      <c r="E57" s="36"/>
      <c r="F57" s="8"/>
      <c r="G57" s="36" t="s">
        <v>3</v>
      </c>
      <c r="H57" s="43"/>
      <c r="I57" s="43"/>
      <c r="J57" s="36"/>
      <c r="K57" s="42" t="str">
        <f t="shared" si="0"/>
        <v/>
      </c>
      <c r="L57" s="42"/>
      <c r="M57" s="6" t="str">
        <f t="shared" si="3"/>
        <v/>
      </c>
      <c r="N57" s="36"/>
      <c r="O57" s="8"/>
      <c r="P57" s="43"/>
      <c r="Q57" s="43"/>
      <c r="R57" s="44" t="str">
        <f t="shared" si="1"/>
        <v/>
      </c>
      <c r="S57" s="44"/>
      <c r="T57" s="45" t="str">
        <f t="shared" si="4"/>
        <v/>
      </c>
      <c r="U57" s="45"/>
    </row>
    <row r="58" spans="2:21">
      <c r="B58" s="36">
        <v>50</v>
      </c>
      <c r="C58" s="42" t="str">
        <f t="shared" si="2"/>
        <v/>
      </c>
      <c r="D58" s="42"/>
      <c r="E58" s="36"/>
      <c r="F58" s="8"/>
      <c r="G58" s="36" t="s">
        <v>3</v>
      </c>
      <c r="H58" s="43"/>
      <c r="I58" s="43"/>
      <c r="J58" s="36"/>
      <c r="K58" s="42" t="str">
        <f t="shared" si="0"/>
        <v/>
      </c>
      <c r="L58" s="42"/>
      <c r="M58" s="6" t="str">
        <f t="shared" si="3"/>
        <v/>
      </c>
      <c r="N58" s="36"/>
      <c r="O58" s="8"/>
      <c r="P58" s="43"/>
      <c r="Q58" s="43"/>
      <c r="R58" s="44" t="str">
        <f t="shared" si="1"/>
        <v/>
      </c>
      <c r="S58" s="44"/>
      <c r="T58" s="45" t="str">
        <f t="shared" si="4"/>
        <v/>
      </c>
      <c r="U58" s="45"/>
    </row>
    <row r="59" spans="2:21">
      <c r="B59" s="36">
        <v>51</v>
      </c>
      <c r="C59" s="42" t="str">
        <f t="shared" si="2"/>
        <v/>
      </c>
      <c r="D59" s="42"/>
      <c r="E59" s="36"/>
      <c r="F59" s="8"/>
      <c r="G59" s="36" t="s">
        <v>3</v>
      </c>
      <c r="H59" s="43"/>
      <c r="I59" s="43"/>
      <c r="J59" s="36"/>
      <c r="K59" s="42" t="str">
        <f t="shared" si="0"/>
        <v/>
      </c>
      <c r="L59" s="42"/>
      <c r="M59" s="6" t="str">
        <f t="shared" si="3"/>
        <v/>
      </c>
      <c r="N59" s="36"/>
      <c r="O59" s="8"/>
      <c r="P59" s="43"/>
      <c r="Q59" s="43"/>
      <c r="R59" s="44" t="str">
        <f t="shared" si="1"/>
        <v/>
      </c>
      <c r="S59" s="44"/>
      <c r="T59" s="45" t="str">
        <f t="shared" si="4"/>
        <v/>
      </c>
      <c r="U59" s="45"/>
    </row>
    <row r="60" spans="2:21">
      <c r="B60" s="36">
        <v>52</v>
      </c>
      <c r="C60" s="42" t="str">
        <f t="shared" si="2"/>
        <v/>
      </c>
      <c r="D60" s="42"/>
      <c r="E60" s="36"/>
      <c r="F60" s="8"/>
      <c r="G60" s="36" t="s">
        <v>3</v>
      </c>
      <c r="H60" s="43"/>
      <c r="I60" s="43"/>
      <c r="J60" s="36"/>
      <c r="K60" s="42" t="str">
        <f t="shared" si="0"/>
        <v/>
      </c>
      <c r="L60" s="42"/>
      <c r="M60" s="6" t="str">
        <f t="shared" si="3"/>
        <v/>
      </c>
      <c r="N60" s="36"/>
      <c r="O60" s="8"/>
      <c r="P60" s="43"/>
      <c r="Q60" s="43"/>
      <c r="R60" s="44" t="str">
        <f t="shared" si="1"/>
        <v/>
      </c>
      <c r="S60" s="44"/>
      <c r="T60" s="45" t="str">
        <f t="shared" si="4"/>
        <v/>
      </c>
      <c r="U60" s="45"/>
    </row>
    <row r="61" spans="2:21">
      <c r="B61" s="36">
        <v>53</v>
      </c>
      <c r="C61" s="42" t="str">
        <f t="shared" si="2"/>
        <v/>
      </c>
      <c r="D61" s="42"/>
      <c r="E61" s="36"/>
      <c r="F61" s="8"/>
      <c r="G61" s="36" t="s">
        <v>3</v>
      </c>
      <c r="H61" s="43"/>
      <c r="I61" s="43"/>
      <c r="J61" s="36"/>
      <c r="K61" s="42" t="str">
        <f t="shared" si="0"/>
        <v/>
      </c>
      <c r="L61" s="42"/>
      <c r="M61" s="6" t="str">
        <f t="shared" si="3"/>
        <v/>
      </c>
      <c r="N61" s="36"/>
      <c r="O61" s="8"/>
      <c r="P61" s="43"/>
      <c r="Q61" s="43"/>
      <c r="R61" s="44" t="str">
        <f t="shared" si="1"/>
        <v/>
      </c>
      <c r="S61" s="44"/>
      <c r="T61" s="45" t="str">
        <f t="shared" si="4"/>
        <v/>
      </c>
      <c r="U61" s="45"/>
    </row>
    <row r="62" spans="2:21">
      <c r="B62" s="36">
        <v>54</v>
      </c>
      <c r="C62" s="42" t="str">
        <f t="shared" si="2"/>
        <v/>
      </c>
      <c r="D62" s="42"/>
      <c r="E62" s="36"/>
      <c r="F62" s="8"/>
      <c r="G62" s="36" t="s">
        <v>3</v>
      </c>
      <c r="H62" s="43"/>
      <c r="I62" s="43"/>
      <c r="J62" s="36"/>
      <c r="K62" s="42" t="str">
        <f t="shared" si="0"/>
        <v/>
      </c>
      <c r="L62" s="42"/>
      <c r="M62" s="6" t="str">
        <f t="shared" si="3"/>
        <v/>
      </c>
      <c r="N62" s="36"/>
      <c r="O62" s="8"/>
      <c r="P62" s="43"/>
      <c r="Q62" s="43"/>
      <c r="R62" s="44" t="str">
        <f t="shared" si="1"/>
        <v/>
      </c>
      <c r="S62" s="44"/>
      <c r="T62" s="45" t="str">
        <f t="shared" si="4"/>
        <v/>
      </c>
      <c r="U62" s="45"/>
    </row>
    <row r="63" spans="2:21">
      <c r="B63" s="36">
        <v>55</v>
      </c>
      <c r="C63" s="42" t="str">
        <f t="shared" si="2"/>
        <v/>
      </c>
      <c r="D63" s="42"/>
      <c r="E63" s="36"/>
      <c r="F63" s="8"/>
      <c r="G63" s="36" t="s">
        <v>4</v>
      </c>
      <c r="H63" s="43"/>
      <c r="I63" s="43"/>
      <c r="J63" s="36"/>
      <c r="K63" s="42" t="str">
        <f t="shared" si="0"/>
        <v/>
      </c>
      <c r="L63" s="42"/>
      <c r="M63" s="6" t="str">
        <f t="shared" si="3"/>
        <v/>
      </c>
      <c r="N63" s="36"/>
      <c r="O63" s="8"/>
      <c r="P63" s="43"/>
      <c r="Q63" s="43"/>
      <c r="R63" s="44" t="str">
        <f t="shared" si="1"/>
        <v/>
      </c>
      <c r="S63" s="44"/>
      <c r="T63" s="45" t="str">
        <f t="shared" si="4"/>
        <v/>
      </c>
      <c r="U63" s="45"/>
    </row>
    <row r="64" spans="2:21">
      <c r="B64" s="36">
        <v>56</v>
      </c>
      <c r="C64" s="42" t="str">
        <f t="shared" si="2"/>
        <v/>
      </c>
      <c r="D64" s="42"/>
      <c r="E64" s="36"/>
      <c r="F64" s="8"/>
      <c r="G64" s="36" t="s">
        <v>3</v>
      </c>
      <c r="H64" s="43"/>
      <c r="I64" s="43"/>
      <c r="J64" s="36"/>
      <c r="K64" s="42" t="str">
        <f t="shared" si="0"/>
        <v/>
      </c>
      <c r="L64" s="42"/>
      <c r="M64" s="6" t="str">
        <f t="shared" si="3"/>
        <v/>
      </c>
      <c r="N64" s="36"/>
      <c r="O64" s="8"/>
      <c r="P64" s="43"/>
      <c r="Q64" s="43"/>
      <c r="R64" s="44" t="str">
        <f t="shared" si="1"/>
        <v/>
      </c>
      <c r="S64" s="44"/>
      <c r="T64" s="45" t="str">
        <f t="shared" si="4"/>
        <v/>
      </c>
      <c r="U64" s="45"/>
    </row>
    <row r="65" spans="2:21">
      <c r="B65" s="36">
        <v>57</v>
      </c>
      <c r="C65" s="42" t="str">
        <f t="shared" si="2"/>
        <v/>
      </c>
      <c r="D65" s="42"/>
      <c r="E65" s="36"/>
      <c r="F65" s="8"/>
      <c r="G65" s="36" t="s">
        <v>3</v>
      </c>
      <c r="H65" s="43"/>
      <c r="I65" s="43"/>
      <c r="J65" s="36"/>
      <c r="K65" s="42" t="str">
        <f t="shared" si="0"/>
        <v/>
      </c>
      <c r="L65" s="42"/>
      <c r="M65" s="6" t="str">
        <f t="shared" si="3"/>
        <v/>
      </c>
      <c r="N65" s="36"/>
      <c r="O65" s="8"/>
      <c r="P65" s="43"/>
      <c r="Q65" s="43"/>
      <c r="R65" s="44" t="str">
        <f t="shared" si="1"/>
        <v/>
      </c>
      <c r="S65" s="44"/>
      <c r="T65" s="45" t="str">
        <f t="shared" si="4"/>
        <v/>
      </c>
      <c r="U65" s="45"/>
    </row>
    <row r="66" spans="2:21">
      <c r="B66" s="36">
        <v>58</v>
      </c>
      <c r="C66" s="42" t="str">
        <f t="shared" si="2"/>
        <v/>
      </c>
      <c r="D66" s="42"/>
      <c r="E66" s="36"/>
      <c r="F66" s="8"/>
      <c r="G66" s="36" t="s">
        <v>3</v>
      </c>
      <c r="H66" s="43"/>
      <c r="I66" s="43"/>
      <c r="J66" s="36"/>
      <c r="K66" s="42" t="str">
        <f t="shared" si="0"/>
        <v/>
      </c>
      <c r="L66" s="42"/>
      <c r="M66" s="6" t="str">
        <f t="shared" si="3"/>
        <v/>
      </c>
      <c r="N66" s="36"/>
      <c r="O66" s="8"/>
      <c r="P66" s="43"/>
      <c r="Q66" s="43"/>
      <c r="R66" s="44" t="str">
        <f t="shared" si="1"/>
        <v/>
      </c>
      <c r="S66" s="44"/>
      <c r="T66" s="45" t="str">
        <f t="shared" si="4"/>
        <v/>
      </c>
      <c r="U66" s="45"/>
    </row>
    <row r="67" spans="2:21">
      <c r="B67" s="36">
        <v>59</v>
      </c>
      <c r="C67" s="42" t="str">
        <f t="shared" si="2"/>
        <v/>
      </c>
      <c r="D67" s="42"/>
      <c r="E67" s="36"/>
      <c r="F67" s="8"/>
      <c r="G67" s="36" t="s">
        <v>3</v>
      </c>
      <c r="H67" s="43"/>
      <c r="I67" s="43"/>
      <c r="J67" s="36"/>
      <c r="K67" s="42" t="str">
        <f t="shared" si="0"/>
        <v/>
      </c>
      <c r="L67" s="42"/>
      <c r="M67" s="6" t="str">
        <f t="shared" si="3"/>
        <v/>
      </c>
      <c r="N67" s="36"/>
      <c r="O67" s="8"/>
      <c r="P67" s="43"/>
      <c r="Q67" s="43"/>
      <c r="R67" s="44" t="str">
        <f t="shared" si="1"/>
        <v/>
      </c>
      <c r="S67" s="44"/>
      <c r="T67" s="45" t="str">
        <f t="shared" si="4"/>
        <v/>
      </c>
      <c r="U67" s="45"/>
    </row>
    <row r="68" spans="2:21">
      <c r="B68" s="36">
        <v>60</v>
      </c>
      <c r="C68" s="42" t="str">
        <f t="shared" si="2"/>
        <v/>
      </c>
      <c r="D68" s="42"/>
      <c r="E68" s="36"/>
      <c r="F68" s="8"/>
      <c r="G68" s="36" t="s">
        <v>4</v>
      </c>
      <c r="H68" s="43"/>
      <c r="I68" s="43"/>
      <c r="J68" s="36"/>
      <c r="K68" s="42" t="str">
        <f t="shared" si="0"/>
        <v/>
      </c>
      <c r="L68" s="42"/>
      <c r="M68" s="6" t="str">
        <f t="shared" si="3"/>
        <v/>
      </c>
      <c r="N68" s="36"/>
      <c r="O68" s="8"/>
      <c r="P68" s="43"/>
      <c r="Q68" s="43"/>
      <c r="R68" s="44" t="str">
        <f t="shared" si="1"/>
        <v/>
      </c>
      <c r="S68" s="44"/>
      <c r="T68" s="45" t="str">
        <f t="shared" si="4"/>
        <v/>
      </c>
      <c r="U68" s="45"/>
    </row>
    <row r="69" spans="2:21">
      <c r="B69" s="36">
        <v>61</v>
      </c>
      <c r="C69" s="42" t="str">
        <f t="shared" si="2"/>
        <v/>
      </c>
      <c r="D69" s="42"/>
      <c r="E69" s="36"/>
      <c r="F69" s="8"/>
      <c r="G69" s="36" t="s">
        <v>4</v>
      </c>
      <c r="H69" s="43"/>
      <c r="I69" s="43"/>
      <c r="J69" s="36"/>
      <c r="K69" s="42" t="str">
        <f t="shared" si="0"/>
        <v/>
      </c>
      <c r="L69" s="42"/>
      <c r="M69" s="6" t="str">
        <f t="shared" si="3"/>
        <v/>
      </c>
      <c r="N69" s="36"/>
      <c r="O69" s="8"/>
      <c r="P69" s="43"/>
      <c r="Q69" s="43"/>
      <c r="R69" s="44" t="str">
        <f t="shared" si="1"/>
        <v/>
      </c>
      <c r="S69" s="44"/>
      <c r="T69" s="45" t="str">
        <f t="shared" si="4"/>
        <v/>
      </c>
      <c r="U69" s="45"/>
    </row>
    <row r="70" spans="2:21">
      <c r="B70" s="36">
        <v>62</v>
      </c>
      <c r="C70" s="42" t="str">
        <f t="shared" si="2"/>
        <v/>
      </c>
      <c r="D70" s="42"/>
      <c r="E70" s="36"/>
      <c r="F70" s="8"/>
      <c r="G70" s="36" t="s">
        <v>3</v>
      </c>
      <c r="H70" s="43"/>
      <c r="I70" s="43"/>
      <c r="J70" s="36"/>
      <c r="K70" s="42" t="str">
        <f t="shared" si="0"/>
        <v/>
      </c>
      <c r="L70" s="42"/>
      <c r="M70" s="6" t="str">
        <f t="shared" si="3"/>
        <v/>
      </c>
      <c r="N70" s="36"/>
      <c r="O70" s="8"/>
      <c r="P70" s="43"/>
      <c r="Q70" s="43"/>
      <c r="R70" s="44" t="str">
        <f t="shared" si="1"/>
        <v/>
      </c>
      <c r="S70" s="44"/>
      <c r="T70" s="45" t="str">
        <f t="shared" si="4"/>
        <v/>
      </c>
      <c r="U70" s="45"/>
    </row>
    <row r="71" spans="2:21">
      <c r="B71" s="36">
        <v>63</v>
      </c>
      <c r="C71" s="42" t="str">
        <f t="shared" si="2"/>
        <v/>
      </c>
      <c r="D71" s="42"/>
      <c r="E71" s="36"/>
      <c r="F71" s="8"/>
      <c r="G71" s="36" t="s">
        <v>4</v>
      </c>
      <c r="H71" s="43"/>
      <c r="I71" s="43"/>
      <c r="J71" s="36"/>
      <c r="K71" s="42" t="str">
        <f t="shared" si="0"/>
        <v/>
      </c>
      <c r="L71" s="42"/>
      <c r="M71" s="6" t="str">
        <f t="shared" si="3"/>
        <v/>
      </c>
      <c r="N71" s="36"/>
      <c r="O71" s="8"/>
      <c r="P71" s="43"/>
      <c r="Q71" s="43"/>
      <c r="R71" s="44" t="str">
        <f t="shared" si="1"/>
        <v/>
      </c>
      <c r="S71" s="44"/>
      <c r="T71" s="45" t="str">
        <f t="shared" si="4"/>
        <v/>
      </c>
      <c r="U71" s="45"/>
    </row>
    <row r="72" spans="2:21">
      <c r="B72" s="36">
        <v>64</v>
      </c>
      <c r="C72" s="42" t="str">
        <f t="shared" si="2"/>
        <v/>
      </c>
      <c r="D72" s="42"/>
      <c r="E72" s="36"/>
      <c r="F72" s="8"/>
      <c r="G72" s="36" t="s">
        <v>3</v>
      </c>
      <c r="H72" s="43"/>
      <c r="I72" s="43"/>
      <c r="J72" s="36"/>
      <c r="K72" s="42" t="str">
        <f t="shared" si="0"/>
        <v/>
      </c>
      <c r="L72" s="42"/>
      <c r="M72" s="6" t="str">
        <f t="shared" si="3"/>
        <v/>
      </c>
      <c r="N72" s="36"/>
      <c r="O72" s="8"/>
      <c r="P72" s="43"/>
      <c r="Q72" s="43"/>
      <c r="R72" s="44" t="str">
        <f t="shared" si="1"/>
        <v/>
      </c>
      <c r="S72" s="44"/>
      <c r="T72" s="45" t="str">
        <f t="shared" si="4"/>
        <v/>
      </c>
      <c r="U72" s="45"/>
    </row>
    <row r="73" spans="2:21">
      <c r="B73" s="36">
        <v>65</v>
      </c>
      <c r="C73" s="42" t="str">
        <f t="shared" si="2"/>
        <v/>
      </c>
      <c r="D73" s="42"/>
      <c r="E73" s="36"/>
      <c r="F73" s="8"/>
      <c r="G73" s="36" t="s">
        <v>4</v>
      </c>
      <c r="H73" s="43"/>
      <c r="I73" s="43"/>
      <c r="J73" s="36"/>
      <c r="K73" s="42" t="str">
        <f t="shared" ref="K73:K108" si="14">IF(F73="","",C73*0.03)</f>
        <v/>
      </c>
      <c r="L73" s="42"/>
      <c r="M73" s="6" t="str">
        <f t="shared" si="3"/>
        <v/>
      </c>
      <c r="N73" s="36"/>
      <c r="O73" s="8"/>
      <c r="P73" s="43"/>
      <c r="Q73" s="43"/>
      <c r="R73" s="44" t="str">
        <f t="shared" ref="R73:R108" si="15">IF(O73="","",ROUNDDOWN((IF(G73="売",H73-P73,P73-H73))*M73*1000000000/81,0))</f>
        <v/>
      </c>
      <c r="S73" s="44"/>
      <c r="T73" s="45" t="str">
        <f t="shared" si="4"/>
        <v/>
      </c>
      <c r="U73" s="45"/>
    </row>
    <row r="74" spans="2:21">
      <c r="B74" s="36">
        <v>66</v>
      </c>
      <c r="C74" s="42" t="str">
        <f t="shared" ref="C74:C108" si="16">IF(R73="","",C73+R73)</f>
        <v/>
      </c>
      <c r="D74" s="42"/>
      <c r="E74" s="36"/>
      <c r="F74" s="8"/>
      <c r="G74" s="36" t="s">
        <v>4</v>
      </c>
      <c r="H74" s="43"/>
      <c r="I74" s="43"/>
      <c r="J74" s="36"/>
      <c r="K74" s="42" t="str">
        <f t="shared" si="14"/>
        <v/>
      </c>
      <c r="L74" s="42"/>
      <c r="M74" s="6" t="str">
        <f t="shared" ref="M74:M108" si="17">IF(J74="","",ROUNDDOWN(K74/(J74/81)/100000,2))</f>
        <v/>
      </c>
      <c r="N74" s="36"/>
      <c r="O74" s="8"/>
      <c r="P74" s="43"/>
      <c r="Q74" s="43"/>
      <c r="R74" s="44" t="str">
        <f t="shared" si="15"/>
        <v/>
      </c>
      <c r="S74" s="44"/>
      <c r="T74" s="45" t="str">
        <f t="shared" ref="T74:T108" si="18">IF(O74="","",IF(R74&lt;0,J74*(-1),IF(G74="買",(P74-H74)*10000,(H74-P74)*10000)))</f>
        <v/>
      </c>
      <c r="U74" s="45"/>
    </row>
    <row r="75" spans="2:21">
      <c r="B75" s="36">
        <v>67</v>
      </c>
      <c r="C75" s="42" t="str">
        <f t="shared" si="16"/>
        <v/>
      </c>
      <c r="D75" s="42"/>
      <c r="E75" s="36"/>
      <c r="F75" s="8"/>
      <c r="G75" s="36" t="s">
        <v>3</v>
      </c>
      <c r="H75" s="43"/>
      <c r="I75" s="43"/>
      <c r="J75" s="36"/>
      <c r="K75" s="42" t="str">
        <f t="shared" si="14"/>
        <v/>
      </c>
      <c r="L75" s="42"/>
      <c r="M75" s="6" t="str">
        <f t="shared" si="17"/>
        <v/>
      </c>
      <c r="N75" s="36"/>
      <c r="O75" s="8"/>
      <c r="P75" s="43"/>
      <c r="Q75" s="43"/>
      <c r="R75" s="44" t="str">
        <f t="shared" si="15"/>
        <v/>
      </c>
      <c r="S75" s="44"/>
      <c r="T75" s="45" t="str">
        <f t="shared" si="18"/>
        <v/>
      </c>
      <c r="U75" s="45"/>
    </row>
    <row r="76" spans="2:21">
      <c r="B76" s="36">
        <v>68</v>
      </c>
      <c r="C76" s="42" t="str">
        <f t="shared" si="16"/>
        <v/>
      </c>
      <c r="D76" s="42"/>
      <c r="E76" s="36"/>
      <c r="F76" s="8"/>
      <c r="G76" s="36" t="s">
        <v>3</v>
      </c>
      <c r="H76" s="43"/>
      <c r="I76" s="43"/>
      <c r="J76" s="36"/>
      <c r="K76" s="42" t="str">
        <f t="shared" si="14"/>
        <v/>
      </c>
      <c r="L76" s="42"/>
      <c r="M76" s="6" t="str">
        <f t="shared" si="17"/>
        <v/>
      </c>
      <c r="N76" s="36"/>
      <c r="O76" s="8"/>
      <c r="P76" s="43"/>
      <c r="Q76" s="43"/>
      <c r="R76" s="44" t="str">
        <f t="shared" si="15"/>
        <v/>
      </c>
      <c r="S76" s="44"/>
      <c r="T76" s="45" t="str">
        <f t="shared" si="18"/>
        <v/>
      </c>
      <c r="U76" s="45"/>
    </row>
    <row r="77" spans="2:21">
      <c r="B77" s="36">
        <v>69</v>
      </c>
      <c r="C77" s="42" t="str">
        <f t="shared" si="16"/>
        <v/>
      </c>
      <c r="D77" s="42"/>
      <c r="E77" s="36"/>
      <c r="F77" s="8"/>
      <c r="G77" s="36" t="s">
        <v>3</v>
      </c>
      <c r="H77" s="43"/>
      <c r="I77" s="43"/>
      <c r="J77" s="36"/>
      <c r="K77" s="42" t="str">
        <f t="shared" si="14"/>
        <v/>
      </c>
      <c r="L77" s="42"/>
      <c r="M77" s="6" t="str">
        <f t="shared" si="17"/>
        <v/>
      </c>
      <c r="N77" s="36"/>
      <c r="O77" s="8"/>
      <c r="P77" s="43"/>
      <c r="Q77" s="43"/>
      <c r="R77" s="44" t="str">
        <f t="shared" si="15"/>
        <v/>
      </c>
      <c r="S77" s="44"/>
      <c r="T77" s="45" t="str">
        <f t="shared" si="18"/>
        <v/>
      </c>
      <c r="U77" s="45"/>
    </row>
    <row r="78" spans="2:21">
      <c r="B78" s="36">
        <v>70</v>
      </c>
      <c r="C78" s="42" t="str">
        <f t="shared" si="16"/>
        <v/>
      </c>
      <c r="D78" s="42"/>
      <c r="E78" s="36"/>
      <c r="F78" s="8"/>
      <c r="G78" s="36" t="s">
        <v>4</v>
      </c>
      <c r="H78" s="43"/>
      <c r="I78" s="43"/>
      <c r="J78" s="36"/>
      <c r="K78" s="42" t="str">
        <f t="shared" si="14"/>
        <v/>
      </c>
      <c r="L78" s="42"/>
      <c r="M78" s="6" t="str">
        <f t="shared" si="17"/>
        <v/>
      </c>
      <c r="N78" s="36"/>
      <c r="O78" s="8"/>
      <c r="P78" s="43"/>
      <c r="Q78" s="43"/>
      <c r="R78" s="44" t="str">
        <f t="shared" si="15"/>
        <v/>
      </c>
      <c r="S78" s="44"/>
      <c r="T78" s="45" t="str">
        <f t="shared" si="18"/>
        <v/>
      </c>
      <c r="U78" s="45"/>
    </row>
    <row r="79" spans="2:21">
      <c r="B79" s="36">
        <v>71</v>
      </c>
      <c r="C79" s="42" t="str">
        <f t="shared" si="16"/>
        <v/>
      </c>
      <c r="D79" s="42"/>
      <c r="E79" s="36"/>
      <c r="F79" s="8"/>
      <c r="G79" s="36" t="s">
        <v>3</v>
      </c>
      <c r="H79" s="43"/>
      <c r="I79" s="43"/>
      <c r="J79" s="36"/>
      <c r="K79" s="42" t="str">
        <f t="shared" si="14"/>
        <v/>
      </c>
      <c r="L79" s="42"/>
      <c r="M79" s="6" t="str">
        <f t="shared" si="17"/>
        <v/>
      </c>
      <c r="N79" s="36"/>
      <c r="O79" s="8"/>
      <c r="P79" s="43"/>
      <c r="Q79" s="43"/>
      <c r="R79" s="44" t="str">
        <f t="shared" si="15"/>
        <v/>
      </c>
      <c r="S79" s="44"/>
      <c r="T79" s="45" t="str">
        <f t="shared" si="18"/>
        <v/>
      </c>
      <c r="U79" s="45"/>
    </row>
    <row r="80" spans="2:21">
      <c r="B80" s="36">
        <v>72</v>
      </c>
      <c r="C80" s="42" t="str">
        <f t="shared" si="16"/>
        <v/>
      </c>
      <c r="D80" s="42"/>
      <c r="E80" s="36"/>
      <c r="F80" s="8"/>
      <c r="G80" s="36" t="s">
        <v>4</v>
      </c>
      <c r="H80" s="43"/>
      <c r="I80" s="43"/>
      <c r="J80" s="36"/>
      <c r="K80" s="42" t="str">
        <f t="shared" si="14"/>
        <v/>
      </c>
      <c r="L80" s="42"/>
      <c r="M80" s="6" t="str">
        <f t="shared" si="17"/>
        <v/>
      </c>
      <c r="N80" s="36"/>
      <c r="O80" s="8"/>
      <c r="P80" s="43"/>
      <c r="Q80" s="43"/>
      <c r="R80" s="44" t="str">
        <f t="shared" si="15"/>
        <v/>
      </c>
      <c r="S80" s="44"/>
      <c r="T80" s="45" t="str">
        <f t="shared" si="18"/>
        <v/>
      </c>
      <c r="U80" s="45"/>
    </row>
    <row r="81" spans="2:21">
      <c r="B81" s="36">
        <v>73</v>
      </c>
      <c r="C81" s="42" t="str">
        <f t="shared" si="16"/>
        <v/>
      </c>
      <c r="D81" s="42"/>
      <c r="E81" s="36"/>
      <c r="F81" s="8"/>
      <c r="G81" s="36" t="s">
        <v>3</v>
      </c>
      <c r="H81" s="43"/>
      <c r="I81" s="43"/>
      <c r="J81" s="36"/>
      <c r="K81" s="42" t="str">
        <f t="shared" si="14"/>
        <v/>
      </c>
      <c r="L81" s="42"/>
      <c r="M81" s="6" t="str">
        <f t="shared" si="17"/>
        <v/>
      </c>
      <c r="N81" s="36"/>
      <c r="O81" s="8"/>
      <c r="P81" s="43"/>
      <c r="Q81" s="43"/>
      <c r="R81" s="44" t="str">
        <f t="shared" si="15"/>
        <v/>
      </c>
      <c r="S81" s="44"/>
      <c r="T81" s="45" t="str">
        <f t="shared" si="18"/>
        <v/>
      </c>
      <c r="U81" s="45"/>
    </row>
    <row r="82" spans="2:21">
      <c r="B82" s="36">
        <v>74</v>
      </c>
      <c r="C82" s="42" t="str">
        <f t="shared" si="16"/>
        <v/>
      </c>
      <c r="D82" s="42"/>
      <c r="E82" s="36"/>
      <c r="F82" s="8"/>
      <c r="G82" s="36" t="s">
        <v>3</v>
      </c>
      <c r="H82" s="43"/>
      <c r="I82" s="43"/>
      <c r="J82" s="36"/>
      <c r="K82" s="42" t="str">
        <f t="shared" si="14"/>
        <v/>
      </c>
      <c r="L82" s="42"/>
      <c r="M82" s="6" t="str">
        <f t="shared" si="17"/>
        <v/>
      </c>
      <c r="N82" s="36"/>
      <c r="O82" s="8"/>
      <c r="P82" s="43"/>
      <c r="Q82" s="43"/>
      <c r="R82" s="44" t="str">
        <f t="shared" si="15"/>
        <v/>
      </c>
      <c r="S82" s="44"/>
      <c r="T82" s="45" t="str">
        <f t="shared" si="18"/>
        <v/>
      </c>
      <c r="U82" s="45"/>
    </row>
    <row r="83" spans="2:21">
      <c r="B83" s="36">
        <v>75</v>
      </c>
      <c r="C83" s="42" t="str">
        <f t="shared" si="16"/>
        <v/>
      </c>
      <c r="D83" s="42"/>
      <c r="E83" s="36"/>
      <c r="F83" s="8"/>
      <c r="G83" s="36" t="s">
        <v>3</v>
      </c>
      <c r="H83" s="43"/>
      <c r="I83" s="43"/>
      <c r="J83" s="36"/>
      <c r="K83" s="42" t="str">
        <f t="shared" si="14"/>
        <v/>
      </c>
      <c r="L83" s="42"/>
      <c r="M83" s="6" t="str">
        <f t="shared" si="17"/>
        <v/>
      </c>
      <c r="N83" s="36"/>
      <c r="O83" s="8"/>
      <c r="P83" s="43"/>
      <c r="Q83" s="43"/>
      <c r="R83" s="44" t="str">
        <f t="shared" si="15"/>
        <v/>
      </c>
      <c r="S83" s="44"/>
      <c r="T83" s="45" t="str">
        <f t="shared" si="18"/>
        <v/>
      </c>
      <c r="U83" s="45"/>
    </row>
    <row r="84" spans="2:21">
      <c r="B84" s="36">
        <v>76</v>
      </c>
      <c r="C84" s="42" t="str">
        <f t="shared" si="16"/>
        <v/>
      </c>
      <c r="D84" s="42"/>
      <c r="E84" s="36"/>
      <c r="F84" s="8"/>
      <c r="G84" s="36" t="s">
        <v>3</v>
      </c>
      <c r="H84" s="43"/>
      <c r="I84" s="43"/>
      <c r="J84" s="36"/>
      <c r="K84" s="42" t="str">
        <f t="shared" si="14"/>
        <v/>
      </c>
      <c r="L84" s="42"/>
      <c r="M84" s="6" t="str">
        <f t="shared" si="17"/>
        <v/>
      </c>
      <c r="N84" s="36"/>
      <c r="O84" s="8"/>
      <c r="P84" s="43"/>
      <c r="Q84" s="43"/>
      <c r="R84" s="44" t="str">
        <f t="shared" si="15"/>
        <v/>
      </c>
      <c r="S84" s="44"/>
      <c r="T84" s="45" t="str">
        <f t="shared" si="18"/>
        <v/>
      </c>
      <c r="U84" s="45"/>
    </row>
    <row r="85" spans="2:21">
      <c r="B85" s="36">
        <v>77</v>
      </c>
      <c r="C85" s="42" t="str">
        <f t="shared" si="16"/>
        <v/>
      </c>
      <c r="D85" s="42"/>
      <c r="E85" s="36"/>
      <c r="F85" s="8"/>
      <c r="G85" s="36" t="s">
        <v>4</v>
      </c>
      <c r="H85" s="43"/>
      <c r="I85" s="43"/>
      <c r="J85" s="36"/>
      <c r="K85" s="42" t="str">
        <f t="shared" si="14"/>
        <v/>
      </c>
      <c r="L85" s="42"/>
      <c r="M85" s="6" t="str">
        <f t="shared" si="17"/>
        <v/>
      </c>
      <c r="N85" s="36"/>
      <c r="O85" s="8"/>
      <c r="P85" s="43"/>
      <c r="Q85" s="43"/>
      <c r="R85" s="44" t="str">
        <f t="shared" si="15"/>
        <v/>
      </c>
      <c r="S85" s="44"/>
      <c r="T85" s="45" t="str">
        <f t="shared" si="18"/>
        <v/>
      </c>
      <c r="U85" s="45"/>
    </row>
    <row r="86" spans="2:21">
      <c r="B86" s="36">
        <v>78</v>
      </c>
      <c r="C86" s="42" t="str">
        <f t="shared" si="16"/>
        <v/>
      </c>
      <c r="D86" s="42"/>
      <c r="E86" s="36"/>
      <c r="F86" s="8"/>
      <c r="G86" s="36" t="s">
        <v>3</v>
      </c>
      <c r="H86" s="43"/>
      <c r="I86" s="43"/>
      <c r="J86" s="36"/>
      <c r="K86" s="42" t="str">
        <f t="shared" si="14"/>
        <v/>
      </c>
      <c r="L86" s="42"/>
      <c r="M86" s="6" t="str">
        <f t="shared" si="17"/>
        <v/>
      </c>
      <c r="N86" s="36"/>
      <c r="O86" s="8"/>
      <c r="P86" s="43"/>
      <c r="Q86" s="43"/>
      <c r="R86" s="44" t="str">
        <f t="shared" si="15"/>
        <v/>
      </c>
      <c r="S86" s="44"/>
      <c r="T86" s="45" t="str">
        <f t="shared" si="18"/>
        <v/>
      </c>
      <c r="U86" s="45"/>
    </row>
    <row r="87" spans="2:21">
      <c r="B87" s="36">
        <v>79</v>
      </c>
      <c r="C87" s="42" t="str">
        <f t="shared" si="16"/>
        <v/>
      </c>
      <c r="D87" s="42"/>
      <c r="E87" s="36"/>
      <c r="F87" s="8"/>
      <c r="G87" s="36" t="s">
        <v>4</v>
      </c>
      <c r="H87" s="43"/>
      <c r="I87" s="43"/>
      <c r="J87" s="36"/>
      <c r="K87" s="42" t="str">
        <f t="shared" si="14"/>
        <v/>
      </c>
      <c r="L87" s="42"/>
      <c r="M87" s="6" t="str">
        <f t="shared" si="17"/>
        <v/>
      </c>
      <c r="N87" s="36"/>
      <c r="O87" s="8"/>
      <c r="P87" s="43"/>
      <c r="Q87" s="43"/>
      <c r="R87" s="44" t="str">
        <f t="shared" si="15"/>
        <v/>
      </c>
      <c r="S87" s="44"/>
      <c r="T87" s="45" t="str">
        <f t="shared" si="18"/>
        <v/>
      </c>
      <c r="U87" s="45"/>
    </row>
    <row r="88" spans="2:21">
      <c r="B88" s="36">
        <v>80</v>
      </c>
      <c r="C88" s="42" t="str">
        <f t="shared" si="16"/>
        <v/>
      </c>
      <c r="D88" s="42"/>
      <c r="E88" s="36"/>
      <c r="F88" s="8"/>
      <c r="G88" s="36" t="s">
        <v>4</v>
      </c>
      <c r="H88" s="43"/>
      <c r="I88" s="43"/>
      <c r="J88" s="36"/>
      <c r="K88" s="42" t="str">
        <f t="shared" si="14"/>
        <v/>
      </c>
      <c r="L88" s="42"/>
      <c r="M88" s="6" t="str">
        <f t="shared" si="17"/>
        <v/>
      </c>
      <c r="N88" s="36"/>
      <c r="O88" s="8"/>
      <c r="P88" s="43"/>
      <c r="Q88" s="43"/>
      <c r="R88" s="44" t="str">
        <f t="shared" si="15"/>
        <v/>
      </c>
      <c r="S88" s="44"/>
      <c r="T88" s="45" t="str">
        <f t="shared" si="18"/>
        <v/>
      </c>
      <c r="U88" s="45"/>
    </row>
    <row r="89" spans="2:21">
      <c r="B89" s="36">
        <v>81</v>
      </c>
      <c r="C89" s="42" t="str">
        <f t="shared" si="16"/>
        <v/>
      </c>
      <c r="D89" s="42"/>
      <c r="E89" s="36"/>
      <c r="F89" s="8"/>
      <c r="G89" s="36" t="s">
        <v>4</v>
      </c>
      <c r="H89" s="43"/>
      <c r="I89" s="43"/>
      <c r="J89" s="36"/>
      <c r="K89" s="42" t="str">
        <f t="shared" si="14"/>
        <v/>
      </c>
      <c r="L89" s="42"/>
      <c r="M89" s="6" t="str">
        <f t="shared" si="17"/>
        <v/>
      </c>
      <c r="N89" s="36"/>
      <c r="O89" s="8"/>
      <c r="P89" s="43"/>
      <c r="Q89" s="43"/>
      <c r="R89" s="44" t="str">
        <f t="shared" si="15"/>
        <v/>
      </c>
      <c r="S89" s="44"/>
      <c r="T89" s="45" t="str">
        <f t="shared" si="18"/>
        <v/>
      </c>
      <c r="U89" s="45"/>
    </row>
    <row r="90" spans="2:21">
      <c r="B90" s="36">
        <v>82</v>
      </c>
      <c r="C90" s="42" t="str">
        <f t="shared" si="16"/>
        <v/>
      </c>
      <c r="D90" s="42"/>
      <c r="E90" s="36"/>
      <c r="F90" s="8"/>
      <c r="G90" s="36" t="s">
        <v>4</v>
      </c>
      <c r="H90" s="43"/>
      <c r="I90" s="43"/>
      <c r="J90" s="36"/>
      <c r="K90" s="42" t="str">
        <f t="shared" si="14"/>
        <v/>
      </c>
      <c r="L90" s="42"/>
      <c r="M90" s="6" t="str">
        <f t="shared" si="17"/>
        <v/>
      </c>
      <c r="N90" s="36"/>
      <c r="O90" s="8"/>
      <c r="P90" s="43"/>
      <c r="Q90" s="43"/>
      <c r="R90" s="44" t="str">
        <f t="shared" si="15"/>
        <v/>
      </c>
      <c r="S90" s="44"/>
      <c r="T90" s="45" t="str">
        <f t="shared" si="18"/>
        <v/>
      </c>
      <c r="U90" s="45"/>
    </row>
    <row r="91" spans="2:21">
      <c r="B91" s="36">
        <v>83</v>
      </c>
      <c r="C91" s="42" t="str">
        <f t="shared" si="16"/>
        <v/>
      </c>
      <c r="D91" s="42"/>
      <c r="E91" s="36"/>
      <c r="F91" s="8"/>
      <c r="G91" s="36" t="s">
        <v>4</v>
      </c>
      <c r="H91" s="43"/>
      <c r="I91" s="43"/>
      <c r="J91" s="36"/>
      <c r="K91" s="42" t="str">
        <f t="shared" si="14"/>
        <v/>
      </c>
      <c r="L91" s="42"/>
      <c r="M91" s="6" t="str">
        <f t="shared" si="17"/>
        <v/>
      </c>
      <c r="N91" s="36"/>
      <c r="O91" s="8"/>
      <c r="P91" s="43"/>
      <c r="Q91" s="43"/>
      <c r="R91" s="44" t="str">
        <f t="shared" si="15"/>
        <v/>
      </c>
      <c r="S91" s="44"/>
      <c r="T91" s="45" t="str">
        <f t="shared" si="18"/>
        <v/>
      </c>
      <c r="U91" s="45"/>
    </row>
    <row r="92" spans="2:21">
      <c r="B92" s="36">
        <v>84</v>
      </c>
      <c r="C92" s="42" t="str">
        <f t="shared" si="16"/>
        <v/>
      </c>
      <c r="D92" s="42"/>
      <c r="E92" s="36"/>
      <c r="F92" s="8"/>
      <c r="G92" s="36" t="s">
        <v>3</v>
      </c>
      <c r="H92" s="43"/>
      <c r="I92" s="43"/>
      <c r="J92" s="36"/>
      <c r="K92" s="42" t="str">
        <f t="shared" si="14"/>
        <v/>
      </c>
      <c r="L92" s="42"/>
      <c r="M92" s="6" t="str">
        <f t="shared" si="17"/>
        <v/>
      </c>
      <c r="N92" s="36"/>
      <c r="O92" s="8"/>
      <c r="P92" s="43"/>
      <c r="Q92" s="43"/>
      <c r="R92" s="44" t="str">
        <f t="shared" si="15"/>
        <v/>
      </c>
      <c r="S92" s="44"/>
      <c r="T92" s="45" t="str">
        <f t="shared" si="18"/>
        <v/>
      </c>
      <c r="U92" s="45"/>
    </row>
    <row r="93" spans="2:21">
      <c r="B93" s="36">
        <v>85</v>
      </c>
      <c r="C93" s="42" t="str">
        <f t="shared" si="16"/>
        <v/>
      </c>
      <c r="D93" s="42"/>
      <c r="E93" s="36"/>
      <c r="F93" s="8"/>
      <c r="G93" s="36" t="s">
        <v>4</v>
      </c>
      <c r="H93" s="43"/>
      <c r="I93" s="43"/>
      <c r="J93" s="36"/>
      <c r="K93" s="42" t="str">
        <f t="shared" si="14"/>
        <v/>
      </c>
      <c r="L93" s="42"/>
      <c r="M93" s="6" t="str">
        <f t="shared" si="17"/>
        <v/>
      </c>
      <c r="N93" s="36"/>
      <c r="O93" s="8"/>
      <c r="P93" s="43"/>
      <c r="Q93" s="43"/>
      <c r="R93" s="44" t="str">
        <f t="shared" si="15"/>
        <v/>
      </c>
      <c r="S93" s="44"/>
      <c r="T93" s="45" t="str">
        <f t="shared" si="18"/>
        <v/>
      </c>
      <c r="U93" s="45"/>
    </row>
    <row r="94" spans="2:21">
      <c r="B94" s="36">
        <v>86</v>
      </c>
      <c r="C94" s="42" t="str">
        <f t="shared" si="16"/>
        <v/>
      </c>
      <c r="D94" s="42"/>
      <c r="E94" s="36"/>
      <c r="F94" s="8"/>
      <c r="G94" s="36" t="s">
        <v>3</v>
      </c>
      <c r="H94" s="43"/>
      <c r="I94" s="43"/>
      <c r="J94" s="36"/>
      <c r="K94" s="42" t="str">
        <f t="shared" si="14"/>
        <v/>
      </c>
      <c r="L94" s="42"/>
      <c r="M94" s="6" t="str">
        <f t="shared" si="17"/>
        <v/>
      </c>
      <c r="N94" s="36"/>
      <c r="O94" s="8"/>
      <c r="P94" s="43"/>
      <c r="Q94" s="43"/>
      <c r="R94" s="44" t="str">
        <f t="shared" si="15"/>
        <v/>
      </c>
      <c r="S94" s="44"/>
      <c r="T94" s="45" t="str">
        <f t="shared" si="18"/>
        <v/>
      </c>
      <c r="U94" s="45"/>
    </row>
    <row r="95" spans="2:21">
      <c r="B95" s="36">
        <v>87</v>
      </c>
      <c r="C95" s="42" t="str">
        <f t="shared" si="16"/>
        <v/>
      </c>
      <c r="D95" s="42"/>
      <c r="E95" s="36"/>
      <c r="F95" s="8"/>
      <c r="G95" s="36" t="s">
        <v>4</v>
      </c>
      <c r="H95" s="43"/>
      <c r="I95" s="43"/>
      <c r="J95" s="36"/>
      <c r="K95" s="42" t="str">
        <f t="shared" si="14"/>
        <v/>
      </c>
      <c r="L95" s="42"/>
      <c r="M95" s="6" t="str">
        <f t="shared" si="17"/>
        <v/>
      </c>
      <c r="N95" s="36"/>
      <c r="O95" s="8"/>
      <c r="P95" s="43"/>
      <c r="Q95" s="43"/>
      <c r="R95" s="44" t="str">
        <f t="shared" si="15"/>
        <v/>
      </c>
      <c r="S95" s="44"/>
      <c r="T95" s="45" t="str">
        <f t="shared" si="18"/>
        <v/>
      </c>
      <c r="U95" s="45"/>
    </row>
    <row r="96" spans="2:21">
      <c r="B96" s="36">
        <v>88</v>
      </c>
      <c r="C96" s="42" t="str">
        <f t="shared" si="16"/>
        <v/>
      </c>
      <c r="D96" s="42"/>
      <c r="E96" s="36"/>
      <c r="F96" s="8"/>
      <c r="G96" s="36" t="s">
        <v>3</v>
      </c>
      <c r="H96" s="43"/>
      <c r="I96" s="43"/>
      <c r="J96" s="36"/>
      <c r="K96" s="42" t="str">
        <f t="shared" si="14"/>
        <v/>
      </c>
      <c r="L96" s="42"/>
      <c r="M96" s="6" t="str">
        <f t="shared" si="17"/>
        <v/>
      </c>
      <c r="N96" s="36"/>
      <c r="O96" s="8"/>
      <c r="P96" s="43"/>
      <c r="Q96" s="43"/>
      <c r="R96" s="44" t="str">
        <f t="shared" si="15"/>
        <v/>
      </c>
      <c r="S96" s="44"/>
      <c r="T96" s="45" t="str">
        <f t="shared" si="18"/>
        <v/>
      </c>
      <c r="U96" s="45"/>
    </row>
    <row r="97" spans="2:21">
      <c r="B97" s="36">
        <v>89</v>
      </c>
      <c r="C97" s="42" t="str">
        <f t="shared" si="16"/>
        <v/>
      </c>
      <c r="D97" s="42"/>
      <c r="E97" s="36"/>
      <c r="F97" s="8"/>
      <c r="G97" s="36" t="s">
        <v>4</v>
      </c>
      <c r="H97" s="43"/>
      <c r="I97" s="43"/>
      <c r="J97" s="36"/>
      <c r="K97" s="42" t="str">
        <f t="shared" si="14"/>
        <v/>
      </c>
      <c r="L97" s="42"/>
      <c r="M97" s="6" t="str">
        <f t="shared" si="17"/>
        <v/>
      </c>
      <c r="N97" s="36"/>
      <c r="O97" s="8"/>
      <c r="P97" s="43"/>
      <c r="Q97" s="43"/>
      <c r="R97" s="44" t="str">
        <f t="shared" si="15"/>
        <v/>
      </c>
      <c r="S97" s="44"/>
      <c r="T97" s="45" t="str">
        <f t="shared" si="18"/>
        <v/>
      </c>
      <c r="U97" s="45"/>
    </row>
    <row r="98" spans="2:21">
      <c r="B98" s="36">
        <v>90</v>
      </c>
      <c r="C98" s="42" t="str">
        <f t="shared" si="16"/>
        <v/>
      </c>
      <c r="D98" s="42"/>
      <c r="E98" s="36"/>
      <c r="F98" s="8"/>
      <c r="G98" s="36" t="s">
        <v>3</v>
      </c>
      <c r="H98" s="43"/>
      <c r="I98" s="43"/>
      <c r="J98" s="36"/>
      <c r="K98" s="42" t="str">
        <f t="shared" si="14"/>
        <v/>
      </c>
      <c r="L98" s="42"/>
      <c r="M98" s="6" t="str">
        <f t="shared" si="17"/>
        <v/>
      </c>
      <c r="N98" s="36"/>
      <c r="O98" s="8"/>
      <c r="P98" s="43"/>
      <c r="Q98" s="43"/>
      <c r="R98" s="44" t="str">
        <f t="shared" si="15"/>
        <v/>
      </c>
      <c r="S98" s="44"/>
      <c r="T98" s="45" t="str">
        <f t="shared" si="18"/>
        <v/>
      </c>
      <c r="U98" s="45"/>
    </row>
    <row r="99" spans="2:21">
      <c r="B99" s="36">
        <v>91</v>
      </c>
      <c r="C99" s="42" t="str">
        <f t="shared" si="16"/>
        <v/>
      </c>
      <c r="D99" s="42"/>
      <c r="E99" s="36"/>
      <c r="F99" s="8"/>
      <c r="G99" s="36" t="s">
        <v>4</v>
      </c>
      <c r="H99" s="43"/>
      <c r="I99" s="43"/>
      <c r="J99" s="36"/>
      <c r="K99" s="42" t="str">
        <f t="shared" si="14"/>
        <v/>
      </c>
      <c r="L99" s="42"/>
      <c r="M99" s="6" t="str">
        <f t="shared" si="17"/>
        <v/>
      </c>
      <c r="N99" s="36"/>
      <c r="O99" s="8"/>
      <c r="P99" s="43"/>
      <c r="Q99" s="43"/>
      <c r="R99" s="44" t="str">
        <f t="shared" si="15"/>
        <v/>
      </c>
      <c r="S99" s="44"/>
      <c r="T99" s="45" t="str">
        <f t="shared" si="18"/>
        <v/>
      </c>
      <c r="U99" s="45"/>
    </row>
    <row r="100" spans="2:21">
      <c r="B100" s="36">
        <v>92</v>
      </c>
      <c r="C100" s="42" t="str">
        <f t="shared" si="16"/>
        <v/>
      </c>
      <c r="D100" s="42"/>
      <c r="E100" s="36"/>
      <c r="F100" s="8"/>
      <c r="G100" s="36" t="s">
        <v>4</v>
      </c>
      <c r="H100" s="43"/>
      <c r="I100" s="43"/>
      <c r="J100" s="36"/>
      <c r="K100" s="42" t="str">
        <f t="shared" si="14"/>
        <v/>
      </c>
      <c r="L100" s="42"/>
      <c r="M100" s="6" t="str">
        <f t="shared" si="17"/>
        <v/>
      </c>
      <c r="N100" s="36"/>
      <c r="O100" s="8"/>
      <c r="P100" s="43"/>
      <c r="Q100" s="43"/>
      <c r="R100" s="44" t="str">
        <f t="shared" si="15"/>
        <v/>
      </c>
      <c r="S100" s="44"/>
      <c r="T100" s="45" t="str">
        <f t="shared" si="18"/>
        <v/>
      </c>
      <c r="U100" s="45"/>
    </row>
    <row r="101" spans="2:21">
      <c r="B101" s="36">
        <v>93</v>
      </c>
      <c r="C101" s="42" t="str">
        <f t="shared" si="16"/>
        <v/>
      </c>
      <c r="D101" s="42"/>
      <c r="E101" s="36"/>
      <c r="F101" s="8"/>
      <c r="G101" s="36" t="s">
        <v>3</v>
      </c>
      <c r="H101" s="43"/>
      <c r="I101" s="43"/>
      <c r="J101" s="36"/>
      <c r="K101" s="42" t="str">
        <f t="shared" si="14"/>
        <v/>
      </c>
      <c r="L101" s="42"/>
      <c r="M101" s="6" t="str">
        <f t="shared" si="17"/>
        <v/>
      </c>
      <c r="N101" s="36"/>
      <c r="O101" s="8"/>
      <c r="P101" s="43"/>
      <c r="Q101" s="43"/>
      <c r="R101" s="44" t="str">
        <f t="shared" si="15"/>
        <v/>
      </c>
      <c r="S101" s="44"/>
      <c r="T101" s="45" t="str">
        <f t="shared" si="18"/>
        <v/>
      </c>
      <c r="U101" s="45"/>
    </row>
    <row r="102" spans="2:21">
      <c r="B102" s="36">
        <v>94</v>
      </c>
      <c r="C102" s="42" t="str">
        <f t="shared" si="16"/>
        <v/>
      </c>
      <c r="D102" s="42"/>
      <c r="E102" s="36"/>
      <c r="F102" s="8"/>
      <c r="G102" s="36" t="s">
        <v>3</v>
      </c>
      <c r="H102" s="43"/>
      <c r="I102" s="43"/>
      <c r="J102" s="36"/>
      <c r="K102" s="42" t="str">
        <f t="shared" si="14"/>
        <v/>
      </c>
      <c r="L102" s="42"/>
      <c r="M102" s="6" t="str">
        <f t="shared" si="17"/>
        <v/>
      </c>
      <c r="N102" s="36"/>
      <c r="O102" s="8"/>
      <c r="P102" s="43"/>
      <c r="Q102" s="43"/>
      <c r="R102" s="44" t="str">
        <f t="shared" si="15"/>
        <v/>
      </c>
      <c r="S102" s="44"/>
      <c r="T102" s="45" t="str">
        <f t="shared" si="18"/>
        <v/>
      </c>
      <c r="U102" s="45"/>
    </row>
    <row r="103" spans="2:21">
      <c r="B103" s="36">
        <v>95</v>
      </c>
      <c r="C103" s="42" t="str">
        <f t="shared" si="16"/>
        <v/>
      </c>
      <c r="D103" s="42"/>
      <c r="E103" s="36"/>
      <c r="F103" s="8"/>
      <c r="G103" s="36" t="s">
        <v>3</v>
      </c>
      <c r="H103" s="43"/>
      <c r="I103" s="43"/>
      <c r="J103" s="36"/>
      <c r="K103" s="42" t="str">
        <f t="shared" si="14"/>
        <v/>
      </c>
      <c r="L103" s="42"/>
      <c r="M103" s="6" t="str">
        <f t="shared" si="17"/>
        <v/>
      </c>
      <c r="N103" s="36"/>
      <c r="O103" s="8"/>
      <c r="P103" s="43"/>
      <c r="Q103" s="43"/>
      <c r="R103" s="44" t="str">
        <f t="shared" si="15"/>
        <v/>
      </c>
      <c r="S103" s="44"/>
      <c r="T103" s="45" t="str">
        <f t="shared" si="18"/>
        <v/>
      </c>
      <c r="U103" s="45"/>
    </row>
    <row r="104" spans="2:21">
      <c r="B104" s="36">
        <v>96</v>
      </c>
      <c r="C104" s="42" t="str">
        <f t="shared" si="16"/>
        <v/>
      </c>
      <c r="D104" s="42"/>
      <c r="E104" s="36"/>
      <c r="F104" s="8"/>
      <c r="G104" s="36" t="s">
        <v>4</v>
      </c>
      <c r="H104" s="43"/>
      <c r="I104" s="43"/>
      <c r="J104" s="36"/>
      <c r="K104" s="42" t="str">
        <f t="shared" si="14"/>
        <v/>
      </c>
      <c r="L104" s="42"/>
      <c r="M104" s="6" t="str">
        <f t="shared" si="17"/>
        <v/>
      </c>
      <c r="N104" s="36"/>
      <c r="O104" s="8"/>
      <c r="P104" s="43"/>
      <c r="Q104" s="43"/>
      <c r="R104" s="44" t="str">
        <f t="shared" si="15"/>
        <v/>
      </c>
      <c r="S104" s="44"/>
      <c r="T104" s="45" t="str">
        <f t="shared" si="18"/>
        <v/>
      </c>
      <c r="U104" s="45"/>
    </row>
    <row r="105" spans="2:21">
      <c r="B105" s="36">
        <v>97</v>
      </c>
      <c r="C105" s="42" t="str">
        <f t="shared" si="16"/>
        <v/>
      </c>
      <c r="D105" s="42"/>
      <c r="E105" s="36"/>
      <c r="F105" s="8"/>
      <c r="G105" s="36" t="s">
        <v>3</v>
      </c>
      <c r="H105" s="43"/>
      <c r="I105" s="43"/>
      <c r="J105" s="36"/>
      <c r="K105" s="42" t="str">
        <f t="shared" si="14"/>
        <v/>
      </c>
      <c r="L105" s="42"/>
      <c r="M105" s="6" t="str">
        <f t="shared" si="17"/>
        <v/>
      </c>
      <c r="N105" s="36"/>
      <c r="O105" s="8"/>
      <c r="P105" s="43"/>
      <c r="Q105" s="43"/>
      <c r="R105" s="44" t="str">
        <f t="shared" si="15"/>
        <v/>
      </c>
      <c r="S105" s="44"/>
      <c r="T105" s="45" t="str">
        <f t="shared" si="18"/>
        <v/>
      </c>
      <c r="U105" s="45"/>
    </row>
    <row r="106" spans="2:21">
      <c r="B106" s="36">
        <v>98</v>
      </c>
      <c r="C106" s="42" t="str">
        <f t="shared" si="16"/>
        <v/>
      </c>
      <c r="D106" s="42"/>
      <c r="E106" s="36"/>
      <c r="F106" s="8"/>
      <c r="G106" s="36" t="s">
        <v>4</v>
      </c>
      <c r="H106" s="43"/>
      <c r="I106" s="43"/>
      <c r="J106" s="36"/>
      <c r="K106" s="42" t="str">
        <f t="shared" si="14"/>
        <v/>
      </c>
      <c r="L106" s="42"/>
      <c r="M106" s="6" t="str">
        <f t="shared" si="17"/>
        <v/>
      </c>
      <c r="N106" s="36"/>
      <c r="O106" s="8"/>
      <c r="P106" s="43"/>
      <c r="Q106" s="43"/>
      <c r="R106" s="44" t="str">
        <f t="shared" si="15"/>
        <v/>
      </c>
      <c r="S106" s="44"/>
      <c r="T106" s="45" t="str">
        <f t="shared" si="18"/>
        <v/>
      </c>
      <c r="U106" s="45"/>
    </row>
    <row r="107" spans="2:21">
      <c r="B107" s="36">
        <v>99</v>
      </c>
      <c r="C107" s="42" t="str">
        <f t="shared" si="16"/>
        <v/>
      </c>
      <c r="D107" s="42"/>
      <c r="E107" s="36"/>
      <c r="F107" s="8"/>
      <c r="G107" s="36" t="s">
        <v>4</v>
      </c>
      <c r="H107" s="43"/>
      <c r="I107" s="43"/>
      <c r="J107" s="36"/>
      <c r="K107" s="42" t="str">
        <f t="shared" si="14"/>
        <v/>
      </c>
      <c r="L107" s="42"/>
      <c r="M107" s="6" t="str">
        <f t="shared" si="17"/>
        <v/>
      </c>
      <c r="N107" s="36"/>
      <c r="O107" s="8"/>
      <c r="P107" s="43"/>
      <c r="Q107" s="43"/>
      <c r="R107" s="44" t="str">
        <f t="shared" si="15"/>
        <v/>
      </c>
      <c r="S107" s="44"/>
      <c r="T107" s="45" t="str">
        <f t="shared" si="18"/>
        <v/>
      </c>
      <c r="U107" s="45"/>
    </row>
    <row r="108" spans="2:21">
      <c r="B108" s="36">
        <v>100</v>
      </c>
      <c r="C108" s="42" t="str">
        <f t="shared" si="16"/>
        <v/>
      </c>
      <c r="D108" s="42"/>
      <c r="E108" s="36"/>
      <c r="F108" s="8"/>
      <c r="G108" s="36" t="s">
        <v>3</v>
      </c>
      <c r="H108" s="43"/>
      <c r="I108" s="43"/>
      <c r="J108" s="36"/>
      <c r="K108" s="42" t="str">
        <f t="shared" si="14"/>
        <v/>
      </c>
      <c r="L108" s="42"/>
      <c r="M108" s="6" t="str">
        <f t="shared" si="17"/>
        <v/>
      </c>
      <c r="N108" s="36"/>
      <c r="O108" s="8"/>
      <c r="P108" s="43"/>
      <c r="Q108" s="43"/>
      <c r="R108" s="44" t="str">
        <f t="shared" si="15"/>
        <v/>
      </c>
      <c r="S108" s="44"/>
      <c r="T108" s="45" t="str">
        <f t="shared" si="18"/>
        <v/>
      </c>
      <c r="U108" s="45"/>
    </row>
    <row r="109" spans="2:21">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81" priority="1" stopIfTrue="1" operator="equal">
      <formula>"買"</formula>
    </cfRule>
    <cfRule type="cellIs" dxfId="80" priority="2" stopIfTrue="1" operator="equal">
      <formula>"売"</formula>
    </cfRule>
  </conditionalFormatting>
  <conditionalFormatting sqref="G9:G11 G47:G108 G14:G45">
    <cfRule type="cellIs" dxfId="79" priority="7" stopIfTrue="1" operator="equal">
      <formula>"買"</formula>
    </cfRule>
    <cfRule type="cellIs" dxfId="78" priority="8" stopIfTrue="1" operator="equal">
      <formula>"売"</formula>
    </cfRule>
  </conditionalFormatting>
  <conditionalFormatting sqref="G12">
    <cfRule type="cellIs" dxfId="77" priority="5" stopIfTrue="1" operator="equal">
      <formula>"買"</formula>
    </cfRule>
    <cfRule type="cellIs" dxfId="76" priority="6" stopIfTrue="1" operator="equal">
      <formula>"売"</formula>
    </cfRule>
  </conditionalFormatting>
  <conditionalFormatting sqref="G13">
    <cfRule type="cellIs" dxfId="75" priority="3" stopIfTrue="1" operator="equal">
      <formula>"買"</formula>
    </cfRule>
    <cfRule type="cellIs" dxfId="74"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B2:V109"/>
  <sheetViews>
    <sheetView workbookViewId="0">
      <selection activeCell="R9" sqref="R9:U9"/>
    </sheetView>
  </sheetViews>
  <sheetFormatPr defaultRowHeight="13.5"/>
  <cols>
    <col min="1" max="1" width="2.875" customWidth="1"/>
    <col min="2" max="18" width="6.625" customWidth="1"/>
    <col min="22" max="22" width="10.875" style="23" bestFit="1" customWidth="1"/>
  </cols>
  <sheetData>
    <row r="2" spans="2:21">
      <c r="B2" s="70" t="s">
        <v>5</v>
      </c>
      <c r="C2" s="70"/>
      <c r="D2" s="73" t="s">
        <v>57</v>
      </c>
      <c r="E2" s="73"/>
      <c r="F2" s="70" t="s">
        <v>6</v>
      </c>
      <c r="G2" s="70"/>
      <c r="H2" s="73">
        <v>60</v>
      </c>
      <c r="I2" s="73"/>
      <c r="J2" s="70" t="s">
        <v>7</v>
      </c>
      <c r="K2" s="70"/>
      <c r="L2" s="67">
        <f>C9</f>
        <v>1000000</v>
      </c>
      <c r="M2" s="73"/>
      <c r="N2" s="70" t="s">
        <v>8</v>
      </c>
      <c r="O2" s="70"/>
      <c r="P2" s="67">
        <v>1117773</v>
      </c>
      <c r="Q2" s="73"/>
      <c r="R2" s="1"/>
      <c r="S2" s="1"/>
      <c r="T2" s="1"/>
    </row>
    <row r="3" spans="2:21" ht="57" customHeight="1">
      <c r="B3" s="70" t="s">
        <v>9</v>
      </c>
      <c r="C3" s="70"/>
      <c r="D3" s="75" t="s">
        <v>58</v>
      </c>
      <c r="E3" s="75"/>
      <c r="F3" s="75"/>
      <c r="G3" s="75"/>
      <c r="H3" s="75"/>
      <c r="I3" s="75"/>
      <c r="J3" s="70" t="s">
        <v>10</v>
      </c>
      <c r="K3" s="70"/>
      <c r="L3" s="75" t="s">
        <v>35</v>
      </c>
      <c r="M3" s="76"/>
      <c r="N3" s="76"/>
      <c r="O3" s="76"/>
      <c r="P3" s="76"/>
      <c r="Q3" s="76"/>
      <c r="R3" s="1"/>
      <c r="S3" s="1"/>
    </row>
    <row r="4" spans="2:21">
      <c r="B4" s="70" t="s">
        <v>11</v>
      </c>
      <c r="C4" s="70"/>
      <c r="D4" s="68">
        <f>SUM($R$9:$S$993)</f>
        <v>117773</v>
      </c>
      <c r="E4" s="68"/>
      <c r="F4" s="70" t="s">
        <v>12</v>
      </c>
      <c r="G4" s="70"/>
      <c r="H4" s="74">
        <f>SUM($T$9:$U$108)</f>
        <v>42.000000000000085</v>
      </c>
      <c r="I4" s="73"/>
      <c r="J4" s="66" t="s">
        <v>13</v>
      </c>
      <c r="K4" s="66"/>
      <c r="L4" s="67">
        <f>MAX($C$9:$D$990)-C9</f>
        <v>269228</v>
      </c>
      <c r="M4" s="67"/>
      <c r="N4" s="66" t="s">
        <v>14</v>
      </c>
      <c r="O4" s="66"/>
      <c r="P4" s="68">
        <f>MIN($C$9:$D$990)-C9</f>
        <v>-208316</v>
      </c>
      <c r="Q4" s="68"/>
      <c r="R4" s="1"/>
      <c r="S4" s="1"/>
      <c r="T4" s="1"/>
    </row>
    <row r="5" spans="2:21">
      <c r="B5" s="40" t="s">
        <v>15</v>
      </c>
      <c r="C5" s="2">
        <f>COUNTIF($R$9:$R$990,"&gt;0")</f>
        <v>5</v>
      </c>
      <c r="D5" s="39" t="s">
        <v>16</v>
      </c>
      <c r="E5" s="16">
        <f>COUNTIF($R$9:$R$990,"&lt;0")</f>
        <v>20</v>
      </c>
      <c r="F5" s="39" t="s">
        <v>17</v>
      </c>
      <c r="G5" s="2">
        <f>COUNTIF($R$9:$R$990,"=0")</f>
        <v>0</v>
      </c>
      <c r="H5" s="39" t="s">
        <v>18</v>
      </c>
      <c r="I5" s="3">
        <f>C5/SUM(C5,E5,G5)</f>
        <v>0.2</v>
      </c>
      <c r="J5" s="69" t="s">
        <v>19</v>
      </c>
      <c r="K5" s="70"/>
      <c r="L5" s="71"/>
      <c r="M5" s="72"/>
      <c r="N5" s="18" t="s">
        <v>20</v>
      </c>
      <c r="O5" s="9"/>
      <c r="P5" s="71"/>
      <c r="Q5" s="72"/>
      <c r="R5" s="1"/>
      <c r="S5" s="1"/>
      <c r="T5" s="1"/>
    </row>
    <row r="6" spans="2:21">
      <c r="B6" s="11"/>
      <c r="C6" s="14"/>
      <c r="D6" s="15"/>
      <c r="E6" s="12"/>
      <c r="F6" s="11"/>
      <c r="G6" s="12"/>
      <c r="H6" s="11"/>
      <c r="I6" s="17"/>
      <c r="J6" s="11"/>
      <c r="K6" s="11"/>
      <c r="L6" s="12"/>
      <c r="M6" s="12"/>
      <c r="N6" s="13"/>
      <c r="O6" s="13"/>
      <c r="P6" s="10"/>
      <c r="Q6" s="7"/>
      <c r="R6" s="1"/>
      <c r="S6" s="1"/>
      <c r="T6" s="1"/>
    </row>
    <row r="7" spans="2:21">
      <c r="B7" s="53" t="s">
        <v>21</v>
      </c>
      <c r="C7" s="55" t="s">
        <v>22</v>
      </c>
      <c r="D7" s="56"/>
      <c r="E7" s="59" t="s">
        <v>23</v>
      </c>
      <c r="F7" s="60"/>
      <c r="G7" s="60"/>
      <c r="H7" s="60"/>
      <c r="I7" s="48"/>
      <c r="J7" s="61" t="s">
        <v>24</v>
      </c>
      <c r="K7" s="62"/>
      <c r="L7" s="50"/>
      <c r="M7" s="63" t="s">
        <v>25</v>
      </c>
      <c r="N7" s="64" t="s">
        <v>26</v>
      </c>
      <c r="O7" s="65"/>
      <c r="P7" s="65"/>
      <c r="Q7" s="52"/>
      <c r="R7" s="46" t="s">
        <v>27</v>
      </c>
      <c r="S7" s="46"/>
      <c r="T7" s="46"/>
      <c r="U7" s="46"/>
    </row>
    <row r="8" spans="2:21">
      <c r="B8" s="54"/>
      <c r="C8" s="57"/>
      <c r="D8" s="58"/>
      <c r="E8" s="19" t="s">
        <v>28</v>
      </c>
      <c r="F8" s="19" t="s">
        <v>29</v>
      </c>
      <c r="G8" s="19" t="s">
        <v>30</v>
      </c>
      <c r="H8" s="47" t="s">
        <v>31</v>
      </c>
      <c r="I8" s="48"/>
      <c r="J8" s="4" t="s">
        <v>32</v>
      </c>
      <c r="K8" s="49" t="s">
        <v>33</v>
      </c>
      <c r="L8" s="50"/>
      <c r="M8" s="63"/>
      <c r="N8" s="5" t="s">
        <v>28</v>
      </c>
      <c r="O8" s="5" t="s">
        <v>29</v>
      </c>
      <c r="P8" s="51" t="s">
        <v>31</v>
      </c>
      <c r="Q8" s="52"/>
      <c r="R8" s="46" t="s">
        <v>34</v>
      </c>
      <c r="S8" s="46"/>
      <c r="T8" s="46" t="s">
        <v>32</v>
      </c>
      <c r="U8" s="46"/>
    </row>
    <row r="9" spans="2:21">
      <c r="B9" s="41">
        <v>1</v>
      </c>
      <c r="C9" s="42">
        <v>1000000</v>
      </c>
      <c r="D9" s="42"/>
      <c r="E9" s="41">
        <v>2015</v>
      </c>
      <c r="F9" s="8">
        <v>42178</v>
      </c>
      <c r="G9" s="41" t="s">
        <v>3</v>
      </c>
      <c r="H9" s="43">
        <v>1.1164000000000001</v>
      </c>
      <c r="I9" s="43"/>
      <c r="J9" s="41">
        <v>15</v>
      </c>
      <c r="K9" s="42">
        <f t="shared" ref="K9:K72" si="0">IF(F9="","",C9*0.03)</f>
        <v>30000</v>
      </c>
      <c r="L9" s="42"/>
      <c r="M9" s="6">
        <f>IF(J9="","",ROUNDDOWN(K9/(J9/81)/100000,2))</f>
        <v>1.62</v>
      </c>
      <c r="N9" s="41">
        <v>2015</v>
      </c>
      <c r="O9" s="8">
        <v>42179</v>
      </c>
      <c r="P9" s="43">
        <v>1.1180000000000001</v>
      </c>
      <c r="Q9" s="43"/>
      <c r="R9" s="44">
        <f t="shared" ref="R9" si="1">IF(O9="","",ROUNDDOWN((IF(G9="売",H9-P9,P9-H9))*M9*1000000000/81,0))</f>
        <v>-32000</v>
      </c>
      <c r="S9" s="44"/>
      <c r="T9" s="45">
        <f t="shared" ref="T9" si="2">IF(O9="","",IF(R9&lt;0,J9*(-1),IF(G9="買",(P9-H9)*10000,(H9-P9)*10000)))</f>
        <v>-15</v>
      </c>
      <c r="U9" s="45"/>
    </row>
    <row r="10" spans="2:21">
      <c r="B10" s="41">
        <v>2</v>
      </c>
      <c r="C10" s="42">
        <f t="shared" ref="C10:C73" si="3">IF(R9="","",C9+R9)</f>
        <v>968000</v>
      </c>
      <c r="D10" s="42"/>
      <c r="E10" s="41"/>
      <c r="F10" s="8">
        <v>42179</v>
      </c>
      <c r="G10" s="41" t="s">
        <v>4</v>
      </c>
      <c r="H10" s="43">
        <v>1.1214999999999999</v>
      </c>
      <c r="I10" s="43"/>
      <c r="J10" s="41">
        <v>36</v>
      </c>
      <c r="K10" s="42">
        <f t="shared" si="0"/>
        <v>29040</v>
      </c>
      <c r="L10" s="42"/>
      <c r="M10" s="6">
        <f t="shared" ref="M10:M73" si="4">IF(J10="","",ROUNDDOWN(K10/(J10/81)/100000,2))</f>
        <v>0.65</v>
      </c>
      <c r="N10" s="41"/>
      <c r="O10" s="8">
        <v>42179</v>
      </c>
      <c r="P10" s="43">
        <v>1.1178999999999999</v>
      </c>
      <c r="Q10" s="43"/>
      <c r="R10" s="44">
        <f t="shared" ref="R10:R73" si="5">IF(O10="","",ROUNDDOWN((IF(G10="売",H10-P10,P10-H10))*M10*1000000000/81,0))</f>
        <v>-28888</v>
      </c>
      <c r="S10" s="44"/>
      <c r="T10" s="45">
        <f t="shared" ref="T10:T73" si="6">IF(O10="","",IF(R10&lt;0,J10*(-1),IF(G10="買",(P10-H10)*10000,(H10-P10)*10000)))</f>
        <v>-36</v>
      </c>
      <c r="U10" s="45"/>
    </row>
    <row r="11" spans="2:21">
      <c r="B11" s="41">
        <v>3</v>
      </c>
      <c r="C11" s="42">
        <f t="shared" si="3"/>
        <v>939112</v>
      </c>
      <c r="D11" s="42"/>
      <c r="E11" s="41"/>
      <c r="F11" s="8">
        <v>42180</v>
      </c>
      <c r="G11" s="41" t="s">
        <v>4</v>
      </c>
      <c r="H11" s="43">
        <v>1.1205000000000001</v>
      </c>
      <c r="I11" s="43"/>
      <c r="J11" s="41">
        <v>9</v>
      </c>
      <c r="K11" s="42">
        <f t="shared" si="0"/>
        <v>28173.360000000001</v>
      </c>
      <c r="L11" s="42"/>
      <c r="M11" s="6">
        <f>IF(J11="","",ROUNDDOWN(K11/(J11/81)/100000,2))</f>
        <v>2.5299999999999998</v>
      </c>
      <c r="N11" s="41"/>
      <c r="O11" s="8">
        <v>42181</v>
      </c>
      <c r="P11" s="43">
        <v>1.1194999999999999</v>
      </c>
      <c r="Q11" s="43"/>
      <c r="R11" s="44">
        <f t="shared" si="5"/>
        <v>-31234</v>
      </c>
      <c r="S11" s="44"/>
      <c r="T11" s="45">
        <f t="shared" si="6"/>
        <v>-9</v>
      </c>
      <c r="U11" s="45"/>
    </row>
    <row r="12" spans="2:21">
      <c r="B12" s="41">
        <v>4</v>
      </c>
      <c r="C12" s="42">
        <f t="shared" si="3"/>
        <v>907878</v>
      </c>
      <c r="D12" s="42"/>
      <c r="E12" s="41"/>
      <c r="F12" s="8">
        <v>42185</v>
      </c>
      <c r="G12" s="41" t="s">
        <v>3</v>
      </c>
      <c r="H12" s="43">
        <v>1.1153999999999999</v>
      </c>
      <c r="I12" s="43"/>
      <c r="J12" s="41">
        <v>47</v>
      </c>
      <c r="K12" s="42">
        <f t="shared" si="0"/>
        <v>27236.34</v>
      </c>
      <c r="L12" s="42"/>
      <c r="M12" s="6">
        <f t="shared" si="4"/>
        <v>0.46</v>
      </c>
      <c r="N12" s="41"/>
      <c r="O12" s="8">
        <v>42185</v>
      </c>
      <c r="P12" s="43">
        <v>1.1201000000000001</v>
      </c>
      <c r="Q12" s="43"/>
      <c r="R12" s="44">
        <f t="shared" si="5"/>
        <v>-26691</v>
      </c>
      <c r="S12" s="44"/>
      <c r="T12" s="45">
        <f t="shared" si="6"/>
        <v>-47</v>
      </c>
      <c r="U12" s="45"/>
    </row>
    <row r="13" spans="2:21">
      <c r="B13" s="41">
        <v>5</v>
      </c>
      <c r="C13" s="42">
        <f t="shared" si="3"/>
        <v>881187</v>
      </c>
      <c r="D13" s="42"/>
      <c r="E13" s="41"/>
      <c r="F13" s="8">
        <v>42187</v>
      </c>
      <c r="G13" s="41" t="s">
        <v>4</v>
      </c>
      <c r="H13" s="43">
        <v>1.1073999999999999</v>
      </c>
      <c r="I13" s="43"/>
      <c r="J13" s="41">
        <v>10</v>
      </c>
      <c r="K13" s="42">
        <f t="shared" si="0"/>
        <v>26435.61</v>
      </c>
      <c r="L13" s="42"/>
      <c r="M13" s="6">
        <f t="shared" si="4"/>
        <v>2.14</v>
      </c>
      <c r="N13" s="41"/>
      <c r="O13" s="8">
        <v>42187</v>
      </c>
      <c r="P13" s="43">
        <v>1.1063000000000001</v>
      </c>
      <c r="Q13" s="43"/>
      <c r="R13" s="44">
        <f t="shared" si="5"/>
        <v>-29061</v>
      </c>
      <c r="S13" s="44"/>
      <c r="T13" s="45">
        <f t="shared" si="6"/>
        <v>-10</v>
      </c>
      <c r="U13" s="45"/>
    </row>
    <row r="14" spans="2:21">
      <c r="B14" s="41">
        <v>6</v>
      </c>
      <c r="C14" s="42">
        <f t="shared" si="3"/>
        <v>852126</v>
      </c>
      <c r="D14" s="42"/>
      <c r="E14" s="41"/>
      <c r="F14" s="8">
        <v>42193</v>
      </c>
      <c r="G14" s="41" t="s">
        <v>4</v>
      </c>
      <c r="H14" s="43">
        <v>1.0998000000000001</v>
      </c>
      <c r="I14" s="43"/>
      <c r="J14" s="41">
        <v>24</v>
      </c>
      <c r="K14" s="42">
        <f t="shared" si="0"/>
        <v>25563.78</v>
      </c>
      <c r="L14" s="42"/>
      <c r="M14" s="6">
        <f t="shared" si="4"/>
        <v>0.86</v>
      </c>
      <c r="N14" s="41"/>
      <c r="O14" s="8">
        <v>42194</v>
      </c>
      <c r="P14" s="43">
        <v>1.1063000000000001</v>
      </c>
      <c r="Q14" s="43"/>
      <c r="R14" s="44">
        <f t="shared" si="5"/>
        <v>69012</v>
      </c>
      <c r="S14" s="44"/>
      <c r="T14" s="45">
        <f t="shared" si="6"/>
        <v>64.999999999999503</v>
      </c>
      <c r="U14" s="45"/>
    </row>
    <row r="15" spans="2:21">
      <c r="B15" s="41">
        <v>7</v>
      </c>
      <c r="C15" s="42">
        <f t="shared" si="3"/>
        <v>921138</v>
      </c>
      <c r="D15" s="42"/>
      <c r="E15" s="41"/>
      <c r="F15" s="8">
        <v>42200</v>
      </c>
      <c r="G15" s="41" t="s">
        <v>37</v>
      </c>
      <c r="H15" s="43">
        <v>1.099</v>
      </c>
      <c r="I15" s="43"/>
      <c r="J15" s="41">
        <v>37</v>
      </c>
      <c r="K15" s="42">
        <f t="shared" si="0"/>
        <v>27634.14</v>
      </c>
      <c r="L15" s="42"/>
      <c r="M15" s="6">
        <f t="shared" si="4"/>
        <v>0.6</v>
      </c>
      <c r="N15" s="41"/>
      <c r="O15" s="8">
        <v>42200</v>
      </c>
      <c r="P15" s="43">
        <v>1.1027</v>
      </c>
      <c r="Q15" s="43"/>
      <c r="R15" s="44">
        <f t="shared" si="5"/>
        <v>-27407</v>
      </c>
      <c r="S15" s="44"/>
      <c r="T15" s="45">
        <f t="shared" si="6"/>
        <v>-37</v>
      </c>
      <c r="U15" s="45"/>
    </row>
    <row r="16" spans="2:21">
      <c r="B16" s="41">
        <v>8</v>
      </c>
      <c r="C16" s="42">
        <f t="shared" si="3"/>
        <v>893731</v>
      </c>
      <c r="D16" s="42"/>
      <c r="E16" s="41"/>
      <c r="F16" s="8">
        <v>42213</v>
      </c>
      <c r="G16" s="41" t="s">
        <v>4</v>
      </c>
      <c r="H16" s="43">
        <v>1.1061000000000001</v>
      </c>
      <c r="I16" s="43"/>
      <c r="J16" s="41">
        <v>6</v>
      </c>
      <c r="K16" s="42">
        <f t="shared" si="0"/>
        <v>26811.93</v>
      </c>
      <c r="L16" s="42"/>
      <c r="M16" s="6">
        <f t="shared" si="4"/>
        <v>3.61</v>
      </c>
      <c r="N16" s="41"/>
      <c r="O16" s="8">
        <v>42214</v>
      </c>
      <c r="P16" s="43">
        <v>1.1054999999999999</v>
      </c>
      <c r="Q16" s="43"/>
      <c r="R16" s="44">
        <f t="shared" si="5"/>
        <v>-26740</v>
      </c>
      <c r="S16" s="44"/>
      <c r="T16" s="45">
        <f t="shared" si="6"/>
        <v>-6</v>
      </c>
      <c r="U16" s="45"/>
    </row>
    <row r="17" spans="2:21">
      <c r="B17" s="41">
        <v>9</v>
      </c>
      <c r="C17" s="42">
        <f t="shared" si="3"/>
        <v>866991</v>
      </c>
      <c r="D17" s="42"/>
      <c r="E17" s="41"/>
      <c r="F17" s="8">
        <v>42222</v>
      </c>
      <c r="G17" s="41" t="s">
        <v>3</v>
      </c>
      <c r="H17" s="43">
        <v>1.0885</v>
      </c>
      <c r="I17" s="43"/>
      <c r="J17" s="41">
        <v>16</v>
      </c>
      <c r="K17" s="42">
        <f t="shared" si="0"/>
        <v>26009.73</v>
      </c>
      <c r="L17" s="42"/>
      <c r="M17" s="6">
        <f t="shared" si="4"/>
        <v>1.31</v>
      </c>
      <c r="N17" s="41"/>
      <c r="O17" s="8">
        <v>42222</v>
      </c>
      <c r="P17" s="43">
        <v>1.0901000000000001</v>
      </c>
      <c r="Q17" s="43"/>
      <c r="R17" s="44">
        <f t="shared" si="5"/>
        <v>-25876</v>
      </c>
      <c r="S17" s="44"/>
      <c r="T17" s="45">
        <f t="shared" si="6"/>
        <v>-16</v>
      </c>
      <c r="U17" s="45"/>
    </row>
    <row r="18" spans="2:21">
      <c r="B18" s="41">
        <v>10</v>
      </c>
      <c r="C18" s="42">
        <f t="shared" si="3"/>
        <v>841115</v>
      </c>
      <c r="D18" s="42"/>
      <c r="E18" s="41"/>
      <c r="F18" s="8">
        <v>42229</v>
      </c>
      <c r="G18" s="41" t="s">
        <v>3</v>
      </c>
      <c r="H18" s="43">
        <v>1.1131</v>
      </c>
      <c r="I18" s="43"/>
      <c r="J18" s="41">
        <v>23</v>
      </c>
      <c r="K18" s="42">
        <f t="shared" si="0"/>
        <v>25233.45</v>
      </c>
      <c r="L18" s="42"/>
      <c r="M18" s="6">
        <f t="shared" si="4"/>
        <v>0.88</v>
      </c>
      <c r="N18" s="41"/>
      <c r="O18" s="8">
        <v>42229</v>
      </c>
      <c r="P18" s="43">
        <v>1.1153999999999999</v>
      </c>
      <c r="Q18" s="43"/>
      <c r="R18" s="44">
        <f t="shared" si="5"/>
        <v>-24987</v>
      </c>
      <c r="S18" s="44"/>
      <c r="T18" s="45">
        <f t="shared" si="6"/>
        <v>-23</v>
      </c>
      <c r="U18" s="45"/>
    </row>
    <row r="19" spans="2:21">
      <c r="B19" s="41">
        <v>11</v>
      </c>
      <c r="C19" s="42">
        <f t="shared" si="3"/>
        <v>816128</v>
      </c>
      <c r="D19" s="42"/>
      <c r="E19" s="41"/>
      <c r="F19" s="8">
        <v>42250</v>
      </c>
      <c r="G19" s="41" t="s">
        <v>3</v>
      </c>
      <c r="H19" s="43">
        <v>1.1123000000000001</v>
      </c>
      <c r="I19" s="43"/>
      <c r="J19" s="41">
        <v>11</v>
      </c>
      <c r="K19" s="42">
        <f t="shared" si="0"/>
        <v>24483.84</v>
      </c>
      <c r="L19" s="42"/>
      <c r="M19" s="6">
        <f t="shared" si="4"/>
        <v>1.8</v>
      </c>
      <c r="N19" s="41"/>
      <c r="O19" s="8">
        <v>42251</v>
      </c>
      <c r="P19" s="43">
        <v>1.1133999999999999</v>
      </c>
      <c r="Q19" s="43"/>
      <c r="R19" s="44">
        <f t="shared" si="5"/>
        <v>-24444</v>
      </c>
      <c r="S19" s="44"/>
      <c r="T19" s="45">
        <f t="shared" si="6"/>
        <v>-11</v>
      </c>
      <c r="U19" s="45"/>
    </row>
    <row r="20" spans="2:21">
      <c r="B20" s="41">
        <v>12</v>
      </c>
      <c r="C20" s="42">
        <f t="shared" si="3"/>
        <v>791684</v>
      </c>
      <c r="D20" s="42"/>
      <c r="E20" s="41"/>
      <c r="F20" s="8">
        <v>42257</v>
      </c>
      <c r="G20" s="41" t="s">
        <v>4</v>
      </c>
      <c r="H20" s="43">
        <v>1.1214</v>
      </c>
      <c r="I20" s="43"/>
      <c r="J20" s="41">
        <v>16</v>
      </c>
      <c r="K20" s="42">
        <f t="shared" si="0"/>
        <v>23750.52</v>
      </c>
      <c r="L20" s="42"/>
      <c r="M20" s="6">
        <f t="shared" si="4"/>
        <v>1.2</v>
      </c>
      <c r="N20" s="41"/>
      <c r="O20" s="8">
        <v>42261</v>
      </c>
      <c r="P20" s="43">
        <v>1.1325000000000001</v>
      </c>
      <c r="Q20" s="43"/>
      <c r="R20" s="44">
        <f t="shared" si="5"/>
        <v>164444</v>
      </c>
      <c r="S20" s="44"/>
      <c r="T20" s="45">
        <f t="shared" si="6"/>
        <v>111.00000000000109</v>
      </c>
      <c r="U20" s="45"/>
    </row>
    <row r="21" spans="2:21">
      <c r="B21" s="41">
        <v>13</v>
      </c>
      <c r="C21" s="42">
        <f t="shared" si="3"/>
        <v>956128</v>
      </c>
      <c r="D21" s="42"/>
      <c r="E21" s="41"/>
      <c r="F21" s="8">
        <v>42268</v>
      </c>
      <c r="G21" s="41" t="s">
        <v>3</v>
      </c>
      <c r="H21" s="43">
        <v>1.1303000000000001</v>
      </c>
      <c r="I21" s="43"/>
      <c r="J21" s="41">
        <v>11</v>
      </c>
      <c r="K21" s="42">
        <f t="shared" si="0"/>
        <v>28683.84</v>
      </c>
      <c r="L21" s="42"/>
      <c r="M21" s="6">
        <f t="shared" si="4"/>
        <v>2.11</v>
      </c>
      <c r="N21" s="41"/>
      <c r="O21" s="8">
        <v>42268</v>
      </c>
      <c r="P21" s="43">
        <v>1.1315</v>
      </c>
      <c r="Q21" s="43"/>
      <c r="R21" s="44">
        <f t="shared" si="5"/>
        <v>-31259</v>
      </c>
      <c r="S21" s="44"/>
      <c r="T21" s="45">
        <f t="shared" si="6"/>
        <v>-11</v>
      </c>
      <c r="U21" s="45"/>
    </row>
    <row r="22" spans="2:21">
      <c r="B22" s="41">
        <v>14</v>
      </c>
      <c r="C22" s="42">
        <f t="shared" si="3"/>
        <v>924869</v>
      </c>
      <c r="D22" s="42"/>
      <c r="E22" s="41"/>
      <c r="F22" s="8">
        <v>42269</v>
      </c>
      <c r="G22" s="41" t="s">
        <v>3</v>
      </c>
      <c r="H22" s="43">
        <v>1.1129</v>
      </c>
      <c r="I22" s="43"/>
      <c r="J22" s="41">
        <v>11</v>
      </c>
      <c r="K22" s="42">
        <f t="shared" si="0"/>
        <v>27746.07</v>
      </c>
      <c r="L22" s="42"/>
      <c r="M22" s="6">
        <f t="shared" si="4"/>
        <v>2.04</v>
      </c>
      <c r="N22" s="41"/>
      <c r="O22" s="8">
        <v>42269</v>
      </c>
      <c r="P22" s="43">
        <v>1.1141000000000001</v>
      </c>
      <c r="Q22" s="43"/>
      <c r="R22" s="44">
        <f t="shared" si="5"/>
        <v>-30222</v>
      </c>
      <c r="S22" s="44"/>
      <c r="T22" s="45">
        <f t="shared" si="6"/>
        <v>-11</v>
      </c>
      <c r="U22" s="45"/>
    </row>
    <row r="23" spans="2:21">
      <c r="B23" s="41">
        <v>15</v>
      </c>
      <c r="C23" s="42">
        <f t="shared" si="3"/>
        <v>894647</v>
      </c>
      <c r="D23" s="42"/>
      <c r="E23" s="41"/>
      <c r="F23" s="8">
        <v>42271</v>
      </c>
      <c r="G23" s="41" t="s">
        <v>4</v>
      </c>
      <c r="H23" s="43">
        <v>1.119</v>
      </c>
      <c r="I23" s="43"/>
      <c r="J23" s="41">
        <v>14</v>
      </c>
      <c r="K23" s="42">
        <f t="shared" si="0"/>
        <v>26839.41</v>
      </c>
      <c r="L23" s="42"/>
      <c r="M23" s="6">
        <f t="shared" si="4"/>
        <v>1.55</v>
      </c>
      <c r="N23" s="41"/>
      <c r="O23" s="8">
        <v>42271</v>
      </c>
      <c r="P23" s="43">
        <v>1.1174999999999999</v>
      </c>
      <c r="Q23" s="43"/>
      <c r="R23" s="44">
        <f t="shared" si="5"/>
        <v>-28703</v>
      </c>
      <c r="S23" s="44"/>
      <c r="T23" s="45">
        <f t="shared" si="6"/>
        <v>-14</v>
      </c>
      <c r="U23" s="45"/>
    </row>
    <row r="24" spans="2:21">
      <c r="B24" s="41">
        <v>16</v>
      </c>
      <c r="C24" s="42">
        <f t="shared" si="3"/>
        <v>865944</v>
      </c>
      <c r="D24" s="42"/>
      <c r="E24" s="41"/>
      <c r="F24" s="8">
        <v>42271</v>
      </c>
      <c r="G24" s="41" t="s">
        <v>4</v>
      </c>
      <c r="H24" s="43">
        <v>1.1195999999999999</v>
      </c>
      <c r="I24" s="43"/>
      <c r="J24" s="41">
        <v>17</v>
      </c>
      <c r="K24" s="42">
        <f t="shared" si="0"/>
        <v>25978.32</v>
      </c>
      <c r="L24" s="42"/>
      <c r="M24" s="6">
        <f t="shared" si="4"/>
        <v>1.23</v>
      </c>
      <c r="N24" s="41"/>
      <c r="O24" s="8">
        <v>42271</v>
      </c>
      <c r="P24" s="43">
        <v>1.1235999999999999</v>
      </c>
      <c r="Q24" s="43"/>
      <c r="R24" s="44">
        <f t="shared" si="5"/>
        <v>60740</v>
      </c>
      <c r="S24" s="44"/>
      <c r="T24" s="45">
        <f t="shared" si="6"/>
        <v>40.000000000000036</v>
      </c>
      <c r="U24" s="45"/>
    </row>
    <row r="25" spans="2:21">
      <c r="B25" s="41">
        <v>17</v>
      </c>
      <c r="C25" s="42">
        <f t="shared" si="3"/>
        <v>926684</v>
      </c>
      <c r="D25" s="42"/>
      <c r="E25" s="41"/>
      <c r="F25" s="8">
        <v>42285</v>
      </c>
      <c r="G25" s="41" t="s">
        <v>4</v>
      </c>
      <c r="H25" s="43">
        <v>1.1266</v>
      </c>
      <c r="I25" s="43"/>
      <c r="J25" s="41">
        <v>19</v>
      </c>
      <c r="K25" s="42">
        <f t="shared" si="0"/>
        <v>27800.52</v>
      </c>
      <c r="L25" s="42"/>
      <c r="M25" s="6">
        <f t="shared" si="4"/>
        <v>1.18</v>
      </c>
      <c r="N25" s="41"/>
      <c r="O25" s="8">
        <v>42285</v>
      </c>
      <c r="P25" s="43">
        <v>1.1247</v>
      </c>
      <c r="Q25" s="43"/>
      <c r="R25" s="44">
        <f t="shared" si="5"/>
        <v>-27679</v>
      </c>
      <c r="S25" s="44"/>
      <c r="T25" s="45">
        <f t="shared" si="6"/>
        <v>-19</v>
      </c>
      <c r="U25" s="45"/>
    </row>
    <row r="26" spans="2:21">
      <c r="B26" s="41">
        <v>18</v>
      </c>
      <c r="C26" s="42">
        <f t="shared" si="3"/>
        <v>899005</v>
      </c>
      <c r="D26" s="42"/>
      <c r="E26" s="41"/>
      <c r="F26" s="8">
        <v>42289</v>
      </c>
      <c r="G26" s="41" t="s">
        <v>3</v>
      </c>
      <c r="H26" s="43">
        <v>1.1361000000000001</v>
      </c>
      <c r="I26" s="43"/>
      <c r="J26" s="41">
        <v>14</v>
      </c>
      <c r="K26" s="42">
        <f t="shared" si="0"/>
        <v>26970.149999999998</v>
      </c>
      <c r="L26" s="42"/>
      <c r="M26" s="6">
        <f t="shared" si="4"/>
        <v>1.56</v>
      </c>
      <c r="N26" s="41"/>
      <c r="O26" s="8">
        <v>42290</v>
      </c>
      <c r="P26" s="43">
        <v>1.1375999999999999</v>
      </c>
      <c r="Q26" s="43"/>
      <c r="R26" s="44">
        <f t="shared" si="5"/>
        <v>-28888</v>
      </c>
      <c r="S26" s="44"/>
      <c r="T26" s="45">
        <f t="shared" si="6"/>
        <v>-14</v>
      </c>
      <c r="U26" s="45"/>
    </row>
    <row r="27" spans="2:21">
      <c r="B27" s="41">
        <v>19</v>
      </c>
      <c r="C27" s="42">
        <f t="shared" si="3"/>
        <v>870117</v>
      </c>
      <c r="D27" s="42"/>
      <c r="E27" s="41"/>
      <c r="F27" s="8">
        <v>42291</v>
      </c>
      <c r="G27" s="41" t="s">
        <v>4</v>
      </c>
      <c r="H27" s="43">
        <v>1.1391</v>
      </c>
      <c r="I27" s="43"/>
      <c r="J27" s="41">
        <v>8</v>
      </c>
      <c r="K27" s="42">
        <f t="shared" si="0"/>
        <v>26103.51</v>
      </c>
      <c r="L27" s="42"/>
      <c r="M27" s="6">
        <f t="shared" si="4"/>
        <v>2.64</v>
      </c>
      <c r="N27" s="41"/>
      <c r="O27" s="8">
        <v>42292</v>
      </c>
      <c r="P27" s="43">
        <v>1.1460999999999999</v>
      </c>
      <c r="Q27" s="43"/>
      <c r="R27" s="44">
        <f t="shared" si="5"/>
        <v>228148</v>
      </c>
      <c r="S27" s="44"/>
      <c r="T27" s="45">
        <f t="shared" si="6"/>
        <v>69.999999999998948</v>
      </c>
      <c r="U27" s="45"/>
    </row>
    <row r="28" spans="2:21">
      <c r="B28" s="41">
        <v>20</v>
      </c>
      <c r="C28" s="42">
        <f t="shared" si="3"/>
        <v>1098265</v>
      </c>
      <c r="D28" s="42"/>
      <c r="E28" s="41"/>
      <c r="F28" s="8">
        <v>42293</v>
      </c>
      <c r="G28" s="41" t="s">
        <v>4</v>
      </c>
      <c r="H28" s="43">
        <v>1.1378999999999999</v>
      </c>
      <c r="I28" s="43"/>
      <c r="J28" s="41">
        <v>18</v>
      </c>
      <c r="K28" s="42">
        <f t="shared" si="0"/>
        <v>32947.949999999997</v>
      </c>
      <c r="L28" s="42"/>
      <c r="M28" s="6">
        <f t="shared" si="4"/>
        <v>1.48</v>
      </c>
      <c r="N28" s="41"/>
      <c r="O28" s="8">
        <v>42293</v>
      </c>
      <c r="P28" s="43">
        <v>1.1361000000000001</v>
      </c>
      <c r="Q28" s="43"/>
      <c r="R28" s="44">
        <f t="shared" si="5"/>
        <v>-32888</v>
      </c>
      <c r="S28" s="44"/>
      <c r="T28" s="45">
        <f t="shared" si="6"/>
        <v>-18</v>
      </c>
      <c r="U28" s="45"/>
    </row>
    <row r="29" spans="2:21">
      <c r="B29" s="41">
        <v>21</v>
      </c>
      <c r="C29" s="42">
        <f t="shared" si="3"/>
        <v>1065377</v>
      </c>
      <c r="D29" s="42"/>
      <c r="E29" s="41"/>
      <c r="F29" s="8">
        <v>42314</v>
      </c>
      <c r="G29" s="41" t="s">
        <v>3</v>
      </c>
      <c r="H29" s="43">
        <v>1.087</v>
      </c>
      <c r="I29" s="43"/>
      <c r="J29" s="41">
        <v>15</v>
      </c>
      <c r="K29" s="42">
        <f t="shared" si="0"/>
        <v>31961.309999999998</v>
      </c>
      <c r="L29" s="42"/>
      <c r="M29" s="6">
        <f t="shared" si="4"/>
        <v>1.72</v>
      </c>
      <c r="N29" s="41"/>
      <c r="O29" s="8">
        <v>42320</v>
      </c>
      <c r="P29" s="43">
        <v>1.0773999999999999</v>
      </c>
      <c r="Q29" s="43"/>
      <c r="R29" s="44">
        <f t="shared" si="5"/>
        <v>203851</v>
      </c>
      <c r="S29" s="44"/>
      <c r="T29" s="45">
        <f t="shared" si="6"/>
        <v>96.000000000000526</v>
      </c>
      <c r="U29" s="45"/>
    </row>
    <row r="30" spans="2:21">
      <c r="B30" s="41">
        <v>22</v>
      </c>
      <c r="C30" s="42">
        <f t="shared" si="3"/>
        <v>1269228</v>
      </c>
      <c r="D30" s="42"/>
      <c r="E30" s="41"/>
      <c r="F30" s="8">
        <v>42326</v>
      </c>
      <c r="G30" s="41" t="s">
        <v>52</v>
      </c>
      <c r="H30" s="43">
        <v>1.0650999999999999</v>
      </c>
      <c r="I30" s="43"/>
      <c r="J30" s="41">
        <v>7</v>
      </c>
      <c r="K30" s="42">
        <f t="shared" si="0"/>
        <v>38076.839999999997</v>
      </c>
      <c r="L30" s="42"/>
      <c r="M30" s="6">
        <f t="shared" si="4"/>
        <v>4.4000000000000004</v>
      </c>
      <c r="N30" s="41"/>
      <c r="O30" s="8">
        <v>42326</v>
      </c>
      <c r="P30" s="43">
        <v>1.0644</v>
      </c>
      <c r="Q30" s="43"/>
      <c r="R30" s="44">
        <f t="shared" si="5"/>
        <v>-38024</v>
      </c>
      <c r="S30" s="44"/>
      <c r="T30" s="45">
        <f t="shared" si="6"/>
        <v>-7</v>
      </c>
      <c r="U30" s="45"/>
    </row>
    <row r="31" spans="2:21">
      <c r="B31" s="41">
        <v>23</v>
      </c>
      <c r="C31" s="42">
        <f t="shared" si="3"/>
        <v>1231204</v>
      </c>
      <c r="D31" s="42"/>
      <c r="E31" s="41"/>
      <c r="F31" s="8">
        <v>42338</v>
      </c>
      <c r="G31" s="41" t="s">
        <v>3</v>
      </c>
      <c r="H31" s="43">
        <v>1.0584</v>
      </c>
      <c r="I31" s="43"/>
      <c r="J31" s="41">
        <v>8</v>
      </c>
      <c r="K31" s="42">
        <f t="shared" si="0"/>
        <v>36936.119999999995</v>
      </c>
      <c r="L31" s="42"/>
      <c r="M31" s="6">
        <f t="shared" si="4"/>
        <v>3.73</v>
      </c>
      <c r="N31" s="41"/>
      <c r="O31" s="8">
        <v>42338</v>
      </c>
      <c r="P31" s="43">
        <v>1.0591999999999999</v>
      </c>
      <c r="Q31" s="43"/>
      <c r="R31" s="44">
        <f t="shared" si="5"/>
        <v>-36839</v>
      </c>
      <c r="S31" s="44"/>
      <c r="T31" s="45">
        <f t="shared" si="6"/>
        <v>-8</v>
      </c>
      <c r="U31" s="45"/>
    </row>
    <row r="32" spans="2:21">
      <c r="B32" s="41">
        <v>24</v>
      </c>
      <c r="C32" s="42">
        <f t="shared" si="3"/>
        <v>1194365</v>
      </c>
      <c r="D32" s="42"/>
      <c r="E32" s="41"/>
      <c r="F32" s="8">
        <v>42342</v>
      </c>
      <c r="G32" s="41" t="s">
        <v>3</v>
      </c>
      <c r="H32" s="43">
        <v>1.0880000000000001</v>
      </c>
      <c r="I32" s="43"/>
      <c r="J32" s="41">
        <v>20</v>
      </c>
      <c r="K32" s="42">
        <f t="shared" si="0"/>
        <v>35830.949999999997</v>
      </c>
      <c r="L32" s="42"/>
      <c r="M32" s="6">
        <f t="shared" si="4"/>
        <v>1.45</v>
      </c>
      <c r="N32" s="41"/>
      <c r="O32" s="8">
        <v>42342</v>
      </c>
      <c r="P32" s="43">
        <v>1.0901000000000001</v>
      </c>
      <c r="Q32" s="43"/>
      <c r="R32" s="44">
        <f t="shared" si="5"/>
        <v>-37592</v>
      </c>
      <c r="S32" s="44"/>
      <c r="T32" s="45">
        <f t="shared" si="6"/>
        <v>-20</v>
      </c>
      <c r="U32" s="45"/>
    </row>
    <row r="33" spans="2:21">
      <c r="B33" s="41">
        <v>25</v>
      </c>
      <c r="C33" s="42">
        <f t="shared" si="3"/>
        <v>1156773</v>
      </c>
      <c r="D33" s="42"/>
      <c r="E33" s="41"/>
      <c r="F33" s="8">
        <v>42346</v>
      </c>
      <c r="G33" s="41" t="s">
        <v>3</v>
      </c>
      <c r="H33" s="43">
        <v>1.0831999999999999</v>
      </c>
      <c r="I33" s="43"/>
      <c r="J33" s="41">
        <v>8</v>
      </c>
      <c r="K33" s="42">
        <f t="shared" si="0"/>
        <v>34703.19</v>
      </c>
      <c r="L33" s="42"/>
      <c r="M33" s="6">
        <f t="shared" si="4"/>
        <v>3.51</v>
      </c>
      <c r="N33" s="41"/>
      <c r="O33" s="8">
        <v>42346</v>
      </c>
      <c r="P33" s="43">
        <v>1.0841000000000001</v>
      </c>
      <c r="Q33" s="43"/>
      <c r="R33" s="44">
        <f t="shared" si="5"/>
        <v>-39000</v>
      </c>
      <c r="S33" s="44"/>
      <c r="T33" s="45">
        <f t="shared" si="6"/>
        <v>-8</v>
      </c>
      <c r="U33" s="45"/>
    </row>
    <row r="34" spans="2:21">
      <c r="B34" s="41">
        <v>26</v>
      </c>
      <c r="C34" s="42">
        <f t="shared" si="3"/>
        <v>1117773</v>
      </c>
      <c r="D34" s="42"/>
      <c r="E34" s="41"/>
      <c r="F34" s="8"/>
      <c r="G34" s="41" t="s">
        <v>3</v>
      </c>
      <c r="H34" s="43"/>
      <c r="I34" s="43"/>
      <c r="J34" s="41"/>
      <c r="K34" s="42" t="str">
        <f t="shared" si="0"/>
        <v/>
      </c>
      <c r="L34" s="42"/>
      <c r="M34" s="6" t="str">
        <f t="shared" si="4"/>
        <v/>
      </c>
      <c r="N34" s="41"/>
      <c r="O34" s="8"/>
      <c r="P34" s="43"/>
      <c r="Q34" s="43"/>
      <c r="R34" s="44" t="str">
        <f t="shared" si="5"/>
        <v/>
      </c>
      <c r="S34" s="44"/>
      <c r="T34" s="45" t="str">
        <f t="shared" si="6"/>
        <v/>
      </c>
      <c r="U34" s="45"/>
    </row>
    <row r="35" spans="2:21">
      <c r="B35" s="41">
        <v>27</v>
      </c>
      <c r="C35" s="42" t="str">
        <f t="shared" si="3"/>
        <v/>
      </c>
      <c r="D35" s="42"/>
      <c r="E35" s="41"/>
      <c r="F35" s="8"/>
      <c r="G35" s="41" t="s">
        <v>3</v>
      </c>
      <c r="H35" s="43"/>
      <c r="I35" s="43"/>
      <c r="J35" s="41"/>
      <c r="K35" s="42" t="str">
        <f t="shared" si="0"/>
        <v/>
      </c>
      <c r="L35" s="42"/>
      <c r="M35" s="6" t="str">
        <f t="shared" si="4"/>
        <v/>
      </c>
      <c r="N35" s="41"/>
      <c r="O35" s="8"/>
      <c r="P35" s="43"/>
      <c r="Q35" s="43"/>
      <c r="R35" s="44" t="str">
        <f t="shared" si="5"/>
        <v/>
      </c>
      <c r="S35" s="44"/>
      <c r="T35" s="45" t="str">
        <f t="shared" si="6"/>
        <v/>
      </c>
      <c r="U35" s="45"/>
    </row>
    <row r="36" spans="2:21">
      <c r="B36" s="41">
        <v>28</v>
      </c>
      <c r="C36" s="42" t="str">
        <f t="shared" si="3"/>
        <v/>
      </c>
      <c r="D36" s="42"/>
      <c r="E36" s="41"/>
      <c r="F36" s="8"/>
      <c r="G36" s="41" t="s">
        <v>3</v>
      </c>
      <c r="H36" s="43"/>
      <c r="I36" s="43"/>
      <c r="J36" s="41"/>
      <c r="K36" s="42" t="str">
        <f t="shared" si="0"/>
        <v/>
      </c>
      <c r="L36" s="42"/>
      <c r="M36" s="6" t="str">
        <f t="shared" si="4"/>
        <v/>
      </c>
      <c r="N36" s="41"/>
      <c r="O36" s="8"/>
      <c r="P36" s="43"/>
      <c r="Q36" s="43"/>
      <c r="R36" s="44" t="str">
        <f t="shared" si="5"/>
        <v/>
      </c>
      <c r="S36" s="44"/>
      <c r="T36" s="45" t="str">
        <f t="shared" si="6"/>
        <v/>
      </c>
      <c r="U36" s="45"/>
    </row>
    <row r="37" spans="2:21">
      <c r="B37" s="41">
        <v>29</v>
      </c>
      <c r="C37" s="42" t="str">
        <f t="shared" si="3"/>
        <v/>
      </c>
      <c r="D37" s="42"/>
      <c r="E37" s="41"/>
      <c r="F37" s="8"/>
      <c r="G37" s="41" t="s">
        <v>3</v>
      </c>
      <c r="H37" s="43"/>
      <c r="I37" s="43"/>
      <c r="J37" s="41"/>
      <c r="K37" s="42" t="str">
        <f t="shared" si="0"/>
        <v/>
      </c>
      <c r="L37" s="42"/>
      <c r="M37" s="6" t="str">
        <f t="shared" si="4"/>
        <v/>
      </c>
      <c r="N37" s="41"/>
      <c r="O37" s="8"/>
      <c r="P37" s="43"/>
      <c r="Q37" s="43"/>
      <c r="R37" s="44" t="str">
        <f t="shared" si="5"/>
        <v/>
      </c>
      <c r="S37" s="44"/>
      <c r="T37" s="45" t="str">
        <f t="shared" si="6"/>
        <v/>
      </c>
      <c r="U37" s="45"/>
    </row>
    <row r="38" spans="2:21">
      <c r="B38" s="41">
        <v>30</v>
      </c>
      <c r="C38" s="42" t="str">
        <f t="shared" si="3"/>
        <v/>
      </c>
      <c r="D38" s="42"/>
      <c r="E38" s="41"/>
      <c r="F38" s="8"/>
      <c r="G38" s="41" t="s">
        <v>4</v>
      </c>
      <c r="H38" s="43"/>
      <c r="I38" s="43"/>
      <c r="J38" s="41"/>
      <c r="K38" s="42" t="str">
        <f t="shared" si="0"/>
        <v/>
      </c>
      <c r="L38" s="42"/>
      <c r="M38" s="6" t="str">
        <f t="shared" si="4"/>
        <v/>
      </c>
      <c r="N38" s="41"/>
      <c r="O38" s="8"/>
      <c r="P38" s="43"/>
      <c r="Q38" s="43"/>
      <c r="R38" s="44" t="str">
        <f t="shared" si="5"/>
        <v/>
      </c>
      <c r="S38" s="44"/>
      <c r="T38" s="45" t="str">
        <f t="shared" si="6"/>
        <v/>
      </c>
      <c r="U38" s="45"/>
    </row>
    <row r="39" spans="2:21">
      <c r="B39" s="41">
        <v>31</v>
      </c>
      <c r="C39" s="42" t="str">
        <f t="shared" si="3"/>
        <v/>
      </c>
      <c r="D39" s="42"/>
      <c r="E39" s="41"/>
      <c r="F39" s="8"/>
      <c r="G39" s="41" t="s">
        <v>4</v>
      </c>
      <c r="H39" s="43"/>
      <c r="I39" s="43"/>
      <c r="J39" s="41"/>
      <c r="K39" s="42" t="str">
        <f t="shared" si="0"/>
        <v/>
      </c>
      <c r="L39" s="42"/>
      <c r="M39" s="6" t="str">
        <f t="shared" si="4"/>
        <v/>
      </c>
      <c r="N39" s="41"/>
      <c r="O39" s="8"/>
      <c r="P39" s="43"/>
      <c r="Q39" s="43"/>
      <c r="R39" s="44" t="str">
        <f t="shared" si="5"/>
        <v/>
      </c>
      <c r="S39" s="44"/>
      <c r="T39" s="45" t="str">
        <f t="shared" si="6"/>
        <v/>
      </c>
      <c r="U39" s="45"/>
    </row>
    <row r="40" spans="2:21">
      <c r="B40" s="41">
        <v>32</v>
      </c>
      <c r="C40" s="42" t="str">
        <f t="shared" si="3"/>
        <v/>
      </c>
      <c r="D40" s="42"/>
      <c r="E40" s="41"/>
      <c r="F40" s="8"/>
      <c r="G40" s="41" t="s">
        <v>4</v>
      </c>
      <c r="H40" s="43"/>
      <c r="I40" s="43"/>
      <c r="J40" s="41"/>
      <c r="K40" s="42" t="str">
        <f t="shared" si="0"/>
        <v/>
      </c>
      <c r="L40" s="42"/>
      <c r="M40" s="6" t="str">
        <f t="shared" si="4"/>
        <v/>
      </c>
      <c r="N40" s="41"/>
      <c r="O40" s="8"/>
      <c r="P40" s="43"/>
      <c r="Q40" s="43"/>
      <c r="R40" s="44" t="str">
        <f t="shared" si="5"/>
        <v/>
      </c>
      <c r="S40" s="44"/>
      <c r="T40" s="45" t="str">
        <f t="shared" si="6"/>
        <v/>
      </c>
      <c r="U40" s="45"/>
    </row>
    <row r="41" spans="2:21">
      <c r="B41" s="41">
        <v>33</v>
      </c>
      <c r="C41" s="42" t="str">
        <f t="shared" si="3"/>
        <v/>
      </c>
      <c r="D41" s="42"/>
      <c r="E41" s="41"/>
      <c r="F41" s="8"/>
      <c r="G41" s="41" t="s">
        <v>3</v>
      </c>
      <c r="H41" s="43"/>
      <c r="I41" s="43"/>
      <c r="J41" s="41"/>
      <c r="K41" s="42" t="str">
        <f t="shared" si="0"/>
        <v/>
      </c>
      <c r="L41" s="42"/>
      <c r="M41" s="6" t="str">
        <f t="shared" si="4"/>
        <v/>
      </c>
      <c r="N41" s="41"/>
      <c r="O41" s="8"/>
      <c r="P41" s="43"/>
      <c r="Q41" s="43"/>
      <c r="R41" s="44" t="str">
        <f t="shared" si="5"/>
        <v/>
      </c>
      <c r="S41" s="44"/>
      <c r="T41" s="45" t="str">
        <f t="shared" si="6"/>
        <v/>
      </c>
      <c r="U41" s="45"/>
    </row>
    <row r="42" spans="2:21">
      <c r="B42" s="41">
        <v>34</v>
      </c>
      <c r="C42" s="42" t="str">
        <f t="shared" si="3"/>
        <v/>
      </c>
      <c r="D42" s="42"/>
      <c r="E42" s="41"/>
      <c r="F42" s="8"/>
      <c r="G42" s="41" t="s">
        <v>4</v>
      </c>
      <c r="H42" s="43"/>
      <c r="I42" s="43"/>
      <c r="J42" s="41"/>
      <c r="K42" s="42" t="str">
        <f t="shared" si="0"/>
        <v/>
      </c>
      <c r="L42" s="42"/>
      <c r="M42" s="6" t="str">
        <f t="shared" si="4"/>
        <v/>
      </c>
      <c r="N42" s="41"/>
      <c r="O42" s="8"/>
      <c r="P42" s="43"/>
      <c r="Q42" s="43"/>
      <c r="R42" s="44" t="str">
        <f t="shared" si="5"/>
        <v/>
      </c>
      <c r="S42" s="44"/>
      <c r="T42" s="45" t="str">
        <f t="shared" si="6"/>
        <v/>
      </c>
      <c r="U42" s="45"/>
    </row>
    <row r="43" spans="2:21">
      <c r="B43" s="41">
        <v>35</v>
      </c>
      <c r="C43" s="42" t="str">
        <f t="shared" si="3"/>
        <v/>
      </c>
      <c r="D43" s="42"/>
      <c r="E43" s="41"/>
      <c r="F43" s="8"/>
      <c r="G43" s="41" t="s">
        <v>3</v>
      </c>
      <c r="H43" s="43"/>
      <c r="I43" s="43"/>
      <c r="J43" s="41"/>
      <c r="K43" s="42" t="str">
        <f t="shared" si="0"/>
        <v/>
      </c>
      <c r="L43" s="42"/>
      <c r="M43" s="6" t="str">
        <f t="shared" si="4"/>
        <v/>
      </c>
      <c r="N43" s="41"/>
      <c r="O43" s="8"/>
      <c r="P43" s="43"/>
      <c r="Q43" s="43"/>
      <c r="R43" s="44" t="str">
        <f t="shared" si="5"/>
        <v/>
      </c>
      <c r="S43" s="44"/>
      <c r="T43" s="45" t="str">
        <f t="shared" si="6"/>
        <v/>
      </c>
      <c r="U43" s="45"/>
    </row>
    <row r="44" spans="2:21">
      <c r="B44" s="41">
        <v>36</v>
      </c>
      <c r="C44" s="42" t="str">
        <f t="shared" si="3"/>
        <v/>
      </c>
      <c r="D44" s="42"/>
      <c r="E44" s="41"/>
      <c r="F44" s="8"/>
      <c r="G44" s="41" t="s">
        <v>4</v>
      </c>
      <c r="H44" s="43"/>
      <c r="I44" s="43"/>
      <c r="J44" s="41"/>
      <c r="K44" s="42" t="str">
        <f t="shared" si="0"/>
        <v/>
      </c>
      <c r="L44" s="42"/>
      <c r="M44" s="6" t="str">
        <f t="shared" si="4"/>
        <v/>
      </c>
      <c r="N44" s="41"/>
      <c r="O44" s="8"/>
      <c r="P44" s="43"/>
      <c r="Q44" s="43"/>
      <c r="R44" s="44" t="str">
        <f t="shared" si="5"/>
        <v/>
      </c>
      <c r="S44" s="44"/>
      <c r="T44" s="45" t="str">
        <f t="shared" si="6"/>
        <v/>
      </c>
      <c r="U44" s="45"/>
    </row>
    <row r="45" spans="2:21">
      <c r="B45" s="41">
        <v>37</v>
      </c>
      <c r="C45" s="42" t="str">
        <f t="shared" si="3"/>
        <v/>
      </c>
      <c r="D45" s="42"/>
      <c r="E45" s="41"/>
      <c r="F45" s="8"/>
      <c r="G45" s="41" t="s">
        <v>3</v>
      </c>
      <c r="H45" s="43"/>
      <c r="I45" s="43"/>
      <c r="J45" s="41"/>
      <c r="K45" s="42" t="str">
        <f t="shared" si="0"/>
        <v/>
      </c>
      <c r="L45" s="42"/>
      <c r="M45" s="6" t="str">
        <f t="shared" si="4"/>
        <v/>
      </c>
      <c r="N45" s="41"/>
      <c r="O45" s="8"/>
      <c r="P45" s="43"/>
      <c r="Q45" s="43"/>
      <c r="R45" s="44" t="str">
        <f t="shared" si="5"/>
        <v/>
      </c>
      <c r="S45" s="44"/>
      <c r="T45" s="45" t="str">
        <f t="shared" si="6"/>
        <v/>
      </c>
      <c r="U45" s="45"/>
    </row>
    <row r="46" spans="2:21">
      <c r="B46" s="41">
        <v>38</v>
      </c>
      <c r="C46" s="42" t="str">
        <f t="shared" si="3"/>
        <v/>
      </c>
      <c r="D46" s="42"/>
      <c r="E46" s="41"/>
      <c r="F46" s="8"/>
      <c r="G46" s="41" t="s">
        <v>4</v>
      </c>
      <c r="H46" s="43"/>
      <c r="I46" s="43"/>
      <c r="J46" s="41"/>
      <c r="K46" s="42" t="str">
        <f t="shared" si="0"/>
        <v/>
      </c>
      <c r="L46" s="42"/>
      <c r="M46" s="6" t="str">
        <f t="shared" si="4"/>
        <v/>
      </c>
      <c r="N46" s="41"/>
      <c r="O46" s="8"/>
      <c r="P46" s="43"/>
      <c r="Q46" s="43"/>
      <c r="R46" s="44" t="str">
        <f t="shared" si="5"/>
        <v/>
      </c>
      <c r="S46" s="44"/>
      <c r="T46" s="45" t="str">
        <f t="shared" si="6"/>
        <v/>
      </c>
      <c r="U46" s="45"/>
    </row>
    <row r="47" spans="2:21">
      <c r="B47" s="41">
        <v>39</v>
      </c>
      <c r="C47" s="42" t="str">
        <f t="shared" si="3"/>
        <v/>
      </c>
      <c r="D47" s="42"/>
      <c r="E47" s="41"/>
      <c r="F47" s="8"/>
      <c r="G47" s="41" t="s">
        <v>4</v>
      </c>
      <c r="H47" s="43"/>
      <c r="I47" s="43"/>
      <c r="J47" s="41"/>
      <c r="K47" s="42" t="str">
        <f t="shared" si="0"/>
        <v/>
      </c>
      <c r="L47" s="42"/>
      <c r="M47" s="6" t="str">
        <f t="shared" si="4"/>
        <v/>
      </c>
      <c r="N47" s="41"/>
      <c r="O47" s="8"/>
      <c r="P47" s="43"/>
      <c r="Q47" s="43"/>
      <c r="R47" s="44" t="str">
        <f t="shared" si="5"/>
        <v/>
      </c>
      <c r="S47" s="44"/>
      <c r="T47" s="45" t="str">
        <f t="shared" si="6"/>
        <v/>
      </c>
      <c r="U47" s="45"/>
    </row>
    <row r="48" spans="2:21">
      <c r="B48" s="41">
        <v>40</v>
      </c>
      <c r="C48" s="42" t="str">
        <f t="shared" si="3"/>
        <v/>
      </c>
      <c r="D48" s="42"/>
      <c r="E48" s="41"/>
      <c r="F48" s="8"/>
      <c r="G48" s="41" t="s">
        <v>37</v>
      </c>
      <c r="H48" s="43"/>
      <c r="I48" s="43"/>
      <c r="J48" s="41"/>
      <c r="K48" s="42" t="str">
        <f t="shared" si="0"/>
        <v/>
      </c>
      <c r="L48" s="42"/>
      <c r="M48" s="6" t="str">
        <f t="shared" si="4"/>
        <v/>
      </c>
      <c r="N48" s="41"/>
      <c r="O48" s="8"/>
      <c r="P48" s="43"/>
      <c r="Q48" s="43"/>
      <c r="R48" s="44" t="str">
        <f t="shared" si="5"/>
        <v/>
      </c>
      <c r="S48" s="44"/>
      <c r="T48" s="45" t="str">
        <f t="shared" si="6"/>
        <v/>
      </c>
      <c r="U48" s="45"/>
    </row>
    <row r="49" spans="2:21">
      <c r="B49" s="41">
        <v>41</v>
      </c>
      <c r="C49" s="42" t="str">
        <f t="shared" si="3"/>
        <v/>
      </c>
      <c r="D49" s="42"/>
      <c r="E49" s="41"/>
      <c r="F49" s="8"/>
      <c r="G49" s="41" t="s">
        <v>4</v>
      </c>
      <c r="H49" s="43"/>
      <c r="I49" s="43"/>
      <c r="J49" s="41"/>
      <c r="K49" s="42" t="str">
        <f t="shared" si="0"/>
        <v/>
      </c>
      <c r="L49" s="42"/>
      <c r="M49" s="6" t="str">
        <f t="shared" si="4"/>
        <v/>
      </c>
      <c r="N49" s="41"/>
      <c r="O49" s="8"/>
      <c r="P49" s="43"/>
      <c r="Q49" s="43"/>
      <c r="R49" s="44" t="str">
        <f t="shared" si="5"/>
        <v/>
      </c>
      <c r="S49" s="44"/>
      <c r="T49" s="45" t="str">
        <f t="shared" si="6"/>
        <v/>
      </c>
      <c r="U49" s="45"/>
    </row>
    <row r="50" spans="2:21">
      <c r="B50" s="41">
        <v>42</v>
      </c>
      <c r="C50" s="42" t="str">
        <f t="shared" si="3"/>
        <v/>
      </c>
      <c r="D50" s="42"/>
      <c r="E50" s="41"/>
      <c r="F50" s="8"/>
      <c r="G50" s="41" t="s">
        <v>4</v>
      </c>
      <c r="H50" s="43"/>
      <c r="I50" s="43"/>
      <c r="J50" s="41"/>
      <c r="K50" s="42" t="str">
        <f t="shared" si="0"/>
        <v/>
      </c>
      <c r="L50" s="42"/>
      <c r="M50" s="6" t="str">
        <f t="shared" si="4"/>
        <v/>
      </c>
      <c r="N50" s="41"/>
      <c r="O50" s="8"/>
      <c r="P50" s="43"/>
      <c r="Q50" s="43"/>
      <c r="R50" s="44" t="str">
        <f t="shared" si="5"/>
        <v/>
      </c>
      <c r="S50" s="44"/>
      <c r="T50" s="45" t="str">
        <f t="shared" si="6"/>
        <v/>
      </c>
      <c r="U50" s="45"/>
    </row>
    <row r="51" spans="2:21">
      <c r="B51" s="41">
        <v>43</v>
      </c>
      <c r="C51" s="42" t="str">
        <f t="shared" si="3"/>
        <v/>
      </c>
      <c r="D51" s="42"/>
      <c r="E51" s="41"/>
      <c r="F51" s="8"/>
      <c r="G51" s="41" t="s">
        <v>3</v>
      </c>
      <c r="H51" s="43"/>
      <c r="I51" s="43"/>
      <c r="J51" s="41"/>
      <c r="K51" s="42" t="str">
        <f t="shared" si="0"/>
        <v/>
      </c>
      <c r="L51" s="42"/>
      <c r="M51" s="6" t="str">
        <f t="shared" si="4"/>
        <v/>
      </c>
      <c r="N51" s="41"/>
      <c r="O51" s="8"/>
      <c r="P51" s="43"/>
      <c r="Q51" s="43"/>
      <c r="R51" s="44" t="str">
        <f t="shared" si="5"/>
        <v/>
      </c>
      <c r="S51" s="44"/>
      <c r="T51" s="45" t="str">
        <f t="shared" si="6"/>
        <v/>
      </c>
      <c r="U51" s="45"/>
    </row>
    <row r="52" spans="2:21">
      <c r="B52" s="41">
        <v>44</v>
      </c>
      <c r="C52" s="42" t="str">
        <f t="shared" si="3"/>
        <v/>
      </c>
      <c r="D52" s="42"/>
      <c r="E52" s="41"/>
      <c r="F52" s="8"/>
      <c r="G52" s="41" t="s">
        <v>3</v>
      </c>
      <c r="H52" s="43"/>
      <c r="I52" s="43"/>
      <c r="J52" s="41"/>
      <c r="K52" s="42" t="str">
        <f t="shared" si="0"/>
        <v/>
      </c>
      <c r="L52" s="42"/>
      <c r="M52" s="6" t="str">
        <f t="shared" si="4"/>
        <v/>
      </c>
      <c r="N52" s="41"/>
      <c r="O52" s="8"/>
      <c r="P52" s="43"/>
      <c r="Q52" s="43"/>
      <c r="R52" s="44" t="str">
        <f t="shared" si="5"/>
        <v/>
      </c>
      <c r="S52" s="44"/>
      <c r="T52" s="45" t="str">
        <f t="shared" si="6"/>
        <v/>
      </c>
      <c r="U52" s="45"/>
    </row>
    <row r="53" spans="2:21">
      <c r="B53" s="41">
        <v>45</v>
      </c>
      <c r="C53" s="42" t="str">
        <f t="shared" si="3"/>
        <v/>
      </c>
      <c r="D53" s="42"/>
      <c r="E53" s="41"/>
      <c r="F53" s="8"/>
      <c r="G53" s="41" t="s">
        <v>4</v>
      </c>
      <c r="H53" s="43"/>
      <c r="I53" s="43"/>
      <c r="J53" s="41"/>
      <c r="K53" s="42" t="str">
        <f t="shared" si="0"/>
        <v/>
      </c>
      <c r="L53" s="42"/>
      <c r="M53" s="6" t="str">
        <f t="shared" si="4"/>
        <v/>
      </c>
      <c r="N53" s="41"/>
      <c r="O53" s="8"/>
      <c r="P53" s="43"/>
      <c r="Q53" s="43"/>
      <c r="R53" s="44" t="str">
        <f t="shared" si="5"/>
        <v/>
      </c>
      <c r="S53" s="44"/>
      <c r="T53" s="45" t="str">
        <f t="shared" si="6"/>
        <v/>
      </c>
      <c r="U53" s="45"/>
    </row>
    <row r="54" spans="2:21">
      <c r="B54" s="41">
        <v>46</v>
      </c>
      <c r="C54" s="42" t="str">
        <f t="shared" si="3"/>
        <v/>
      </c>
      <c r="D54" s="42"/>
      <c r="E54" s="41"/>
      <c r="F54" s="8"/>
      <c r="G54" s="41" t="s">
        <v>4</v>
      </c>
      <c r="H54" s="43"/>
      <c r="I54" s="43"/>
      <c r="J54" s="41"/>
      <c r="K54" s="42" t="str">
        <f t="shared" si="0"/>
        <v/>
      </c>
      <c r="L54" s="42"/>
      <c r="M54" s="6" t="str">
        <f t="shared" si="4"/>
        <v/>
      </c>
      <c r="N54" s="41"/>
      <c r="O54" s="8"/>
      <c r="P54" s="43"/>
      <c r="Q54" s="43"/>
      <c r="R54" s="44" t="str">
        <f t="shared" si="5"/>
        <v/>
      </c>
      <c r="S54" s="44"/>
      <c r="T54" s="45" t="str">
        <f t="shared" si="6"/>
        <v/>
      </c>
      <c r="U54" s="45"/>
    </row>
    <row r="55" spans="2:21">
      <c r="B55" s="41">
        <v>47</v>
      </c>
      <c r="C55" s="42" t="str">
        <f t="shared" si="3"/>
        <v/>
      </c>
      <c r="D55" s="42"/>
      <c r="E55" s="41"/>
      <c r="F55" s="8"/>
      <c r="G55" s="41" t="s">
        <v>3</v>
      </c>
      <c r="H55" s="43"/>
      <c r="I55" s="43"/>
      <c r="J55" s="41"/>
      <c r="K55" s="42" t="str">
        <f t="shared" si="0"/>
        <v/>
      </c>
      <c r="L55" s="42"/>
      <c r="M55" s="6" t="str">
        <f t="shared" si="4"/>
        <v/>
      </c>
      <c r="N55" s="41"/>
      <c r="O55" s="8"/>
      <c r="P55" s="43"/>
      <c r="Q55" s="43"/>
      <c r="R55" s="44" t="str">
        <f t="shared" si="5"/>
        <v/>
      </c>
      <c r="S55" s="44"/>
      <c r="T55" s="45" t="str">
        <f t="shared" si="6"/>
        <v/>
      </c>
      <c r="U55" s="45"/>
    </row>
    <row r="56" spans="2:21">
      <c r="B56" s="41">
        <v>48</v>
      </c>
      <c r="C56" s="42" t="str">
        <f t="shared" si="3"/>
        <v/>
      </c>
      <c r="D56" s="42"/>
      <c r="E56" s="41"/>
      <c r="F56" s="8"/>
      <c r="G56" s="41" t="s">
        <v>3</v>
      </c>
      <c r="H56" s="43"/>
      <c r="I56" s="43"/>
      <c r="J56" s="41"/>
      <c r="K56" s="42" t="str">
        <f t="shared" si="0"/>
        <v/>
      </c>
      <c r="L56" s="42"/>
      <c r="M56" s="6" t="str">
        <f t="shared" si="4"/>
        <v/>
      </c>
      <c r="N56" s="41"/>
      <c r="O56" s="8"/>
      <c r="P56" s="43"/>
      <c r="Q56" s="43"/>
      <c r="R56" s="44" t="str">
        <f t="shared" si="5"/>
        <v/>
      </c>
      <c r="S56" s="44"/>
      <c r="T56" s="45" t="str">
        <f t="shared" si="6"/>
        <v/>
      </c>
      <c r="U56" s="45"/>
    </row>
    <row r="57" spans="2:21">
      <c r="B57" s="41">
        <v>49</v>
      </c>
      <c r="C57" s="42" t="str">
        <f t="shared" si="3"/>
        <v/>
      </c>
      <c r="D57" s="42"/>
      <c r="E57" s="41"/>
      <c r="F57" s="8"/>
      <c r="G57" s="41" t="s">
        <v>3</v>
      </c>
      <c r="H57" s="43"/>
      <c r="I57" s="43"/>
      <c r="J57" s="41"/>
      <c r="K57" s="42" t="str">
        <f t="shared" si="0"/>
        <v/>
      </c>
      <c r="L57" s="42"/>
      <c r="M57" s="6" t="str">
        <f t="shared" si="4"/>
        <v/>
      </c>
      <c r="N57" s="41"/>
      <c r="O57" s="8"/>
      <c r="P57" s="43"/>
      <c r="Q57" s="43"/>
      <c r="R57" s="44" t="str">
        <f t="shared" si="5"/>
        <v/>
      </c>
      <c r="S57" s="44"/>
      <c r="T57" s="45" t="str">
        <f t="shared" si="6"/>
        <v/>
      </c>
      <c r="U57" s="45"/>
    </row>
    <row r="58" spans="2:21">
      <c r="B58" s="41">
        <v>50</v>
      </c>
      <c r="C58" s="42" t="str">
        <f t="shared" si="3"/>
        <v/>
      </c>
      <c r="D58" s="42"/>
      <c r="E58" s="41"/>
      <c r="F58" s="8"/>
      <c r="G58" s="41" t="s">
        <v>3</v>
      </c>
      <c r="H58" s="43"/>
      <c r="I58" s="43"/>
      <c r="J58" s="41"/>
      <c r="K58" s="42" t="str">
        <f t="shared" si="0"/>
        <v/>
      </c>
      <c r="L58" s="42"/>
      <c r="M58" s="6" t="str">
        <f t="shared" si="4"/>
        <v/>
      </c>
      <c r="N58" s="41"/>
      <c r="O58" s="8"/>
      <c r="P58" s="43"/>
      <c r="Q58" s="43"/>
      <c r="R58" s="44" t="str">
        <f t="shared" si="5"/>
        <v/>
      </c>
      <c r="S58" s="44"/>
      <c r="T58" s="45" t="str">
        <f t="shared" si="6"/>
        <v/>
      </c>
      <c r="U58" s="45"/>
    </row>
    <row r="59" spans="2:21">
      <c r="B59" s="41">
        <v>51</v>
      </c>
      <c r="C59" s="42" t="str">
        <f t="shared" si="3"/>
        <v/>
      </c>
      <c r="D59" s="42"/>
      <c r="E59" s="41"/>
      <c r="F59" s="8"/>
      <c r="G59" s="41" t="s">
        <v>3</v>
      </c>
      <c r="H59" s="43"/>
      <c r="I59" s="43"/>
      <c r="J59" s="41"/>
      <c r="K59" s="42" t="str">
        <f t="shared" si="0"/>
        <v/>
      </c>
      <c r="L59" s="42"/>
      <c r="M59" s="6" t="str">
        <f t="shared" si="4"/>
        <v/>
      </c>
      <c r="N59" s="41"/>
      <c r="O59" s="8"/>
      <c r="P59" s="43"/>
      <c r="Q59" s="43"/>
      <c r="R59" s="44" t="str">
        <f t="shared" si="5"/>
        <v/>
      </c>
      <c r="S59" s="44"/>
      <c r="T59" s="45" t="str">
        <f t="shared" si="6"/>
        <v/>
      </c>
      <c r="U59" s="45"/>
    </row>
    <row r="60" spans="2:21">
      <c r="B60" s="41">
        <v>52</v>
      </c>
      <c r="C60" s="42" t="str">
        <f t="shared" si="3"/>
        <v/>
      </c>
      <c r="D60" s="42"/>
      <c r="E60" s="41"/>
      <c r="F60" s="8"/>
      <c r="G60" s="41" t="s">
        <v>3</v>
      </c>
      <c r="H60" s="43"/>
      <c r="I60" s="43"/>
      <c r="J60" s="41"/>
      <c r="K60" s="42" t="str">
        <f t="shared" si="0"/>
        <v/>
      </c>
      <c r="L60" s="42"/>
      <c r="M60" s="6" t="str">
        <f t="shared" si="4"/>
        <v/>
      </c>
      <c r="N60" s="41"/>
      <c r="O60" s="8"/>
      <c r="P60" s="43"/>
      <c r="Q60" s="43"/>
      <c r="R60" s="44" t="str">
        <f t="shared" si="5"/>
        <v/>
      </c>
      <c r="S60" s="44"/>
      <c r="T60" s="45" t="str">
        <f t="shared" si="6"/>
        <v/>
      </c>
      <c r="U60" s="45"/>
    </row>
    <row r="61" spans="2:21">
      <c r="B61" s="41">
        <v>53</v>
      </c>
      <c r="C61" s="42" t="str">
        <f t="shared" si="3"/>
        <v/>
      </c>
      <c r="D61" s="42"/>
      <c r="E61" s="41"/>
      <c r="F61" s="8"/>
      <c r="G61" s="41" t="s">
        <v>3</v>
      </c>
      <c r="H61" s="43"/>
      <c r="I61" s="43"/>
      <c r="J61" s="41"/>
      <c r="K61" s="42" t="str">
        <f t="shared" si="0"/>
        <v/>
      </c>
      <c r="L61" s="42"/>
      <c r="M61" s="6" t="str">
        <f t="shared" si="4"/>
        <v/>
      </c>
      <c r="N61" s="41"/>
      <c r="O61" s="8"/>
      <c r="P61" s="43"/>
      <c r="Q61" s="43"/>
      <c r="R61" s="44" t="str">
        <f t="shared" si="5"/>
        <v/>
      </c>
      <c r="S61" s="44"/>
      <c r="T61" s="45" t="str">
        <f t="shared" si="6"/>
        <v/>
      </c>
      <c r="U61" s="45"/>
    </row>
    <row r="62" spans="2:21">
      <c r="B62" s="41">
        <v>54</v>
      </c>
      <c r="C62" s="42" t="str">
        <f t="shared" si="3"/>
        <v/>
      </c>
      <c r="D62" s="42"/>
      <c r="E62" s="41"/>
      <c r="F62" s="8"/>
      <c r="G62" s="41" t="s">
        <v>3</v>
      </c>
      <c r="H62" s="43"/>
      <c r="I62" s="43"/>
      <c r="J62" s="41"/>
      <c r="K62" s="42" t="str">
        <f t="shared" si="0"/>
        <v/>
      </c>
      <c r="L62" s="42"/>
      <c r="M62" s="6" t="str">
        <f t="shared" si="4"/>
        <v/>
      </c>
      <c r="N62" s="41"/>
      <c r="O62" s="8"/>
      <c r="P62" s="43"/>
      <c r="Q62" s="43"/>
      <c r="R62" s="44" t="str">
        <f t="shared" si="5"/>
        <v/>
      </c>
      <c r="S62" s="44"/>
      <c r="T62" s="45" t="str">
        <f t="shared" si="6"/>
        <v/>
      </c>
      <c r="U62" s="45"/>
    </row>
    <row r="63" spans="2:21">
      <c r="B63" s="41">
        <v>55</v>
      </c>
      <c r="C63" s="42" t="str">
        <f t="shared" si="3"/>
        <v/>
      </c>
      <c r="D63" s="42"/>
      <c r="E63" s="41"/>
      <c r="F63" s="8"/>
      <c r="G63" s="41" t="s">
        <v>4</v>
      </c>
      <c r="H63" s="43"/>
      <c r="I63" s="43"/>
      <c r="J63" s="41"/>
      <c r="K63" s="42" t="str">
        <f t="shared" si="0"/>
        <v/>
      </c>
      <c r="L63" s="42"/>
      <c r="M63" s="6" t="str">
        <f t="shared" si="4"/>
        <v/>
      </c>
      <c r="N63" s="41"/>
      <c r="O63" s="8"/>
      <c r="P63" s="43"/>
      <c r="Q63" s="43"/>
      <c r="R63" s="44" t="str">
        <f t="shared" si="5"/>
        <v/>
      </c>
      <c r="S63" s="44"/>
      <c r="T63" s="45" t="str">
        <f t="shared" si="6"/>
        <v/>
      </c>
      <c r="U63" s="45"/>
    </row>
    <row r="64" spans="2:21">
      <c r="B64" s="41">
        <v>56</v>
      </c>
      <c r="C64" s="42" t="str">
        <f t="shared" si="3"/>
        <v/>
      </c>
      <c r="D64" s="42"/>
      <c r="E64" s="41"/>
      <c r="F64" s="8"/>
      <c r="G64" s="41" t="s">
        <v>3</v>
      </c>
      <c r="H64" s="43"/>
      <c r="I64" s="43"/>
      <c r="J64" s="41"/>
      <c r="K64" s="42" t="str">
        <f t="shared" si="0"/>
        <v/>
      </c>
      <c r="L64" s="42"/>
      <c r="M64" s="6" t="str">
        <f t="shared" si="4"/>
        <v/>
      </c>
      <c r="N64" s="41"/>
      <c r="O64" s="8"/>
      <c r="P64" s="43"/>
      <c r="Q64" s="43"/>
      <c r="R64" s="44" t="str">
        <f t="shared" si="5"/>
        <v/>
      </c>
      <c r="S64" s="44"/>
      <c r="T64" s="45" t="str">
        <f t="shared" si="6"/>
        <v/>
      </c>
      <c r="U64" s="45"/>
    </row>
    <row r="65" spans="2:21">
      <c r="B65" s="41">
        <v>57</v>
      </c>
      <c r="C65" s="42" t="str">
        <f t="shared" si="3"/>
        <v/>
      </c>
      <c r="D65" s="42"/>
      <c r="E65" s="41"/>
      <c r="F65" s="8"/>
      <c r="G65" s="41" t="s">
        <v>3</v>
      </c>
      <c r="H65" s="43"/>
      <c r="I65" s="43"/>
      <c r="J65" s="41"/>
      <c r="K65" s="42" t="str">
        <f t="shared" si="0"/>
        <v/>
      </c>
      <c r="L65" s="42"/>
      <c r="M65" s="6" t="str">
        <f t="shared" si="4"/>
        <v/>
      </c>
      <c r="N65" s="41"/>
      <c r="O65" s="8"/>
      <c r="P65" s="43"/>
      <c r="Q65" s="43"/>
      <c r="R65" s="44" t="str">
        <f t="shared" si="5"/>
        <v/>
      </c>
      <c r="S65" s="44"/>
      <c r="T65" s="45" t="str">
        <f t="shared" si="6"/>
        <v/>
      </c>
      <c r="U65" s="45"/>
    </row>
    <row r="66" spans="2:21">
      <c r="B66" s="41">
        <v>58</v>
      </c>
      <c r="C66" s="42" t="str">
        <f t="shared" si="3"/>
        <v/>
      </c>
      <c r="D66" s="42"/>
      <c r="E66" s="41"/>
      <c r="F66" s="8"/>
      <c r="G66" s="41" t="s">
        <v>3</v>
      </c>
      <c r="H66" s="43"/>
      <c r="I66" s="43"/>
      <c r="J66" s="41"/>
      <c r="K66" s="42" t="str">
        <f t="shared" si="0"/>
        <v/>
      </c>
      <c r="L66" s="42"/>
      <c r="M66" s="6" t="str">
        <f t="shared" si="4"/>
        <v/>
      </c>
      <c r="N66" s="41"/>
      <c r="O66" s="8"/>
      <c r="P66" s="43"/>
      <c r="Q66" s="43"/>
      <c r="R66" s="44" t="str">
        <f t="shared" si="5"/>
        <v/>
      </c>
      <c r="S66" s="44"/>
      <c r="T66" s="45" t="str">
        <f t="shared" si="6"/>
        <v/>
      </c>
      <c r="U66" s="45"/>
    </row>
    <row r="67" spans="2:21">
      <c r="B67" s="41">
        <v>59</v>
      </c>
      <c r="C67" s="42" t="str">
        <f t="shared" si="3"/>
        <v/>
      </c>
      <c r="D67" s="42"/>
      <c r="E67" s="41"/>
      <c r="F67" s="8"/>
      <c r="G67" s="41" t="s">
        <v>3</v>
      </c>
      <c r="H67" s="43"/>
      <c r="I67" s="43"/>
      <c r="J67" s="41"/>
      <c r="K67" s="42" t="str">
        <f t="shared" si="0"/>
        <v/>
      </c>
      <c r="L67" s="42"/>
      <c r="M67" s="6" t="str">
        <f t="shared" si="4"/>
        <v/>
      </c>
      <c r="N67" s="41"/>
      <c r="O67" s="8"/>
      <c r="P67" s="43"/>
      <c r="Q67" s="43"/>
      <c r="R67" s="44" t="str">
        <f t="shared" si="5"/>
        <v/>
      </c>
      <c r="S67" s="44"/>
      <c r="T67" s="45" t="str">
        <f t="shared" si="6"/>
        <v/>
      </c>
      <c r="U67" s="45"/>
    </row>
    <row r="68" spans="2:21">
      <c r="B68" s="41">
        <v>60</v>
      </c>
      <c r="C68" s="42" t="str">
        <f t="shared" si="3"/>
        <v/>
      </c>
      <c r="D68" s="42"/>
      <c r="E68" s="41"/>
      <c r="F68" s="8"/>
      <c r="G68" s="41" t="s">
        <v>4</v>
      </c>
      <c r="H68" s="43"/>
      <c r="I68" s="43"/>
      <c r="J68" s="41"/>
      <c r="K68" s="42" t="str">
        <f t="shared" si="0"/>
        <v/>
      </c>
      <c r="L68" s="42"/>
      <c r="M68" s="6" t="str">
        <f t="shared" si="4"/>
        <v/>
      </c>
      <c r="N68" s="41"/>
      <c r="O68" s="8"/>
      <c r="P68" s="43"/>
      <c r="Q68" s="43"/>
      <c r="R68" s="44" t="str">
        <f t="shared" si="5"/>
        <v/>
      </c>
      <c r="S68" s="44"/>
      <c r="T68" s="45" t="str">
        <f t="shared" si="6"/>
        <v/>
      </c>
      <c r="U68" s="45"/>
    </row>
    <row r="69" spans="2:21">
      <c r="B69" s="41">
        <v>61</v>
      </c>
      <c r="C69" s="42" t="str">
        <f t="shared" si="3"/>
        <v/>
      </c>
      <c r="D69" s="42"/>
      <c r="E69" s="41"/>
      <c r="F69" s="8"/>
      <c r="G69" s="41" t="s">
        <v>4</v>
      </c>
      <c r="H69" s="43"/>
      <c r="I69" s="43"/>
      <c r="J69" s="41"/>
      <c r="K69" s="42" t="str">
        <f t="shared" si="0"/>
        <v/>
      </c>
      <c r="L69" s="42"/>
      <c r="M69" s="6" t="str">
        <f t="shared" si="4"/>
        <v/>
      </c>
      <c r="N69" s="41"/>
      <c r="O69" s="8"/>
      <c r="P69" s="43"/>
      <c r="Q69" s="43"/>
      <c r="R69" s="44" t="str">
        <f t="shared" si="5"/>
        <v/>
      </c>
      <c r="S69" s="44"/>
      <c r="T69" s="45" t="str">
        <f t="shared" si="6"/>
        <v/>
      </c>
      <c r="U69" s="45"/>
    </row>
    <row r="70" spans="2:21">
      <c r="B70" s="41">
        <v>62</v>
      </c>
      <c r="C70" s="42" t="str">
        <f t="shared" si="3"/>
        <v/>
      </c>
      <c r="D70" s="42"/>
      <c r="E70" s="41"/>
      <c r="F70" s="8"/>
      <c r="G70" s="41" t="s">
        <v>3</v>
      </c>
      <c r="H70" s="43"/>
      <c r="I70" s="43"/>
      <c r="J70" s="41"/>
      <c r="K70" s="42" t="str">
        <f t="shared" si="0"/>
        <v/>
      </c>
      <c r="L70" s="42"/>
      <c r="M70" s="6" t="str">
        <f t="shared" si="4"/>
        <v/>
      </c>
      <c r="N70" s="41"/>
      <c r="O70" s="8"/>
      <c r="P70" s="43"/>
      <c r="Q70" s="43"/>
      <c r="R70" s="44" t="str">
        <f t="shared" si="5"/>
        <v/>
      </c>
      <c r="S70" s="44"/>
      <c r="T70" s="45" t="str">
        <f t="shared" si="6"/>
        <v/>
      </c>
      <c r="U70" s="45"/>
    </row>
    <row r="71" spans="2:21">
      <c r="B71" s="41">
        <v>63</v>
      </c>
      <c r="C71" s="42" t="str">
        <f t="shared" si="3"/>
        <v/>
      </c>
      <c r="D71" s="42"/>
      <c r="E71" s="41"/>
      <c r="F71" s="8"/>
      <c r="G71" s="41" t="s">
        <v>4</v>
      </c>
      <c r="H71" s="43"/>
      <c r="I71" s="43"/>
      <c r="J71" s="41"/>
      <c r="K71" s="42" t="str">
        <f t="shared" si="0"/>
        <v/>
      </c>
      <c r="L71" s="42"/>
      <c r="M71" s="6" t="str">
        <f t="shared" si="4"/>
        <v/>
      </c>
      <c r="N71" s="41"/>
      <c r="O71" s="8"/>
      <c r="P71" s="43"/>
      <c r="Q71" s="43"/>
      <c r="R71" s="44" t="str">
        <f t="shared" si="5"/>
        <v/>
      </c>
      <c r="S71" s="44"/>
      <c r="T71" s="45" t="str">
        <f t="shared" si="6"/>
        <v/>
      </c>
      <c r="U71" s="45"/>
    </row>
    <row r="72" spans="2:21">
      <c r="B72" s="41">
        <v>64</v>
      </c>
      <c r="C72" s="42" t="str">
        <f t="shared" si="3"/>
        <v/>
      </c>
      <c r="D72" s="42"/>
      <c r="E72" s="41"/>
      <c r="F72" s="8"/>
      <c r="G72" s="41" t="s">
        <v>3</v>
      </c>
      <c r="H72" s="43"/>
      <c r="I72" s="43"/>
      <c r="J72" s="41"/>
      <c r="K72" s="42" t="str">
        <f t="shared" si="0"/>
        <v/>
      </c>
      <c r="L72" s="42"/>
      <c r="M72" s="6" t="str">
        <f t="shared" si="4"/>
        <v/>
      </c>
      <c r="N72" s="41"/>
      <c r="O72" s="8"/>
      <c r="P72" s="43"/>
      <c r="Q72" s="43"/>
      <c r="R72" s="44" t="str">
        <f t="shared" si="5"/>
        <v/>
      </c>
      <c r="S72" s="44"/>
      <c r="T72" s="45" t="str">
        <f t="shared" si="6"/>
        <v/>
      </c>
      <c r="U72" s="45"/>
    </row>
    <row r="73" spans="2:21">
      <c r="B73" s="41">
        <v>65</v>
      </c>
      <c r="C73" s="42" t="str">
        <f t="shared" si="3"/>
        <v/>
      </c>
      <c r="D73" s="42"/>
      <c r="E73" s="41"/>
      <c r="F73" s="8"/>
      <c r="G73" s="41" t="s">
        <v>4</v>
      </c>
      <c r="H73" s="43"/>
      <c r="I73" s="43"/>
      <c r="J73" s="41"/>
      <c r="K73" s="42" t="str">
        <f t="shared" ref="K73:K108" si="7">IF(F73="","",C73*0.03)</f>
        <v/>
      </c>
      <c r="L73" s="42"/>
      <c r="M73" s="6" t="str">
        <f t="shared" si="4"/>
        <v/>
      </c>
      <c r="N73" s="41"/>
      <c r="O73" s="8"/>
      <c r="P73" s="43"/>
      <c r="Q73" s="43"/>
      <c r="R73" s="44" t="str">
        <f t="shared" si="5"/>
        <v/>
      </c>
      <c r="S73" s="44"/>
      <c r="T73" s="45" t="str">
        <f t="shared" si="6"/>
        <v/>
      </c>
      <c r="U73" s="45"/>
    </row>
    <row r="74" spans="2:21">
      <c r="B74" s="41">
        <v>66</v>
      </c>
      <c r="C74" s="42" t="str">
        <f t="shared" ref="C74:C108" si="8">IF(R73="","",C73+R73)</f>
        <v/>
      </c>
      <c r="D74" s="42"/>
      <c r="E74" s="41"/>
      <c r="F74" s="8"/>
      <c r="G74" s="41" t="s">
        <v>4</v>
      </c>
      <c r="H74" s="43"/>
      <c r="I74" s="43"/>
      <c r="J74" s="41"/>
      <c r="K74" s="42" t="str">
        <f t="shared" si="7"/>
        <v/>
      </c>
      <c r="L74" s="42"/>
      <c r="M74" s="6" t="str">
        <f t="shared" ref="M74:M108" si="9">IF(J74="","",ROUNDDOWN(K74/(J74/81)/100000,2))</f>
        <v/>
      </c>
      <c r="N74" s="41"/>
      <c r="O74" s="8"/>
      <c r="P74" s="43"/>
      <c r="Q74" s="43"/>
      <c r="R74" s="44" t="str">
        <f t="shared" ref="R74:R108" si="10">IF(O74="","",ROUNDDOWN((IF(G74="売",H74-P74,P74-H74))*M74*1000000000/81,0))</f>
        <v/>
      </c>
      <c r="S74" s="44"/>
      <c r="T74" s="45" t="str">
        <f t="shared" ref="T74:T108" si="11">IF(O74="","",IF(R74&lt;0,J74*(-1),IF(G74="買",(P74-H74)*10000,(H74-P74)*10000)))</f>
        <v/>
      </c>
      <c r="U74" s="45"/>
    </row>
    <row r="75" spans="2:21">
      <c r="B75" s="41">
        <v>67</v>
      </c>
      <c r="C75" s="42" t="str">
        <f t="shared" si="8"/>
        <v/>
      </c>
      <c r="D75" s="42"/>
      <c r="E75" s="41"/>
      <c r="F75" s="8"/>
      <c r="G75" s="41" t="s">
        <v>3</v>
      </c>
      <c r="H75" s="43"/>
      <c r="I75" s="43"/>
      <c r="J75" s="41"/>
      <c r="K75" s="42" t="str">
        <f t="shared" si="7"/>
        <v/>
      </c>
      <c r="L75" s="42"/>
      <c r="M75" s="6" t="str">
        <f t="shared" si="9"/>
        <v/>
      </c>
      <c r="N75" s="41"/>
      <c r="O75" s="8"/>
      <c r="P75" s="43"/>
      <c r="Q75" s="43"/>
      <c r="R75" s="44" t="str">
        <f t="shared" si="10"/>
        <v/>
      </c>
      <c r="S75" s="44"/>
      <c r="T75" s="45" t="str">
        <f t="shared" si="11"/>
        <v/>
      </c>
      <c r="U75" s="45"/>
    </row>
    <row r="76" spans="2:21">
      <c r="B76" s="41">
        <v>68</v>
      </c>
      <c r="C76" s="42" t="str">
        <f t="shared" si="8"/>
        <v/>
      </c>
      <c r="D76" s="42"/>
      <c r="E76" s="41"/>
      <c r="F76" s="8"/>
      <c r="G76" s="41" t="s">
        <v>3</v>
      </c>
      <c r="H76" s="43"/>
      <c r="I76" s="43"/>
      <c r="J76" s="41"/>
      <c r="K76" s="42" t="str">
        <f t="shared" si="7"/>
        <v/>
      </c>
      <c r="L76" s="42"/>
      <c r="M76" s="6" t="str">
        <f t="shared" si="9"/>
        <v/>
      </c>
      <c r="N76" s="41"/>
      <c r="O76" s="8"/>
      <c r="P76" s="43"/>
      <c r="Q76" s="43"/>
      <c r="R76" s="44" t="str">
        <f t="shared" si="10"/>
        <v/>
      </c>
      <c r="S76" s="44"/>
      <c r="T76" s="45" t="str">
        <f t="shared" si="11"/>
        <v/>
      </c>
      <c r="U76" s="45"/>
    </row>
    <row r="77" spans="2:21">
      <c r="B77" s="41">
        <v>69</v>
      </c>
      <c r="C77" s="42" t="str">
        <f t="shared" si="8"/>
        <v/>
      </c>
      <c r="D77" s="42"/>
      <c r="E77" s="41"/>
      <c r="F77" s="8"/>
      <c r="G77" s="41" t="s">
        <v>3</v>
      </c>
      <c r="H77" s="43"/>
      <c r="I77" s="43"/>
      <c r="J77" s="41"/>
      <c r="K77" s="42" t="str">
        <f t="shared" si="7"/>
        <v/>
      </c>
      <c r="L77" s="42"/>
      <c r="M77" s="6" t="str">
        <f t="shared" si="9"/>
        <v/>
      </c>
      <c r="N77" s="41"/>
      <c r="O77" s="8"/>
      <c r="P77" s="43"/>
      <c r="Q77" s="43"/>
      <c r="R77" s="44" t="str">
        <f t="shared" si="10"/>
        <v/>
      </c>
      <c r="S77" s="44"/>
      <c r="T77" s="45" t="str">
        <f t="shared" si="11"/>
        <v/>
      </c>
      <c r="U77" s="45"/>
    </row>
    <row r="78" spans="2:21">
      <c r="B78" s="41">
        <v>70</v>
      </c>
      <c r="C78" s="42" t="str">
        <f t="shared" si="8"/>
        <v/>
      </c>
      <c r="D78" s="42"/>
      <c r="E78" s="41"/>
      <c r="F78" s="8"/>
      <c r="G78" s="41" t="s">
        <v>4</v>
      </c>
      <c r="H78" s="43"/>
      <c r="I78" s="43"/>
      <c r="J78" s="41"/>
      <c r="K78" s="42" t="str">
        <f t="shared" si="7"/>
        <v/>
      </c>
      <c r="L78" s="42"/>
      <c r="M78" s="6" t="str">
        <f t="shared" si="9"/>
        <v/>
      </c>
      <c r="N78" s="41"/>
      <c r="O78" s="8"/>
      <c r="P78" s="43"/>
      <c r="Q78" s="43"/>
      <c r="R78" s="44" t="str">
        <f t="shared" si="10"/>
        <v/>
      </c>
      <c r="S78" s="44"/>
      <c r="T78" s="45" t="str">
        <f t="shared" si="11"/>
        <v/>
      </c>
      <c r="U78" s="45"/>
    </row>
    <row r="79" spans="2:21">
      <c r="B79" s="41">
        <v>71</v>
      </c>
      <c r="C79" s="42" t="str">
        <f t="shared" si="8"/>
        <v/>
      </c>
      <c r="D79" s="42"/>
      <c r="E79" s="41"/>
      <c r="F79" s="8"/>
      <c r="G79" s="41" t="s">
        <v>3</v>
      </c>
      <c r="H79" s="43"/>
      <c r="I79" s="43"/>
      <c r="J79" s="41"/>
      <c r="K79" s="42" t="str">
        <f t="shared" si="7"/>
        <v/>
      </c>
      <c r="L79" s="42"/>
      <c r="M79" s="6" t="str">
        <f t="shared" si="9"/>
        <v/>
      </c>
      <c r="N79" s="41"/>
      <c r="O79" s="8"/>
      <c r="P79" s="43"/>
      <c r="Q79" s="43"/>
      <c r="R79" s="44" t="str">
        <f t="shared" si="10"/>
        <v/>
      </c>
      <c r="S79" s="44"/>
      <c r="T79" s="45" t="str">
        <f t="shared" si="11"/>
        <v/>
      </c>
      <c r="U79" s="45"/>
    </row>
    <row r="80" spans="2:21">
      <c r="B80" s="41">
        <v>72</v>
      </c>
      <c r="C80" s="42" t="str">
        <f t="shared" si="8"/>
        <v/>
      </c>
      <c r="D80" s="42"/>
      <c r="E80" s="41"/>
      <c r="F80" s="8"/>
      <c r="G80" s="41" t="s">
        <v>4</v>
      </c>
      <c r="H80" s="43"/>
      <c r="I80" s="43"/>
      <c r="J80" s="41"/>
      <c r="K80" s="42" t="str">
        <f t="shared" si="7"/>
        <v/>
      </c>
      <c r="L80" s="42"/>
      <c r="M80" s="6" t="str">
        <f t="shared" si="9"/>
        <v/>
      </c>
      <c r="N80" s="41"/>
      <c r="O80" s="8"/>
      <c r="P80" s="43"/>
      <c r="Q80" s="43"/>
      <c r="R80" s="44" t="str">
        <f t="shared" si="10"/>
        <v/>
      </c>
      <c r="S80" s="44"/>
      <c r="T80" s="45" t="str">
        <f t="shared" si="11"/>
        <v/>
      </c>
      <c r="U80" s="45"/>
    </row>
    <row r="81" spans="2:21">
      <c r="B81" s="41">
        <v>73</v>
      </c>
      <c r="C81" s="42" t="str">
        <f t="shared" si="8"/>
        <v/>
      </c>
      <c r="D81" s="42"/>
      <c r="E81" s="41"/>
      <c r="F81" s="8"/>
      <c r="G81" s="41" t="s">
        <v>3</v>
      </c>
      <c r="H81" s="43"/>
      <c r="I81" s="43"/>
      <c r="J81" s="41"/>
      <c r="K81" s="42" t="str">
        <f t="shared" si="7"/>
        <v/>
      </c>
      <c r="L81" s="42"/>
      <c r="M81" s="6" t="str">
        <f t="shared" si="9"/>
        <v/>
      </c>
      <c r="N81" s="41"/>
      <c r="O81" s="8"/>
      <c r="P81" s="43"/>
      <c r="Q81" s="43"/>
      <c r="R81" s="44" t="str">
        <f t="shared" si="10"/>
        <v/>
      </c>
      <c r="S81" s="44"/>
      <c r="T81" s="45" t="str">
        <f t="shared" si="11"/>
        <v/>
      </c>
      <c r="U81" s="45"/>
    </row>
    <row r="82" spans="2:21">
      <c r="B82" s="41">
        <v>74</v>
      </c>
      <c r="C82" s="42" t="str">
        <f t="shared" si="8"/>
        <v/>
      </c>
      <c r="D82" s="42"/>
      <c r="E82" s="41"/>
      <c r="F82" s="8"/>
      <c r="G82" s="41" t="s">
        <v>3</v>
      </c>
      <c r="H82" s="43"/>
      <c r="I82" s="43"/>
      <c r="J82" s="41"/>
      <c r="K82" s="42" t="str">
        <f t="shared" si="7"/>
        <v/>
      </c>
      <c r="L82" s="42"/>
      <c r="M82" s="6" t="str">
        <f t="shared" si="9"/>
        <v/>
      </c>
      <c r="N82" s="41"/>
      <c r="O82" s="8"/>
      <c r="P82" s="43"/>
      <c r="Q82" s="43"/>
      <c r="R82" s="44" t="str">
        <f t="shared" si="10"/>
        <v/>
      </c>
      <c r="S82" s="44"/>
      <c r="T82" s="45" t="str">
        <f t="shared" si="11"/>
        <v/>
      </c>
      <c r="U82" s="45"/>
    </row>
    <row r="83" spans="2:21">
      <c r="B83" s="41">
        <v>75</v>
      </c>
      <c r="C83" s="42" t="str">
        <f t="shared" si="8"/>
        <v/>
      </c>
      <c r="D83" s="42"/>
      <c r="E83" s="41"/>
      <c r="F83" s="8"/>
      <c r="G83" s="41" t="s">
        <v>3</v>
      </c>
      <c r="H83" s="43"/>
      <c r="I83" s="43"/>
      <c r="J83" s="41"/>
      <c r="K83" s="42" t="str">
        <f t="shared" si="7"/>
        <v/>
      </c>
      <c r="L83" s="42"/>
      <c r="M83" s="6" t="str">
        <f t="shared" si="9"/>
        <v/>
      </c>
      <c r="N83" s="41"/>
      <c r="O83" s="8"/>
      <c r="P83" s="43"/>
      <c r="Q83" s="43"/>
      <c r="R83" s="44" t="str">
        <f t="shared" si="10"/>
        <v/>
      </c>
      <c r="S83" s="44"/>
      <c r="T83" s="45" t="str">
        <f t="shared" si="11"/>
        <v/>
      </c>
      <c r="U83" s="45"/>
    </row>
    <row r="84" spans="2:21">
      <c r="B84" s="41">
        <v>76</v>
      </c>
      <c r="C84" s="42" t="str">
        <f t="shared" si="8"/>
        <v/>
      </c>
      <c r="D84" s="42"/>
      <c r="E84" s="41"/>
      <c r="F84" s="8"/>
      <c r="G84" s="41" t="s">
        <v>3</v>
      </c>
      <c r="H84" s="43"/>
      <c r="I84" s="43"/>
      <c r="J84" s="41"/>
      <c r="K84" s="42" t="str">
        <f t="shared" si="7"/>
        <v/>
      </c>
      <c r="L84" s="42"/>
      <c r="M84" s="6" t="str">
        <f t="shared" si="9"/>
        <v/>
      </c>
      <c r="N84" s="41"/>
      <c r="O84" s="8"/>
      <c r="P84" s="43"/>
      <c r="Q84" s="43"/>
      <c r="R84" s="44" t="str">
        <f t="shared" si="10"/>
        <v/>
      </c>
      <c r="S84" s="44"/>
      <c r="T84" s="45" t="str">
        <f t="shared" si="11"/>
        <v/>
      </c>
      <c r="U84" s="45"/>
    </row>
    <row r="85" spans="2:21">
      <c r="B85" s="41">
        <v>77</v>
      </c>
      <c r="C85" s="42" t="str">
        <f t="shared" si="8"/>
        <v/>
      </c>
      <c r="D85" s="42"/>
      <c r="E85" s="41"/>
      <c r="F85" s="8"/>
      <c r="G85" s="41" t="s">
        <v>4</v>
      </c>
      <c r="H85" s="43"/>
      <c r="I85" s="43"/>
      <c r="J85" s="41"/>
      <c r="K85" s="42" t="str">
        <f t="shared" si="7"/>
        <v/>
      </c>
      <c r="L85" s="42"/>
      <c r="M85" s="6" t="str">
        <f t="shared" si="9"/>
        <v/>
      </c>
      <c r="N85" s="41"/>
      <c r="O85" s="8"/>
      <c r="P85" s="43"/>
      <c r="Q85" s="43"/>
      <c r="R85" s="44" t="str">
        <f t="shared" si="10"/>
        <v/>
      </c>
      <c r="S85" s="44"/>
      <c r="T85" s="45" t="str">
        <f t="shared" si="11"/>
        <v/>
      </c>
      <c r="U85" s="45"/>
    </row>
    <row r="86" spans="2:21">
      <c r="B86" s="41">
        <v>78</v>
      </c>
      <c r="C86" s="42" t="str">
        <f t="shared" si="8"/>
        <v/>
      </c>
      <c r="D86" s="42"/>
      <c r="E86" s="41"/>
      <c r="F86" s="8"/>
      <c r="G86" s="41" t="s">
        <v>3</v>
      </c>
      <c r="H86" s="43"/>
      <c r="I86" s="43"/>
      <c r="J86" s="41"/>
      <c r="K86" s="42" t="str">
        <f t="shared" si="7"/>
        <v/>
      </c>
      <c r="L86" s="42"/>
      <c r="M86" s="6" t="str">
        <f t="shared" si="9"/>
        <v/>
      </c>
      <c r="N86" s="41"/>
      <c r="O86" s="8"/>
      <c r="P86" s="43"/>
      <c r="Q86" s="43"/>
      <c r="R86" s="44" t="str">
        <f t="shared" si="10"/>
        <v/>
      </c>
      <c r="S86" s="44"/>
      <c r="T86" s="45" t="str">
        <f t="shared" si="11"/>
        <v/>
      </c>
      <c r="U86" s="45"/>
    </row>
    <row r="87" spans="2:21">
      <c r="B87" s="41">
        <v>79</v>
      </c>
      <c r="C87" s="42" t="str">
        <f t="shared" si="8"/>
        <v/>
      </c>
      <c r="D87" s="42"/>
      <c r="E87" s="41"/>
      <c r="F87" s="8"/>
      <c r="G87" s="41" t="s">
        <v>4</v>
      </c>
      <c r="H87" s="43"/>
      <c r="I87" s="43"/>
      <c r="J87" s="41"/>
      <c r="K87" s="42" t="str">
        <f t="shared" si="7"/>
        <v/>
      </c>
      <c r="L87" s="42"/>
      <c r="M87" s="6" t="str">
        <f t="shared" si="9"/>
        <v/>
      </c>
      <c r="N87" s="41"/>
      <c r="O87" s="8"/>
      <c r="P87" s="43"/>
      <c r="Q87" s="43"/>
      <c r="R87" s="44" t="str">
        <f t="shared" si="10"/>
        <v/>
      </c>
      <c r="S87" s="44"/>
      <c r="T87" s="45" t="str">
        <f t="shared" si="11"/>
        <v/>
      </c>
      <c r="U87" s="45"/>
    </row>
    <row r="88" spans="2:21">
      <c r="B88" s="41">
        <v>80</v>
      </c>
      <c r="C88" s="42" t="str">
        <f t="shared" si="8"/>
        <v/>
      </c>
      <c r="D88" s="42"/>
      <c r="E88" s="41"/>
      <c r="F88" s="8"/>
      <c r="G88" s="41" t="s">
        <v>4</v>
      </c>
      <c r="H88" s="43"/>
      <c r="I88" s="43"/>
      <c r="J88" s="41"/>
      <c r="K88" s="42" t="str">
        <f t="shared" si="7"/>
        <v/>
      </c>
      <c r="L88" s="42"/>
      <c r="M88" s="6" t="str">
        <f t="shared" si="9"/>
        <v/>
      </c>
      <c r="N88" s="41"/>
      <c r="O88" s="8"/>
      <c r="P88" s="43"/>
      <c r="Q88" s="43"/>
      <c r="R88" s="44" t="str">
        <f t="shared" si="10"/>
        <v/>
      </c>
      <c r="S88" s="44"/>
      <c r="T88" s="45" t="str">
        <f t="shared" si="11"/>
        <v/>
      </c>
      <c r="U88" s="45"/>
    </row>
    <row r="89" spans="2:21">
      <c r="B89" s="41">
        <v>81</v>
      </c>
      <c r="C89" s="42" t="str">
        <f t="shared" si="8"/>
        <v/>
      </c>
      <c r="D89" s="42"/>
      <c r="E89" s="41"/>
      <c r="F89" s="8"/>
      <c r="G89" s="41" t="s">
        <v>4</v>
      </c>
      <c r="H89" s="43"/>
      <c r="I89" s="43"/>
      <c r="J89" s="41"/>
      <c r="K89" s="42" t="str">
        <f t="shared" si="7"/>
        <v/>
      </c>
      <c r="L89" s="42"/>
      <c r="M89" s="6" t="str">
        <f t="shared" si="9"/>
        <v/>
      </c>
      <c r="N89" s="41"/>
      <c r="O89" s="8"/>
      <c r="P89" s="43"/>
      <c r="Q89" s="43"/>
      <c r="R89" s="44" t="str">
        <f t="shared" si="10"/>
        <v/>
      </c>
      <c r="S89" s="44"/>
      <c r="T89" s="45" t="str">
        <f t="shared" si="11"/>
        <v/>
      </c>
      <c r="U89" s="45"/>
    </row>
    <row r="90" spans="2:21">
      <c r="B90" s="41">
        <v>82</v>
      </c>
      <c r="C90" s="42" t="str">
        <f t="shared" si="8"/>
        <v/>
      </c>
      <c r="D90" s="42"/>
      <c r="E90" s="41"/>
      <c r="F90" s="8"/>
      <c r="G90" s="41" t="s">
        <v>4</v>
      </c>
      <c r="H90" s="43"/>
      <c r="I90" s="43"/>
      <c r="J90" s="41"/>
      <c r="K90" s="42" t="str">
        <f t="shared" si="7"/>
        <v/>
      </c>
      <c r="L90" s="42"/>
      <c r="M90" s="6" t="str">
        <f t="shared" si="9"/>
        <v/>
      </c>
      <c r="N90" s="41"/>
      <c r="O90" s="8"/>
      <c r="P90" s="43"/>
      <c r="Q90" s="43"/>
      <c r="R90" s="44" t="str">
        <f t="shared" si="10"/>
        <v/>
      </c>
      <c r="S90" s="44"/>
      <c r="T90" s="45" t="str">
        <f t="shared" si="11"/>
        <v/>
      </c>
      <c r="U90" s="45"/>
    </row>
    <row r="91" spans="2:21">
      <c r="B91" s="41">
        <v>83</v>
      </c>
      <c r="C91" s="42" t="str">
        <f t="shared" si="8"/>
        <v/>
      </c>
      <c r="D91" s="42"/>
      <c r="E91" s="41"/>
      <c r="F91" s="8"/>
      <c r="G91" s="41" t="s">
        <v>4</v>
      </c>
      <c r="H91" s="43"/>
      <c r="I91" s="43"/>
      <c r="J91" s="41"/>
      <c r="K91" s="42" t="str">
        <f t="shared" si="7"/>
        <v/>
      </c>
      <c r="L91" s="42"/>
      <c r="M91" s="6" t="str">
        <f t="shared" si="9"/>
        <v/>
      </c>
      <c r="N91" s="41"/>
      <c r="O91" s="8"/>
      <c r="P91" s="43"/>
      <c r="Q91" s="43"/>
      <c r="R91" s="44" t="str">
        <f t="shared" si="10"/>
        <v/>
      </c>
      <c r="S91" s="44"/>
      <c r="T91" s="45" t="str">
        <f t="shared" si="11"/>
        <v/>
      </c>
      <c r="U91" s="45"/>
    </row>
    <row r="92" spans="2:21">
      <c r="B92" s="41">
        <v>84</v>
      </c>
      <c r="C92" s="42" t="str">
        <f t="shared" si="8"/>
        <v/>
      </c>
      <c r="D92" s="42"/>
      <c r="E92" s="41"/>
      <c r="F92" s="8"/>
      <c r="G92" s="41" t="s">
        <v>3</v>
      </c>
      <c r="H92" s="43"/>
      <c r="I92" s="43"/>
      <c r="J92" s="41"/>
      <c r="K92" s="42" t="str">
        <f t="shared" si="7"/>
        <v/>
      </c>
      <c r="L92" s="42"/>
      <c r="M92" s="6" t="str">
        <f t="shared" si="9"/>
        <v/>
      </c>
      <c r="N92" s="41"/>
      <c r="O92" s="8"/>
      <c r="P92" s="43"/>
      <c r="Q92" s="43"/>
      <c r="R92" s="44" t="str">
        <f t="shared" si="10"/>
        <v/>
      </c>
      <c r="S92" s="44"/>
      <c r="T92" s="45" t="str">
        <f t="shared" si="11"/>
        <v/>
      </c>
      <c r="U92" s="45"/>
    </row>
    <row r="93" spans="2:21">
      <c r="B93" s="41">
        <v>85</v>
      </c>
      <c r="C93" s="42" t="str">
        <f t="shared" si="8"/>
        <v/>
      </c>
      <c r="D93" s="42"/>
      <c r="E93" s="41"/>
      <c r="F93" s="8"/>
      <c r="G93" s="41" t="s">
        <v>4</v>
      </c>
      <c r="H93" s="43"/>
      <c r="I93" s="43"/>
      <c r="J93" s="41"/>
      <c r="K93" s="42" t="str">
        <f t="shared" si="7"/>
        <v/>
      </c>
      <c r="L93" s="42"/>
      <c r="M93" s="6" t="str">
        <f t="shared" si="9"/>
        <v/>
      </c>
      <c r="N93" s="41"/>
      <c r="O93" s="8"/>
      <c r="P93" s="43"/>
      <c r="Q93" s="43"/>
      <c r="R93" s="44" t="str">
        <f t="shared" si="10"/>
        <v/>
      </c>
      <c r="S93" s="44"/>
      <c r="T93" s="45" t="str">
        <f t="shared" si="11"/>
        <v/>
      </c>
      <c r="U93" s="45"/>
    </row>
    <row r="94" spans="2:21">
      <c r="B94" s="41">
        <v>86</v>
      </c>
      <c r="C94" s="42" t="str">
        <f t="shared" si="8"/>
        <v/>
      </c>
      <c r="D94" s="42"/>
      <c r="E94" s="41"/>
      <c r="F94" s="8"/>
      <c r="G94" s="41" t="s">
        <v>3</v>
      </c>
      <c r="H94" s="43"/>
      <c r="I94" s="43"/>
      <c r="J94" s="41"/>
      <c r="K94" s="42" t="str">
        <f t="shared" si="7"/>
        <v/>
      </c>
      <c r="L94" s="42"/>
      <c r="M94" s="6" t="str">
        <f t="shared" si="9"/>
        <v/>
      </c>
      <c r="N94" s="41"/>
      <c r="O94" s="8"/>
      <c r="P94" s="43"/>
      <c r="Q94" s="43"/>
      <c r="R94" s="44" t="str">
        <f t="shared" si="10"/>
        <v/>
      </c>
      <c r="S94" s="44"/>
      <c r="T94" s="45" t="str">
        <f t="shared" si="11"/>
        <v/>
      </c>
      <c r="U94" s="45"/>
    </row>
    <row r="95" spans="2:21">
      <c r="B95" s="41">
        <v>87</v>
      </c>
      <c r="C95" s="42" t="str">
        <f t="shared" si="8"/>
        <v/>
      </c>
      <c r="D95" s="42"/>
      <c r="E95" s="41"/>
      <c r="F95" s="8"/>
      <c r="G95" s="41" t="s">
        <v>4</v>
      </c>
      <c r="H95" s="43"/>
      <c r="I95" s="43"/>
      <c r="J95" s="41"/>
      <c r="K95" s="42" t="str">
        <f t="shared" si="7"/>
        <v/>
      </c>
      <c r="L95" s="42"/>
      <c r="M95" s="6" t="str">
        <f t="shared" si="9"/>
        <v/>
      </c>
      <c r="N95" s="41"/>
      <c r="O95" s="8"/>
      <c r="P95" s="43"/>
      <c r="Q95" s="43"/>
      <c r="R95" s="44" t="str">
        <f t="shared" si="10"/>
        <v/>
      </c>
      <c r="S95" s="44"/>
      <c r="T95" s="45" t="str">
        <f t="shared" si="11"/>
        <v/>
      </c>
      <c r="U95" s="45"/>
    </row>
    <row r="96" spans="2:21">
      <c r="B96" s="41">
        <v>88</v>
      </c>
      <c r="C96" s="42" t="str">
        <f t="shared" si="8"/>
        <v/>
      </c>
      <c r="D96" s="42"/>
      <c r="E96" s="41"/>
      <c r="F96" s="8"/>
      <c r="G96" s="41" t="s">
        <v>3</v>
      </c>
      <c r="H96" s="43"/>
      <c r="I96" s="43"/>
      <c r="J96" s="41"/>
      <c r="K96" s="42" t="str">
        <f t="shared" si="7"/>
        <v/>
      </c>
      <c r="L96" s="42"/>
      <c r="M96" s="6" t="str">
        <f t="shared" si="9"/>
        <v/>
      </c>
      <c r="N96" s="41"/>
      <c r="O96" s="8"/>
      <c r="P96" s="43"/>
      <c r="Q96" s="43"/>
      <c r="R96" s="44" t="str">
        <f t="shared" si="10"/>
        <v/>
      </c>
      <c r="S96" s="44"/>
      <c r="T96" s="45" t="str">
        <f t="shared" si="11"/>
        <v/>
      </c>
      <c r="U96" s="45"/>
    </row>
    <row r="97" spans="2:21">
      <c r="B97" s="41">
        <v>89</v>
      </c>
      <c r="C97" s="42" t="str">
        <f t="shared" si="8"/>
        <v/>
      </c>
      <c r="D97" s="42"/>
      <c r="E97" s="41"/>
      <c r="F97" s="8"/>
      <c r="G97" s="41" t="s">
        <v>4</v>
      </c>
      <c r="H97" s="43"/>
      <c r="I97" s="43"/>
      <c r="J97" s="41"/>
      <c r="K97" s="42" t="str">
        <f t="shared" si="7"/>
        <v/>
      </c>
      <c r="L97" s="42"/>
      <c r="M97" s="6" t="str">
        <f t="shared" si="9"/>
        <v/>
      </c>
      <c r="N97" s="41"/>
      <c r="O97" s="8"/>
      <c r="P97" s="43"/>
      <c r="Q97" s="43"/>
      <c r="R97" s="44" t="str">
        <f t="shared" si="10"/>
        <v/>
      </c>
      <c r="S97" s="44"/>
      <c r="T97" s="45" t="str">
        <f t="shared" si="11"/>
        <v/>
      </c>
      <c r="U97" s="45"/>
    </row>
    <row r="98" spans="2:21">
      <c r="B98" s="41">
        <v>90</v>
      </c>
      <c r="C98" s="42" t="str">
        <f t="shared" si="8"/>
        <v/>
      </c>
      <c r="D98" s="42"/>
      <c r="E98" s="41"/>
      <c r="F98" s="8"/>
      <c r="G98" s="41" t="s">
        <v>3</v>
      </c>
      <c r="H98" s="43"/>
      <c r="I98" s="43"/>
      <c r="J98" s="41"/>
      <c r="K98" s="42" t="str">
        <f t="shared" si="7"/>
        <v/>
      </c>
      <c r="L98" s="42"/>
      <c r="M98" s="6" t="str">
        <f t="shared" si="9"/>
        <v/>
      </c>
      <c r="N98" s="41"/>
      <c r="O98" s="8"/>
      <c r="P98" s="43"/>
      <c r="Q98" s="43"/>
      <c r="R98" s="44" t="str">
        <f t="shared" si="10"/>
        <v/>
      </c>
      <c r="S98" s="44"/>
      <c r="T98" s="45" t="str">
        <f t="shared" si="11"/>
        <v/>
      </c>
      <c r="U98" s="45"/>
    </row>
    <row r="99" spans="2:21">
      <c r="B99" s="41">
        <v>91</v>
      </c>
      <c r="C99" s="42" t="str">
        <f t="shared" si="8"/>
        <v/>
      </c>
      <c r="D99" s="42"/>
      <c r="E99" s="41"/>
      <c r="F99" s="8"/>
      <c r="G99" s="41" t="s">
        <v>4</v>
      </c>
      <c r="H99" s="43"/>
      <c r="I99" s="43"/>
      <c r="J99" s="41"/>
      <c r="K99" s="42" t="str">
        <f t="shared" si="7"/>
        <v/>
      </c>
      <c r="L99" s="42"/>
      <c r="M99" s="6" t="str">
        <f t="shared" si="9"/>
        <v/>
      </c>
      <c r="N99" s="41"/>
      <c r="O99" s="8"/>
      <c r="P99" s="43"/>
      <c r="Q99" s="43"/>
      <c r="R99" s="44" t="str">
        <f t="shared" si="10"/>
        <v/>
      </c>
      <c r="S99" s="44"/>
      <c r="T99" s="45" t="str">
        <f t="shared" si="11"/>
        <v/>
      </c>
      <c r="U99" s="45"/>
    </row>
    <row r="100" spans="2:21">
      <c r="B100" s="41">
        <v>92</v>
      </c>
      <c r="C100" s="42" t="str">
        <f t="shared" si="8"/>
        <v/>
      </c>
      <c r="D100" s="42"/>
      <c r="E100" s="41"/>
      <c r="F100" s="8"/>
      <c r="G100" s="41" t="s">
        <v>4</v>
      </c>
      <c r="H100" s="43"/>
      <c r="I100" s="43"/>
      <c r="J100" s="41"/>
      <c r="K100" s="42" t="str">
        <f t="shared" si="7"/>
        <v/>
      </c>
      <c r="L100" s="42"/>
      <c r="M100" s="6" t="str">
        <f t="shared" si="9"/>
        <v/>
      </c>
      <c r="N100" s="41"/>
      <c r="O100" s="8"/>
      <c r="P100" s="43"/>
      <c r="Q100" s="43"/>
      <c r="R100" s="44" t="str">
        <f t="shared" si="10"/>
        <v/>
      </c>
      <c r="S100" s="44"/>
      <c r="T100" s="45" t="str">
        <f t="shared" si="11"/>
        <v/>
      </c>
      <c r="U100" s="45"/>
    </row>
    <row r="101" spans="2:21">
      <c r="B101" s="41">
        <v>93</v>
      </c>
      <c r="C101" s="42" t="str">
        <f t="shared" si="8"/>
        <v/>
      </c>
      <c r="D101" s="42"/>
      <c r="E101" s="41"/>
      <c r="F101" s="8"/>
      <c r="G101" s="41" t="s">
        <v>3</v>
      </c>
      <c r="H101" s="43"/>
      <c r="I101" s="43"/>
      <c r="J101" s="41"/>
      <c r="K101" s="42" t="str">
        <f t="shared" si="7"/>
        <v/>
      </c>
      <c r="L101" s="42"/>
      <c r="M101" s="6" t="str">
        <f t="shared" si="9"/>
        <v/>
      </c>
      <c r="N101" s="41"/>
      <c r="O101" s="8"/>
      <c r="P101" s="43"/>
      <c r="Q101" s="43"/>
      <c r="R101" s="44" t="str">
        <f t="shared" si="10"/>
        <v/>
      </c>
      <c r="S101" s="44"/>
      <c r="T101" s="45" t="str">
        <f t="shared" si="11"/>
        <v/>
      </c>
      <c r="U101" s="45"/>
    </row>
    <row r="102" spans="2:21">
      <c r="B102" s="41">
        <v>94</v>
      </c>
      <c r="C102" s="42" t="str">
        <f t="shared" si="8"/>
        <v/>
      </c>
      <c r="D102" s="42"/>
      <c r="E102" s="41"/>
      <c r="F102" s="8"/>
      <c r="G102" s="41" t="s">
        <v>3</v>
      </c>
      <c r="H102" s="43"/>
      <c r="I102" s="43"/>
      <c r="J102" s="41"/>
      <c r="K102" s="42" t="str">
        <f t="shared" si="7"/>
        <v/>
      </c>
      <c r="L102" s="42"/>
      <c r="M102" s="6" t="str">
        <f t="shared" si="9"/>
        <v/>
      </c>
      <c r="N102" s="41"/>
      <c r="O102" s="8"/>
      <c r="P102" s="43"/>
      <c r="Q102" s="43"/>
      <c r="R102" s="44" t="str">
        <f t="shared" si="10"/>
        <v/>
      </c>
      <c r="S102" s="44"/>
      <c r="T102" s="45" t="str">
        <f t="shared" si="11"/>
        <v/>
      </c>
      <c r="U102" s="45"/>
    </row>
    <row r="103" spans="2:21">
      <c r="B103" s="41">
        <v>95</v>
      </c>
      <c r="C103" s="42" t="str">
        <f t="shared" si="8"/>
        <v/>
      </c>
      <c r="D103" s="42"/>
      <c r="E103" s="41"/>
      <c r="F103" s="8"/>
      <c r="G103" s="41" t="s">
        <v>3</v>
      </c>
      <c r="H103" s="43"/>
      <c r="I103" s="43"/>
      <c r="J103" s="41"/>
      <c r="K103" s="42" t="str">
        <f t="shared" si="7"/>
        <v/>
      </c>
      <c r="L103" s="42"/>
      <c r="M103" s="6" t="str">
        <f t="shared" si="9"/>
        <v/>
      </c>
      <c r="N103" s="41"/>
      <c r="O103" s="8"/>
      <c r="P103" s="43"/>
      <c r="Q103" s="43"/>
      <c r="R103" s="44" t="str">
        <f t="shared" si="10"/>
        <v/>
      </c>
      <c r="S103" s="44"/>
      <c r="T103" s="45" t="str">
        <f t="shared" si="11"/>
        <v/>
      </c>
      <c r="U103" s="45"/>
    </row>
    <row r="104" spans="2:21">
      <c r="B104" s="41">
        <v>96</v>
      </c>
      <c r="C104" s="42" t="str">
        <f t="shared" si="8"/>
        <v/>
      </c>
      <c r="D104" s="42"/>
      <c r="E104" s="41"/>
      <c r="F104" s="8"/>
      <c r="G104" s="41" t="s">
        <v>4</v>
      </c>
      <c r="H104" s="43"/>
      <c r="I104" s="43"/>
      <c r="J104" s="41"/>
      <c r="K104" s="42" t="str">
        <f t="shared" si="7"/>
        <v/>
      </c>
      <c r="L104" s="42"/>
      <c r="M104" s="6" t="str">
        <f t="shared" si="9"/>
        <v/>
      </c>
      <c r="N104" s="41"/>
      <c r="O104" s="8"/>
      <c r="P104" s="43"/>
      <c r="Q104" s="43"/>
      <c r="R104" s="44" t="str">
        <f t="shared" si="10"/>
        <v/>
      </c>
      <c r="S104" s="44"/>
      <c r="T104" s="45" t="str">
        <f t="shared" si="11"/>
        <v/>
      </c>
      <c r="U104" s="45"/>
    </row>
    <row r="105" spans="2:21">
      <c r="B105" s="41">
        <v>97</v>
      </c>
      <c r="C105" s="42" t="str">
        <f t="shared" si="8"/>
        <v/>
      </c>
      <c r="D105" s="42"/>
      <c r="E105" s="41"/>
      <c r="F105" s="8"/>
      <c r="G105" s="41" t="s">
        <v>3</v>
      </c>
      <c r="H105" s="43"/>
      <c r="I105" s="43"/>
      <c r="J105" s="41"/>
      <c r="K105" s="42" t="str">
        <f t="shared" si="7"/>
        <v/>
      </c>
      <c r="L105" s="42"/>
      <c r="M105" s="6" t="str">
        <f t="shared" si="9"/>
        <v/>
      </c>
      <c r="N105" s="41"/>
      <c r="O105" s="8"/>
      <c r="P105" s="43"/>
      <c r="Q105" s="43"/>
      <c r="R105" s="44" t="str">
        <f t="shared" si="10"/>
        <v/>
      </c>
      <c r="S105" s="44"/>
      <c r="T105" s="45" t="str">
        <f t="shared" si="11"/>
        <v/>
      </c>
      <c r="U105" s="45"/>
    </row>
    <row r="106" spans="2:21">
      <c r="B106" s="41">
        <v>98</v>
      </c>
      <c r="C106" s="42" t="str">
        <f t="shared" si="8"/>
        <v/>
      </c>
      <c r="D106" s="42"/>
      <c r="E106" s="41"/>
      <c r="F106" s="8"/>
      <c r="G106" s="41" t="s">
        <v>4</v>
      </c>
      <c r="H106" s="43"/>
      <c r="I106" s="43"/>
      <c r="J106" s="41"/>
      <c r="K106" s="42" t="str">
        <f t="shared" si="7"/>
        <v/>
      </c>
      <c r="L106" s="42"/>
      <c r="M106" s="6" t="str">
        <f t="shared" si="9"/>
        <v/>
      </c>
      <c r="N106" s="41"/>
      <c r="O106" s="8"/>
      <c r="P106" s="43"/>
      <c r="Q106" s="43"/>
      <c r="R106" s="44" t="str">
        <f t="shared" si="10"/>
        <v/>
      </c>
      <c r="S106" s="44"/>
      <c r="T106" s="45" t="str">
        <f t="shared" si="11"/>
        <v/>
      </c>
      <c r="U106" s="45"/>
    </row>
    <row r="107" spans="2:21">
      <c r="B107" s="41">
        <v>99</v>
      </c>
      <c r="C107" s="42" t="str">
        <f t="shared" si="8"/>
        <v/>
      </c>
      <c r="D107" s="42"/>
      <c r="E107" s="41"/>
      <c r="F107" s="8"/>
      <c r="G107" s="41" t="s">
        <v>4</v>
      </c>
      <c r="H107" s="43"/>
      <c r="I107" s="43"/>
      <c r="J107" s="41"/>
      <c r="K107" s="42" t="str">
        <f t="shared" si="7"/>
        <v/>
      </c>
      <c r="L107" s="42"/>
      <c r="M107" s="6" t="str">
        <f t="shared" si="9"/>
        <v/>
      </c>
      <c r="N107" s="41"/>
      <c r="O107" s="8"/>
      <c r="P107" s="43"/>
      <c r="Q107" s="43"/>
      <c r="R107" s="44" t="str">
        <f t="shared" si="10"/>
        <v/>
      </c>
      <c r="S107" s="44"/>
      <c r="T107" s="45" t="str">
        <f t="shared" si="11"/>
        <v/>
      </c>
      <c r="U107" s="45"/>
    </row>
    <row r="108" spans="2:21">
      <c r="B108" s="41">
        <v>100</v>
      </c>
      <c r="C108" s="42" t="str">
        <f t="shared" si="8"/>
        <v/>
      </c>
      <c r="D108" s="42"/>
      <c r="E108" s="41"/>
      <c r="F108" s="8"/>
      <c r="G108" s="41" t="s">
        <v>3</v>
      </c>
      <c r="H108" s="43"/>
      <c r="I108" s="43"/>
      <c r="J108" s="41"/>
      <c r="K108" s="42" t="str">
        <f t="shared" si="7"/>
        <v/>
      </c>
      <c r="L108" s="42"/>
      <c r="M108" s="6" t="str">
        <f t="shared" si="9"/>
        <v/>
      </c>
      <c r="N108" s="41"/>
      <c r="O108" s="8"/>
      <c r="P108" s="43"/>
      <c r="Q108" s="43"/>
      <c r="R108" s="44" t="str">
        <f t="shared" si="10"/>
        <v/>
      </c>
      <c r="S108" s="44"/>
      <c r="T108" s="45" t="str">
        <f t="shared" si="11"/>
        <v/>
      </c>
      <c r="U108" s="45"/>
    </row>
    <row r="109" spans="2:21">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41" priority="7" stopIfTrue="1" operator="equal">
      <formula>"買"</formula>
    </cfRule>
    <cfRule type="cellIs" dxfId="40" priority="8" stopIfTrue="1" operator="equal">
      <formula>"売"</formula>
    </cfRule>
  </conditionalFormatting>
  <conditionalFormatting sqref="G9:G11 G14:G45 G47:G108">
    <cfRule type="cellIs" dxfId="39" priority="5" stopIfTrue="1" operator="equal">
      <formula>"買"</formula>
    </cfRule>
    <cfRule type="cellIs" dxfId="38" priority="6" stopIfTrue="1" operator="equal">
      <formula>"売"</formula>
    </cfRule>
  </conditionalFormatting>
  <conditionalFormatting sqref="G12">
    <cfRule type="cellIs" dxfId="37" priority="3" stopIfTrue="1" operator="equal">
      <formula>"買"</formula>
    </cfRule>
    <cfRule type="cellIs" dxfId="36" priority="4" stopIfTrue="1" operator="equal">
      <formula>"売"</formula>
    </cfRule>
  </conditionalFormatting>
  <conditionalFormatting sqref="G13">
    <cfRule type="cellIs" dxfId="35" priority="1" stopIfTrue="1" operator="equal">
      <formula>"買"</formula>
    </cfRule>
    <cfRule type="cellIs" dxfId="3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B2:V109"/>
  <sheetViews>
    <sheetView workbookViewId="0">
      <selection activeCell="R9" sqref="R9:U9"/>
    </sheetView>
  </sheetViews>
  <sheetFormatPr defaultRowHeight="13.5"/>
  <cols>
    <col min="1" max="1" width="2.875" customWidth="1"/>
    <col min="2" max="18" width="6.625" customWidth="1"/>
    <col min="22" max="22" width="10.875" style="23" bestFit="1" customWidth="1"/>
  </cols>
  <sheetData>
    <row r="2" spans="2:21">
      <c r="B2" s="70" t="s">
        <v>5</v>
      </c>
      <c r="C2" s="70"/>
      <c r="D2" s="73" t="s">
        <v>64</v>
      </c>
      <c r="E2" s="73"/>
      <c r="F2" s="70" t="s">
        <v>6</v>
      </c>
      <c r="G2" s="70"/>
      <c r="H2" s="73" t="s">
        <v>36</v>
      </c>
      <c r="I2" s="73"/>
      <c r="J2" s="70" t="s">
        <v>7</v>
      </c>
      <c r="K2" s="70"/>
      <c r="L2" s="67">
        <f>C9</f>
        <v>1000000</v>
      </c>
      <c r="M2" s="73"/>
      <c r="N2" s="70" t="s">
        <v>8</v>
      </c>
      <c r="O2" s="70"/>
      <c r="P2" s="67">
        <v>1790758</v>
      </c>
      <c r="Q2" s="73"/>
      <c r="R2" s="1"/>
      <c r="S2" s="1"/>
      <c r="T2" s="1"/>
    </row>
    <row r="3" spans="2:21" ht="57" customHeight="1">
      <c r="B3" s="70" t="s">
        <v>9</v>
      </c>
      <c r="C3" s="70"/>
      <c r="D3" s="75" t="s">
        <v>38</v>
      </c>
      <c r="E3" s="75"/>
      <c r="F3" s="75"/>
      <c r="G3" s="75"/>
      <c r="H3" s="75"/>
      <c r="I3" s="75"/>
      <c r="J3" s="70" t="s">
        <v>10</v>
      </c>
      <c r="K3" s="70"/>
      <c r="L3" s="75" t="s">
        <v>35</v>
      </c>
      <c r="M3" s="76"/>
      <c r="N3" s="76"/>
      <c r="O3" s="76"/>
      <c r="P3" s="76"/>
      <c r="Q3" s="76"/>
      <c r="R3" s="1"/>
      <c r="S3" s="1"/>
    </row>
    <row r="4" spans="2:21">
      <c r="B4" s="70" t="s">
        <v>11</v>
      </c>
      <c r="C4" s="70"/>
      <c r="D4" s="68">
        <f>SUM($R$9:$S$993)</f>
        <v>790758</v>
      </c>
      <c r="E4" s="68"/>
      <c r="F4" s="70" t="s">
        <v>12</v>
      </c>
      <c r="G4" s="70"/>
      <c r="H4" s="74">
        <f>SUM($T$9:$U$108)</f>
        <v>2029.9999999999991</v>
      </c>
      <c r="I4" s="73"/>
      <c r="J4" s="66" t="s">
        <v>13</v>
      </c>
      <c r="K4" s="66"/>
      <c r="L4" s="67">
        <f>MAX($C$9:$D$990)-C9</f>
        <v>883399</v>
      </c>
      <c r="M4" s="67"/>
      <c r="N4" s="66" t="s">
        <v>14</v>
      </c>
      <c r="O4" s="66"/>
      <c r="P4" s="68">
        <f>MIN($C$9:$D$990)-C9</f>
        <v>-255044</v>
      </c>
      <c r="Q4" s="68"/>
      <c r="R4" s="1"/>
      <c r="S4" s="1"/>
      <c r="T4" s="1"/>
    </row>
    <row r="5" spans="2:21">
      <c r="B5" s="40" t="s">
        <v>15</v>
      </c>
      <c r="C5" s="2">
        <f>COUNTIF($R$9:$R$990,"&gt;0")</f>
        <v>11</v>
      </c>
      <c r="D5" s="39" t="s">
        <v>16</v>
      </c>
      <c r="E5" s="16">
        <f>COUNTIF($R$9:$R$990,"&lt;0")</f>
        <v>18</v>
      </c>
      <c r="F5" s="39" t="s">
        <v>17</v>
      </c>
      <c r="G5" s="2">
        <f>COUNTIF($R$9:$R$990,"=0")</f>
        <v>0</v>
      </c>
      <c r="H5" s="39" t="s">
        <v>18</v>
      </c>
      <c r="I5" s="3">
        <f>C5/SUM(C5,E5,G5)</f>
        <v>0.37931034482758619</v>
      </c>
      <c r="J5" s="69" t="s">
        <v>19</v>
      </c>
      <c r="K5" s="70"/>
      <c r="L5" s="71"/>
      <c r="M5" s="72"/>
      <c r="N5" s="18" t="s">
        <v>20</v>
      </c>
      <c r="O5" s="9"/>
      <c r="P5" s="71"/>
      <c r="Q5" s="72"/>
      <c r="R5" s="1"/>
      <c r="S5" s="1"/>
      <c r="T5" s="1"/>
    </row>
    <row r="6" spans="2:21">
      <c r="B6" s="11"/>
      <c r="C6" s="14"/>
      <c r="D6" s="15"/>
      <c r="E6" s="12"/>
      <c r="F6" s="11"/>
      <c r="G6" s="12"/>
      <c r="H6" s="11"/>
      <c r="I6" s="17"/>
      <c r="J6" s="11"/>
      <c r="K6" s="11"/>
      <c r="L6" s="12"/>
      <c r="M6" s="12"/>
      <c r="N6" s="13"/>
      <c r="O6" s="13"/>
      <c r="P6" s="10"/>
      <c r="Q6" s="7"/>
      <c r="R6" s="1"/>
      <c r="S6" s="1"/>
      <c r="T6" s="1"/>
    </row>
    <row r="7" spans="2:21">
      <c r="B7" s="53" t="s">
        <v>21</v>
      </c>
      <c r="C7" s="55" t="s">
        <v>22</v>
      </c>
      <c r="D7" s="56"/>
      <c r="E7" s="59" t="s">
        <v>23</v>
      </c>
      <c r="F7" s="60"/>
      <c r="G7" s="60"/>
      <c r="H7" s="60"/>
      <c r="I7" s="48"/>
      <c r="J7" s="61" t="s">
        <v>24</v>
      </c>
      <c r="K7" s="62"/>
      <c r="L7" s="50"/>
      <c r="M7" s="63" t="s">
        <v>25</v>
      </c>
      <c r="N7" s="64" t="s">
        <v>26</v>
      </c>
      <c r="O7" s="65"/>
      <c r="P7" s="65"/>
      <c r="Q7" s="52"/>
      <c r="R7" s="46" t="s">
        <v>27</v>
      </c>
      <c r="S7" s="46"/>
      <c r="T7" s="46"/>
      <c r="U7" s="46"/>
    </row>
    <row r="8" spans="2:21">
      <c r="B8" s="54"/>
      <c r="C8" s="57"/>
      <c r="D8" s="58"/>
      <c r="E8" s="19" t="s">
        <v>28</v>
      </c>
      <c r="F8" s="19" t="s">
        <v>29</v>
      </c>
      <c r="G8" s="19" t="s">
        <v>30</v>
      </c>
      <c r="H8" s="47" t="s">
        <v>31</v>
      </c>
      <c r="I8" s="48"/>
      <c r="J8" s="4" t="s">
        <v>32</v>
      </c>
      <c r="K8" s="49" t="s">
        <v>33</v>
      </c>
      <c r="L8" s="50"/>
      <c r="M8" s="63"/>
      <c r="N8" s="5" t="s">
        <v>28</v>
      </c>
      <c r="O8" s="5" t="s">
        <v>29</v>
      </c>
      <c r="P8" s="51" t="s">
        <v>31</v>
      </c>
      <c r="Q8" s="52"/>
      <c r="R8" s="46" t="s">
        <v>34</v>
      </c>
      <c r="S8" s="46"/>
      <c r="T8" s="46" t="s">
        <v>32</v>
      </c>
      <c r="U8" s="46"/>
    </row>
    <row r="9" spans="2:21">
      <c r="B9" s="41">
        <v>1</v>
      </c>
      <c r="C9" s="42">
        <v>1000000</v>
      </c>
      <c r="D9" s="42"/>
      <c r="E9" s="41">
        <v>2009</v>
      </c>
      <c r="F9" s="8">
        <v>42299</v>
      </c>
      <c r="G9" s="41" t="s">
        <v>3</v>
      </c>
      <c r="H9" s="43">
        <v>1.2201</v>
      </c>
      <c r="I9" s="43"/>
      <c r="J9" s="41">
        <v>105</v>
      </c>
      <c r="K9" s="42">
        <f t="shared" ref="K9:K72" si="0">IF(F9="","",C9*0.03)</f>
        <v>30000</v>
      </c>
      <c r="L9" s="42"/>
      <c r="M9" s="6">
        <f>IF(J9="","",ROUNDDOWN(K9/(J9/81)/100000,2))</f>
        <v>0.23</v>
      </c>
      <c r="N9" s="41">
        <v>2015</v>
      </c>
      <c r="O9" s="8">
        <v>42304</v>
      </c>
      <c r="P9" s="43">
        <v>1.2305999999999999</v>
      </c>
      <c r="Q9" s="43"/>
      <c r="R9" s="44">
        <f t="shared" ref="R9:R72" si="1">IF(O9="","",ROUNDDOWN((IF(G9="売",H9-P9,P9-H9))*M9*1000000000/81,0))</f>
        <v>-29814</v>
      </c>
      <c r="S9" s="44"/>
      <c r="T9" s="45">
        <f t="shared" ref="T9:T72" si="2">IF(O9="","",IF(R9&lt;0,J9*(-1),IF(G9="買",(P9-H9)*10000,(H9-P9)*10000)))</f>
        <v>-105</v>
      </c>
      <c r="U9" s="45"/>
    </row>
    <row r="10" spans="2:21">
      <c r="B10" s="41">
        <v>2</v>
      </c>
      <c r="C10" s="42">
        <f t="shared" ref="C10:C73" si="3">IF(R9="","",C9+R9)</f>
        <v>970186</v>
      </c>
      <c r="D10" s="42"/>
      <c r="E10" s="41"/>
      <c r="F10" s="8">
        <v>42312</v>
      </c>
      <c r="G10" s="41" t="s">
        <v>4</v>
      </c>
      <c r="H10" s="43">
        <v>1.2585</v>
      </c>
      <c r="I10" s="43"/>
      <c r="J10" s="41">
        <v>194</v>
      </c>
      <c r="K10" s="42">
        <f t="shared" si="0"/>
        <v>29105.579999999998</v>
      </c>
      <c r="L10" s="42"/>
      <c r="M10" s="6">
        <f t="shared" ref="M10:M73" si="4">IF(J10="","",ROUNDDOWN(K10/(J10/81)/100000,2))</f>
        <v>0.12</v>
      </c>
      <c r="N10" s="41"/>
      <c r="O10" s="8">
        <v>42368</v>
      </c>
      <c r="P10" s="43">
        <v>1.2437</v>
      </c>
      <c r="Q10" s="43"/>
      <c r="R10" s="44">
        <f t="shared" si="1"/>
        <v>-21925</v>
      </c>
      <c r="S10" s="44"/>
      <c r="T10" s="45">
        <f t="shared" si="2"/>
        <v>-194</v>
      </c>
      <c r="U10" s="45"/>
    </row>
    <row r="11" spans="2:21">
      <c r="B11" s="41">
        <v>3</v>
      </c>
      <c r="C11" s="42">
        <f t="shared" si="3"/>
        <v>948261</v>
      </c>
      <c r="D11" s="42"/>
      <c r="E11" s="41"/>
      <c r="F11" s="8">
        <v>42362</v>
      </c>
      <c r="G11" s="41" t="s">
        <v>3</v>
      </c>
      <c r="H11" s="43">
        <v>1.2470000000000001</v>
      </c>
      <c r="I11" s="43"/>
      <c r="J11" s="41">
        <v>62</v>
      </c>
      <c r="K11" s="42">
        <f t="shared" si="0"/>
        <v>28447.829999999998</v>
      </c>
      <c r="L11" s="42"/>
      <c r="M11" s="6">
        <f>IF(J11="","",ROUNDDOWN(K11/(J11/81)/100000,2))</f>
        <v>0.37</v>
      </c>
      <c r="N11" s="41"/>
      <c r="O11" s="8">
        <v>42366</v>
      </c>
      <c r="P11" s="43">
        <v>1.2533000000000001</v>
      </c>
      <c r="Q11" s="43"/>
      <c r="R11" s="44">
        <f t="shared" si="1"/>
        <v>-28777</v>
      </c>
      <c r="S11" s="44"/>
      <c r="T11" s="45">
        <f t="shared" si="2"/>
        <v>-62</v>
      </c>
      <c r="U11" s="45"/>
    </row>
    <row r="12" spans="2:21">
      <c r="B12" s="41">
        <v>4</v>
      </c>
      <c r="C12" s="42">
        <f t="shared" si="3"/>
        <v>919484</v>
      </c>
      <c r="D12" s="42"/>
      <c r="E12" s="41">
        <v>2010</v>
      </c>
      <c r="F12" s="8">
        <v>42022</v>
      </c>
      <c r="G12" s="41" t="s">
        <v>4</v>
      </c>
      <c r="H12" s="43">
        <v>1.2549999999999999</v>
      </c>
      <c r="I12" s="43"/>
      <c r="J12" s="41">
        <v>56</v>
      </c>
      <c r="K12" s="42">
        <f t="shared" si="0"/>
        <v>27584.52</v>
      </c>
      <c r="L12" s="42"/>
      <c r="M12" s="6">
        <f t="shared" si="4"/>
        <v>0.39</v>
      </c>
      <c r="N12" s="41"/>
      <c r="O12" s="8">
        <v>42023</v>
      </c>
      <c r="P12" s="43">
        <v>1.2494000000000001</v>
      </c>
      <c r="Q12" s="43"/>
      <c r="R12" s="44">
        <f t="shared" ref="R12" si="5">IF(O12="","",ROUNDDOWN((IF(G12="売",H12-P12,P12-H12))*M12*1000000000/81,0))</f>
        <v>-26962</v>
      </c>
      <c r="S12" s="44"/>
      <c r="T12" s="45">
        <f t="shared" si="2"/>
        <v>-56</v>
      </c>
      <c r="U12" s="45"/>
    </row>
    <row r="13" spans="2:21">
      <c r="B13" s="41">
        <v>5</v>
      </c>
      <c r="C13" s="42">
        <f t="shared" si="3"/>
        <v>892522</v>
      </c>
      <c r="D13" s="42"/>
      <c r="E13" s="41"/>
      <c r="F13" s="8">
        <v>42023</v>
      </c>
      <c r="G13" s="41" t="s">
        <v>4</v>
      </c>
      <c r="H13" s="43">
        <v>1.2557</v>
      </c>
      <c r="I13" s="43"/>
      <c r="J13" s="41">
        <v>80</v>
      </c>
      <c r="K13" s="42">
        <f t="shared" si="0"/>
        <v>26775.66</v>
      </c>
      <c r="L13" s="42"/>
      <c r="M13" s="6">
        <f t="shared" si="4"/>
        <v>0.27</v>
      </c>
      <c r="N13" s="41"/>
      <c r="O13" s="8">
        <v>42037</v>
      </c>
      <c r="P13" s="43">
        <v>1.2476</v>
      </c>
      <c r="Q13" s="43"/>
      <c r="R13" s="44">
        <f t="shared" si="1"/>
        <v>-27000</v>
      </c>
      <c r="S13" s="44"/>
      <c r="T13" s="45">
        <f t="shared" si="2"/>
        <v>-80</v>
      </c>
      <c r="U13" s="45"/>
    </row>
    <row r="14" spans="2:21">
      <c r="B14" s="41">
        <v>6</v>
      </c>
      <c r="C14" s="42">
        <f t="shared" si="3"/>
        <v>865522</v>
      </c>
      <c r="D14" s="42"/>
      <c r="E14" s="41"/>
      <c r="F14" s="8">
        <v>42039</v>
      </c>
      <c r="G14" s="41" t="s">
        <v>51</v>
      </c>
      <c r="H14" s="43">
        <v>1.2551000000000001</v>
      </c>
      <c r="I14" s="43"/>
      <c r="J14" s="41">
        <v>110</v>
      </c>
      <c r="K14" s="42">
        <f t="shared" si="0"/>
        <v>25965.66</v>
      </c>
      <c r="L14" s="42"/>
      <c r="M14" s="6">
        <f t="shared" si="4"/>
        <v>0.19</v>
      </c>
      <c r="N14" s="41"/>
      <c r="O14" s="8">
        <v>42046</v>
      </c>
      <c r="P14" s="43">
        <v>1.2661</v>
      </c>
      <c r="Q14" s="43"/>
      <c r="R14" s="44">
        <f t="shared" si="1"/>
        <v>-25802</v>
      </c>
      <c r="S14" s="44"/>
      <c r="T14" s="45">
        <f t="shared" si="2"/>
        <v>-110</v>
      </c>
      <c r="U14" s="45"/>
    </row>
    <row r="15" spans="2:21">
      <c r="B15" s="41">
        <v>7</v>
      </c>
      <c r="C15" s="42">
        <f t="shared" si="3"/>
        <v>839720</v>
      </c>
      <c r="D15" s="42"/>
      <c r="E15" s="41"/>
      <c r="F15" s="8">
        <v>42165</v>
      </c>
      <c r="G15" s="41" t="s">
        <v>4</v>
      </c>
      <c r="H15" s="43">
        <v>1.24</v>
      </c>
      <c r="I15" s="43"/>
      <c r="J15" s="41">
        <v>106</v>
      </c>
      <c r="K15" s="42">
        <f t="shared" si="0"/>
        <v>25191.599999999999</v>
      </c>
      <c r="L15" s="42"/>
      <c r="M15" s="6">
        <f t="shared" si="4"/>
        <v>0.19</v>
      </c>
      <c r="N15" s="41"/>
      <c r="O15" s="8">
        <v>42166</v>
      </c>
      <c r="P15" s="43">
        <v>1.2293000000000001</v>
      </c>
      <c r="Q15" s="43"/>
      <c r="R15" s="44">
        <f t="shared" si="1"/>
        <v>-25098</v>
      </c>
      <c r="S15" s="44"/>
      <c r="T15" s="45">
        <f t="shared" si="2"/>
        <v>-106</v>
      </c>
      <c r="U15" s="45"/>
    </row>
    <row r="16" spans="2:21">
      <c r="B16" s="41">
        <v>8</v>
      </c>
      <c r="C16" s="42">
        <f t="shared" si="3"/>
        <v>814622</v>
      </c>
      <c r="D16" s="42"/>
      <c r="E16" s="41"/>
      <c r="F16" s="8">
        <v>42179</v>
      </c>
      <c r="G16" s="41" t="s">
        <v>3</v>
      </c>
      <c r="H16" s="43">
        <v>1.2203999999999999</v>
      </c>
      <c r="I16" s="43"/>
      <c r="J16" s="41">
        <v>125</v>
      </c>
      <c r="K16" s="42">
        <f t="shared" si="0"/>
        <v>24438.66</v>
      </c>
      <c r="L16" s="42"/>
      <c r="M16" s="6">
        <f t="shared" si="4"/>
        <v>0.15</v>
      </c>
      <c r="N16" s="41"/>
      <c r="O16" s="8">
        <v>42182</v>
      </c>
      <c r="P16" s="43">
        <v>1.2330000000000001</v>
      </c>
      <c r="Q16" s="43"/>
      <c r="R16" s="44">
        <f t="shared" si="1"/>
        <v>-23333</v>
      </c>
      <c r="S16" s="44"/>
      <c r="T16" s="45">
        <f t="shared" si="2"/>
        <v>-125</v>
      </c>
      <c r="U16" s="45"/>
    </row>
    <row r="17" spans="2:21">
      <c r="B17" s="41">
        <v>9</v>
      </c>
      <c r="C17" s="42">
        <f t="shared" si="3"/>
        <v>791289</v>
      </c>
      <c r="D17" s="42"/>
      <c r="E17" s="41"/>
      <c r="F17" s="8">
        <v>42185</v>
      </c>
      <c r="G17" s="41" t="s">
        <v>3</v>
      </c>
      <c r="H17" s="43">
        <v>1.2232000000000001</v>
      </c>
      <c r="I17" s="43"/>
      <c r="J17" s="41">
        <v>134</v>
      </c>
      <c r="K17" s="42">
        <f t="shared" si="0"/>
        <v>23738.67</v>
      </c>
      <c r="L17" s="42"/>
      <c r="M17" s="6">
        <f t="shared" si="4"/>
        <v>0.14000000000000001</v>
      </c>
      <c r="N17" s="41"/>
      <c r="O17" s="8">
        <v>42193</v>
      </c>
      <c r="P17" s="43">
        <v>1.2366999999999999</v>
      </c>
      <c r="Q17" s="43"/>
      <c r="R17" s="44">
        <f t="shared" si="1"/>
        <v>-23333</v>
      </c>
      <c r="S17" s="44"/>
      <c r="T17" s="45">
        <f t="shared" si="2"/>
        <v>-134</v>
      </c>
      <c r="U17" s="45"/>
    </row>
    <row r="18" spans="2:21">
      <c r="B18" s="41">
        <v>10</v>
      </c>
      <c r="C18" s="42">
        <f t="shared" si="3"/>
        <v>767956</v>
      </c>
      <c r="D18" s="42"/>
      <c r="E18" s="41"/>
      <c r="F18" s="8">
        <v>42192</v>
      </c>
      <c r="G18" s="41" t="s">
        <v>4</v>
      </c>
      <c r="H18" s="43">
        <v>1.2302999999999999</v>
      </c>
      <c r="I18" s="43"/>
      <c r="J18" s="41">
        <v>80</v>
      </c>
      <c r="K18" s="42">
        <f t="shared" si="0"/>
        <v>23038.68</v>
      </c>
      <c r="L18" s="42"/>
      <c r="M18" s="6">
        <f t="shared" si="4"/>
        <v>0.23</v>
      </c>
      <c r="N18" s="41"/>
      <c r="O18" s="8">
        <v>42199</v>
      </c>
      <c r="P18" s="43">
        <v>1.2222</v>
      </c>
      <c r="Q18" s="43"/>
      <c r="R18" s="44">
        <f t="shared" si="1"/>
        <v>-23000</v>
      </c>
      <c r="S18" s="44"/>
      <c r="T18" s="45">
        <f t="shared" si="2"/>
        <v>-80</v>
      </c>
      <c r="U18" s="45"/>
    </row>
    <row r="19" spans="2:21">
      <c r="B19" s="41">
        <v>11</v>
      </c>
      <c r="C19" s="42">
        <f t="shared" si="3"/>
        <v>744956</v>
      </c>
      <c r="D19" s="42"/>
      <c r="E19" s="41"/>
      <c r="F19" s="8">
        <v>42331</v>
      </c>
      <c r="G19" s="41" t="s">
        <v>4</v>
      </c>
      <c r="H19" s="43">
        <v>1.2827</v>
      </c>
      <c r="I19" s="43"/>
      <c r="J19" s="41">
        <v>93</v>
      </c>
      <c r="K19" s="42">
        <f t="shared" si="0"/>
        <v>22348.68</v>
      </c>
      <c r="L19" s="42"/>
      <c r="M19" s="6">
        <f t="shared" si="4"/>
        <v>0.19</v>
      </c>
      <c r="N19" s="41"/>
      <c r="O19" s="8">
        <v>42366</v>
      </c>
      <c r="P19" s="43">
        <v>1.3312999999999999</v>
      </c>
      <c r="Q19" s="43"/>
      <c r="R19" s="44">
        <f t="shared" si="1"/>
        <v>114000</v>
      </c>
      <c r="S19" s="44"/>
      <c r="T19" s="45">
        <f t="shared" si="2"/>
        <v>485.99999999999977</v>
      </c>
      <c r="U19" s="45"/>
    </row>
    <row r="20" spans="2:21">
      <c r="B20" s="41">
        <v>12</v>
      </c>
      <c r="C20" s="42">
        <f t="shared" si="3"/>
        <v>858956</v>
      </c>
      <c r="D20" s="42"/>
      <c r="E20" s="41">
        <v>2011</v>
      </c>
      <c r="F20" s="8">
        <v>42183</v>
      </c>
      <c r="G20" s="41" t="s">
        <v>3</v>
      </c>
      <c r="H20" s="43">
        <v>1.2951999999999999</v>
      </c>
      <c r="I20" s="43"/>
      <c r="J20" s="41">
        <v>91</v>
      </c>
      <c r="K20" s="42">
        <f t="shared" si="0"/>
        <v>25768.68</v>
      </c>
      <c r="L20" s="42"/>
      <c r="M20" s="6">
        <f t="shared" si="4"/>
        <v>0.22</v>
      </c>
      <c r="N20" s="41"/>
      <c r="O20" s="8">
        <v>42226</v>
      </c>
      <c r="P20" s="43">
        <v>1.2602</v>
      </c>
      <c r="Q20" s="43"/>
      <c r="R20" s="44">
        <f t="shared" si="1"/>
        <v>95061</v>
      </c>
      <c r="S20" s="44"/>
      <c r="T20" s="45">
        <f t="shared" si="2"/>
        <v>349.9999999999992</v>
      </c>
      <c r="U20" s="45"/>
    </row>
    <row r="21" spans="2:21">
      <c r="B21" s="41">
        <v>13</v>
      </c>
      <c r="C21" s="42">
        <f t="shared" si="3"/>
        <v>954017</v>
      </c>
      <c r="D21" s="42"/>
      <c r="E21" s="41"/>
      <c r="F21" s="8">
        <v>42297</v>
      </c>
      <c r="G21" s="41" t="s">
        <v>52</v>
      </c>
      <c r="H21" s="43">
        <v>1.2922</v>
      </c>
      <c r="I21" s="43"/>
      <c r="J21" s="41">
        <v>99</v>
      </c>
      <c r="K21" s="42">
        <f t="shared" si="0"/>
        <v>28620.51</v>
      </c>
      <c r="L21" s="42"/>
      <c r="M21" s="6">
        <f t="shared" si="4"/>
        <v>0.23</v>
      </c>
      <c r="N21" s="41"/>
      <c r="O21" s="8">
        <v>42354</v>
      </c>
      <c r="P21" s="43">
        <v>1.3142</v>
      </c>
      <c r="Q21" s="43"/>
      <c r="R21" s="44">
        <f t="shared" si="1"/>
        <v>62469</v>
      </c>
      <c r="S21" s="44"/>
      <c r="T21" s="45">
        <f t="shared" si="2"/>
        <v>220.0000000000002</v>
      </c>
      <c r="U21" s="45"/>
    </row>
    <row r="22" spans="2:21">
      <c r="B22" s="41">
        <v>14</v>
      </c>
      <c r="C22" s="42">
        <f t="shared" si="3"/>
        <v>1016486</v>
      </c>
      <c r="D22" s="42"/>
      <c r="E22" s="41">
        <v>2012</v>
      </c>
      <c r="F22" s="8">
        <v>42043</v>
      </c>
      <c r="G22" s="41" t="s">
        <v>4</v>
      </c>
      <c r="H22" s="43">
        <v>1.2946</v>
      </c>
      <c r="I22" s="43"/>
      <c r="J22" s="41">
        <v>80</v>
      </c>
      <c r="K22" s="42">
        <f t="shared" si="0"/>
        <v>30494.579999999998</v>
      </c>
      <c r="L22" s="42"/>
      <c r="M22" s="6">
        <f t="shared" si="4"/>
        <v>0.3</v>
      </c>
      <c r="N22" s="41"/>
      <c r="O22" s="8">
        <v>42047</v>
      </c>
      <c r="P22" s="43">
        <v>1.2865</v>
      </c>
      <c r="Q22" s="43"/>
      <c r="R22" s="44">
        <f t="shared" si="1"/>
        <v>-30000</v>
      </c>
      <c r="S22" s="44"/>
      <c r="T22" s="45">
        <f t="shared" si="2"/>
        <v>-80</v>
      </c>
      <c r="U22" s="45"/>
    </row>
    <row r="23" spans="2:21">
      <c r="B23" s="41">
        <v>15</v>
      </c>
      <c r="C23" s="42">
        <f t="shared" si="3"/>
        <v>986486</v>
      </c>
      <c r="D23" s="42"/>
      <c r="E23" s="41"/>
      <c r="F23" s="8">
        <v>42058</v>
      </c>
      <c r="G23" s="41" t="s">
        <v>3</v>
      </c>
      <c r="H23" s="43">
        <v>1.2806</v>
      </c>
      <c r="I23" s="43"/>
      <c r="J23" s="41">
        <v>42</v>
      </c>
      <c r="K23" s="42">
        <f t="shared" si="0"/>
        <v>29594.579999999998</v>
      </c>
      <c r="L23" s="42"/>
      <c r="M23" s="6">
        <f t="shared" si="4"/>
        <v>0.56999999999999995</v>
      </c>
      <c r="N23" s="41"/>
      <c r="O23" s="8">
        <v>42063</v>
      </c>
      <c r="P23" s="43">
        <v>1.2848999999999999</v>
      </c>
      <c r="Q23" s="43"/>
      <c r="R23" s="44">
        <f t="shared" si="1"/>
        <v>-30259</v>
      </c>
      <c r="S23" s="44"/>
      <c r="T23" s="45">
        <f t="shared" si="2"/>
        <v>-42</v>
      </c>
      <c r="U23" s="45"/>
    </row>
    <row r="24" spans="2:21">
      <c r="B24" s="41">
        <v>16</v>
      </c>
      <c r="C24" s="42">
        <f t="shared" si="3"/>
        <v>956227</v>
      </c>
      <c r="D24" s="42"/>
      <c r="E24" s="41"/>
      <c r="F24" s="8" t="s">
        <v>65</v>
      </c>
      <c r="G24" s="41" t="s">
        <v>4</v>
      </c>
      <c r="H24" s="43">
        <v>1.2866</v>
      </c>
      <c r="I24" s="43"/>
      <c r="J24" s="41">
        <v>65</v>
      </c>
      <c r="K24" s="42">
        <f t="shared" si="0"/>
        <v>28686.809999999998</v>
      </c>
      <c r="L24" s="42"/>
      <c r="M24" s="6">
        <f t="shared" si="4"/>
        <v>0.35</v>
      </c>
      <c r="N24" s="41"/>
      <c r="O24" s="8">
        <v>42076</v>
      </c>
      <c r="P24" s="43">
        <v>1.28</v>
      </c>
      <c r="Q24" s="43"/>
      <c r="R24" s="44">
        <f t="shared" si="1"/>
        <v>-28518</v>
      </c>
      <c r="S24" s="44"/>
      <c r="T24" s="45">
        <f t="shared" si="2"/>
        <v>-65</v>
      </c>
      <c r="U24" s="45"/>
    </row>
    <row r="25" spans="2:21">
      <c r="B25" s="41">
        <v>17</v>
      </c>
      <c r="C25" s="42">
        <f t="shared" si="3"/>
        <v>927709</v>
      </c>
      <c r="D25" s="42"/>
      <c r="E25" s="41"/>
      <c r="F25" s="8">
        <v>42085</v>
      </c>
      <c r="G25" s="41" t="s">
        <v>3</v>
      </c>
      <c r="H25" s="43">
        <v>1.2810999999999999</v>
      </c>
      <c r="I25" s="43"/>
      <c r="J25" s="41">
        <v>79</v>
      </c>
      <c r="K25" s="42">
        <f t="shared" si="0"/>
        <v>27831.27</v>
      </c>
      <c r="L25" s="42"/>
      <c r="M25" s="6">
        <f t="shared" si="4"/>
        <v>0.28000000000000003</v>
      </c>
      <c r="N25" s="41"/>
      <c r="O25" s="8">
        <v>42114</v>
      </c>
      <c r="P25" s="43">
        <v>1.2699</v>
      </c>
      <c r="Q25" s="43"/>
      <c r="R25" s="44">
        <f t="shared" si="1"/>
        <v>38716</v>
      </c>
      <c r="S25" s="44"/>
      <c r="T25" s="45">
        <f t="shared" si="2"/>
        <v>111.99999999999876</v>
      </c>
      <c r="U25" s="45"/>
    </row>
    <row r="26" spans="2:21">
      <c r="B26" s="41">
        <v>18</v>
      </c>
      <c r="C26" s="42">
        <f t="shared" si="3"/>
        <v>966425</v>
      </c>
      <c r="D26" s="42"/>
      <c r="E26" s="41"/>
      <c r="F26" s="8">
        <v>42118</v>
      </c>
      <c r="G26" s="41" t="s">
        <v>4</v>
      </c>
      <c r="H26" s="43">
        <v>1.2701</v>
      </c>
      <c r="I26" s="43"/>
      <c r="J26" s="41">
        <v>81</v>
      </c>
      <c r="K26" s="42">
        <f t="shared" si="0"/>
        <v>28992.75</v>
      </c>
      <c r="L26" s="42"/>
      <c r="M26" s="6">
        <f t="shared" si="4"/>
        <v>0.28000000000000003</v>
      </c>
      <c r="N26" s="41"/>
      <c r="O26" s="8">
        <v>42169</v>
      </c>
      <c r="P26" s="43">
        <v>1.2774000000000001</v>
      </c>
      <c r="Q26" s="43"/>
      <c r="R26" s="44">
        <f t="shared" si="1"/>
        <v>25234</v>
      </c>
      <c r="S26" s="44"/>
      <c r="T26" s="45">
        <f t="shared" si="2"/>
        <v>73.000000000000838</v>
      </c>
      <c r="U26" s="45"/>
    </row>
    <row r="27" spans="2:21">
      <c r="B27" s="41">
        <v>19</v>
      </c>
      <c r="C27" s="42">
        <f t="shared" si="3"/>
        <v>991659</v>
      </c>
      <c r="D27" s="42"/>
      <c r="E27" s="41"/>
      <c r="F27" s="8">
        <v>42182</v>
      </c>
      <c r="G27" s="41" t="s">
        <v>3</v>
      </c>
      <c r="H27" s="43">
        <v>1.2714000000000001</v>
      </c>
      <c r="I27" s="43"/>
      <c r="J27" s="41">
        <v>54</v>
      </c>
      <c r="K27" s="42">
        <f t="shared" si="0"/>
        <v>29749.77</v>
      </c>
      <c r="L27" s="42"/>
      <c r="M27" s="6">
        <f t="shared" si="4"/>
        <v>0.44</v>
      </c>
      <c r="N27" s="41"/>
      <c r="O27" s="8">
        <v>42184</v>
      </c>
      <c r="P27" s="43">
        <v>1.2768999999999999</v>
      </c>
      <c r="Q27" s="43"/>
      <c r="R27" s="44">
        <f t="shared" si="1"/>
        <v>-29876</v>
      </c>
      <c r="S27" s="44"/>
      <c r="T27" s="45">
        <f t="shared" si="2"/>
        <v>-54</v>
      </c>
      <c r="U27" s="45"/>
    </row>
    <row r="28" spans="2:21">
      <c r="B28" s="41">
        <v>20</v>
      </c>
      <c r="C28" s="42">
        <f t="shared" si="3"/>
        <v>961783</v>
      </c>
      <c r="D28" s="42"/>
      <c r="E28" s="41">
        <v>2013</v>
      </c>
      <c r="F28" s="8">
        <v>42017</v>
      </c>
      <c r="G28" s="41" t="s">
        <v>3</v>
      </c>
      <c r="H28" s="43">
        <v>1.2553000000000001</v>
      </c>
      <c r="I28" s="43"/>
      <c r="J28" s="41">
        <v>10</v>
      </c>
      <c r="K28" s="42">
        <f t="shared" si="0"/>
        <v>28853.489999999998</v>
      </c>
      <c r="L28" s="42"/>
      <c r="M28" s="6">
        <f t="shared" si="4"/>
        <v>2.33</v>
      </c>
      <c r="N28" s="41"/>
      <c r="O28" s="8">
        <v>42025</v>
      </c>
      <c r="P28" s="43">
        <v>1.2564</v>
      </c>
      <c r="Q28" s="43"/>
      <c r="R28" s="44">
        <f t="shared" si="1"/>
        <v>-31641</v>
      </c>
      <c r="S28" s="44"/>
      <c r="T28" s="45">
        <f t="shared" si="2"/>
        <v>-10</v>
      </c>
      <c r="U28" s="45"/>
    </row>
    <row r="29" spans="2:21">
      <c r="B29" s="41">
        <v>21</v>
      </c>
      <c r="C29" s="42">
        <f t="shared" si="3"/>
        <v>930142</v>
      </c>
      <c r="D29" s="42"/>
      <c r="E29" s="41"/>
      <c r="F29" s="8">
        <v>42034</v>
      </c>
      <c r="G29" s="41" t="s">
        <v>3</v>
      </c>
      <c r="H29" s="43">
        <v>1.2441</v>
      </c>
      <c r="I29" s="43"/>
      <c r="J29" s="41">
        <v>109</v>
      </c>
      <c r="K29" s="42">
        <f t="shared" si="0"/>
        <v>27904.26</v>
      </c>
      <c r="L29" s="42"/>
      <c r="M29" s="6">
        <f t="shared" si="4"/>
        <v>0.2</v>
      </c>
      <c r="N29" s="41"/>
      <c r="O29" s="8">
        <v>42061</v>
      </c>
      <c r="P29" s="43">
        <v>1.2363</v>
      </c>
      <c r="Q29" s="43"/>
      <c r="R29" s="44">
        <f t="shared" si="1"/>
        <v>19259</v>
      </c>
      <c r="S29" s="44"/>
      <c r="T29" s="45">
        <f t="shared" si="2"/>
        <v>78.000000000000284</v>
      </c>
      <c r="U29" s="45"/>
    </row>
    <row r="30" spans="2:21">
      <c r="B30" s="41">
        <v>22</v>
      </c>
      <c r="C30" s="42">
        <f t="shared" si="3"/>
        <v>949401</v>
      </c>
      <c r="D30" s="42"/>
      <c r="E30" s="41"/>
      <c r="F30" s="8">
        <v>42109</v>
      </c>
      <c r="G30" s="41" t="s">
        <v>3</v>
      </c>
      <c r="H30" s="43">
        <v>1.2234</v>
      </c>
      <c r="I30" s="43"/>
      <c r="J30" s="41">
        <v>74</v>
      </c>
      <c r="K30" s="42">
        <f t="shared" si="0"/>
        <v>28482.03</v>
      </c>
      <c r="L30" s="42"/>
      <c r="M30" s="6">
        <f t="shared" si="4"/>
        <v>0.31</v>
      </c>
      <c r="N30" s="41">
        <v>2014</v>
      </c>
      <c r="O30" s="8">
        <v>42039</v>
      </c>
      <c r="P30" s="43">
        <v>1.0912999999999999</v>
      </c>
      <c r="Q30" s="43"/>
      <c r="R30" s="44">
        <f t="shared" si="1"/>
        <v>505567</v>
      </c>
      <c r="S30" s="44"/>
      <c r="T30" s="45">
        <f t="shared" si="2"/>
        <v>1321.0000000000011</v>
      </c>
      <c r="U30" s="45"/>
    </row>
    <row r="31" spans="2:21">
      <c r="B31" s="41">
        <v>23</v>
      </c>
      <c r="C31" s="42">
        <f t="shared" si="3"/>
        <v>1454968</v>
      </c>
      <c r="D31" s="42"/>
      <c r="E31" s="41">
        <v>2014</v>
      </c>
      <c r="F31" s="8">
        <v>42230</v>
      </c>
      <c r="G31" s="41" t="s">
        <v>4</v>
      </c>
      <c r="H31" s="43">
        <v>1.1002000000000001</v>
      </c>
      <c r="I31" s="43"/>
      <c r="J31" s="41">
        <v>113</v>
      </c>
      <c r="K31" s="42">
        <f t="shared" si="0"/>
        <v>43649.04</v>
      </c>
      <c r="L31" s="42"/>
      <c r="M31" s="6">
        <f t="shared" si="4"/>
        <v>0.31</v>
      </c>
      <c r="N31" s="41"/>
      <c r="O31" s="8">
        <v>42257</v>
      </c>
      <c r="P31" s="43">
        <v>1.1119000000000001</v>
      </c>
      <c r="Q31" s="43"/>
      <c r="R31" s="44">
        <f t="shared" si="1"/>
        <v>44777</v>
      </c>
      <c r="S31" s="44"/>
      <c r="T31" s="45">
        <f t="shared" si="2"/>
        <v>117.00000000000044</v>
      </c>
      <c r="U31" s="45"/>
    </row>
    <row r="32" spans="2:21">
      <c r="B32" s="41">
        <v>24</v>
      </c>
      <c r="C32" s="42">
        <f t="shared" si="3"/>
        <v>1499745</v>
      </c>
      <c r="D32" s="42"/>
      <c r="E32" s="41"/>
      <c r="F32" s="8">
        <v>42258</v>
      </c>
      <c r="G32" s="41" t="s">
        <v>3</v>
      </c>
      <c r="H32" s="43">
        <v>1.1108</v>
      </c>
      <c r="I32" s="43"/>
      <c r="J32" s="41">
        <v>117</v>
      </c>
      <c r="K32" s="42">
        <f t="shared" si="0"/>
        <v>44992.35</v>
      </c>
      <c r="L32" s="42"/>
      <c r="M32" s="6">
        <f t="shared" si="4"/>
        <v>0.31</v>
      </c>
      <c r="N32" s="41"/>
      <c r="O32" s="8">
        <v>42276</v>
      </c>
      <c r="P32" s="43">
        <v>1.1100000000000001</v>
      </c>
      <c r="Q32" s="43"/>
      <c r="R32" s="44">
        <f t="shared" si="1"/>
        <v>3061</v>
      </c>
      <c r="S32" s="44"/>
      <c r="T32" s="45">
        <f t="shared" si="2"/>
        <v>7.9999999999991189</v>
      </c>
      <c r="U32" s="45"/>
    </row>
    <row r="33" spans="2:21">
      <c r="B33" s="41">
        <v>25</v>
      </c>
      <c r="C33" s="42">
        <f t="shared" si="3"/>
        <v>1502806</v>
      </c>
      <c r="D33" s="42"/>
      <c r="E33" s="41"/>
      <c r="F33" s="8">
        <v>42291</v>
      </c>
      <c r="G33" s="41" t="s">
        <v>3</v>
      </c>
      <c r="H33" s="43">
        <v>1.1093999999999999</v>
      </c>
      <c r="I33" s="43"/>
      <c r="J33" s="41">
        <v>47</v>
      </c>
      <c r="K33" s="42">
        <f t="shared" si="0"/>
        <v>45084.18</v>
      </c>
      <c r="L33" s="42"/>
      <c r="M33" s="6">
        <f t="shared" si="4"/>
        <v>0.77</v>
      </c>
      <c r="N33" s="41"/>
      <c r="O33" s="8">
        <v>42292</v>
      </c>
      <c r="P33" s="43">
        <v>1.1142000000000001</v>
      </c>
      <c r="Q33" s="43"/>
      <c r="R33" s="44">
        <f t="shared" si="1"/>
        <v>-45629</v>
      </c>
      <c r="S33" s="44"/>
      <c r="T33" s="45">
        <f t="shared" si="2"/>
        <v>-47</v>
      </c>
      <c r="U33" s="45"/>
    </row>
    <row r="34" spans="2:21">
      <c r="B34" s="41">
        <v>26</v>
      </c>
      <c r="C34" s="42">
        <f t="shared" si="3"/>
        <v>1457177</v>
      </c>
      <c r="D34" s="42"/>
      <c r="E34" s="41"/>
      <c r="F34" s="8">
        <v>42315</v>
      </c>
      <c r="G34" s="41" t="s">
        <v>3</v>
      </c>
      <c r="H34" s="43">
        <v>1.1116999999999999</v>
      </c>
      <c r="I34" s="43"/>
      <c r="J34" s="41">
        <v>56</v>
      </c>
      <c r="K34" s="42">
        <f t="shared" si="0"/>
        <v>43715.31</v>
      </c>
      <c r="L34" s="42"/>
      <c r="M34" s="6">
        <f t="shared" si="4"/>
        <v>0.63</v>
      </c>
      <c r="N34" s="41">
        <v>2015</v>
      </c>
      <c r="O34" s="8">
        <v>42017</v>
      </c>
      <c r="P34" s="43">
        <v>1.0569</v>
      </c>
      <c r="Q34" s="43"/>
      <c r="R34" s="44">
        <f t="shared" si="1"/>
        <v>426222</v>
      </c>
      <c r="S34" s="44"/>
      <c r="T34" s="45">
        <f t="shared" si="2"/>
        <v>547.99999999999955</v>
      </c>
      <c r="U34" s="45"/>
    </row>
    <row r="35" spans="2:21">
      <c r="B35" s="41">
        <v>27</v>
      </c>
      <c r="C35" s="42">
        <f t="shared" si="3"/>
        <v>1883399</v>
      </c>
      <c r="D35" s="42"/>
      <c r="E35" s="41">
        <v>2015</v>
      </c>
      <c r="F35" s="8">
        <v>42018</v>
      </c>
      <c r="G35" s="41" t="s">
        <v>4</v>
      </c>
      <c r="H35" s="43">
        <v>1.0568</v>
      </c>
      <c r="I35" s="43"/>
      <c r="J35" s="41">
        <v>107</v>
      </c>
      <c r="K35" s="42">
        <f t="shared" si="0"/>
        <v>56501.97</v>
      </c>
      <c r="L35" s="42"/>
      <c r="M35" s="6">
        <f t="shared" si="4"/>
        <v>0.42</v>
      </c>
      <c r="N35" s="41"/>
      <c r="O35" s="8">
        <v>42019</v>
      </c>
      <c r="P35" s="43">
        <v>1.046</v>
      </c>
      <c r="Q35" s="43"/>
      <c r="R35" s="44">
        <f t="shared" si="1"/>
        <v>-55999</v>
      </c>
      <c r="S35" s="44"/>
      <c r="T35" s="45">
        <f t="shared" si="2"/>
        <v>-107</v>
      </c>
      <c r="U35" s="45"/>
    </row>
    <row r="36" spans="2:21">
      <c r="B36" s="41">
        <v>28</v>
      </c>
      <c r="C36" s="42">
        <f t="shared" si="3"/>
        <v>1827400</v>
      </c>
      <c r="D36" s="42"/>
      <c r="E36" s="41"/>
      <c r="F36" s="8">
        <v>42235</v>
      </c>
      <c r="G36" s="41" t="s">
        <v>3</v>
      </c>
      <c r="H36" s="43">
        <v>1.1107</v>
      </c>
      <c r="I36" s="43"/>
      <c r="J36" s="41">
        <v>10</v>
      </c>
      <c r="K36" s="42">
        <f t="shared" si="0"/>
        <v>54822</v>
      </c>
      <c r="L36" s="42"/>
      <c r="M36" s="6">
        <f t="shared" si="4"/>
        <v>4.4400000000000004</v>
      </c>
      <c r="N36" s="41"/>
      <c r="O36" s="8">
        <v>42240</v>
      </c>
      <c r="P36" s="43">
        <v>1.1116999999999999</v>
      </c>
      <c r="Q36" s="43"/>
      <c r="R36" s="44">
        <f t="shared" si="1"/>
        <v>-54814</v>
      </c>
      <c r="S36" s="44"/>
      <c r="T36" s="45">
        <f t="shared" si="2"/>
        <v>-10</v>
      </c>
      <c r="U36" s="45"/>
    </row>
    <row r="37" spans="2:21">
      <c r="B37" s="41">
        <v>29</v>
      </c>
      <c r="C37" s="42">
        <f t="shared" si="3"/>
        <v>1772586</v>
      </c>
      <c r="D37" s="42"/>
      <c r="E37" s="41"/>
      <c r="F37" s="8">
        <v>42240</v>
      </c>
      <c r="G37" s="41" t="s">
        <v>3</v>
      </c>
      <c r="H37" s="43">
        <v>1.0916999999999999</v>
      </c>
      <c r="I37" s="43"/>
      <c r="J37" s="41">
        <v>525</v>
      </c>
      <c r="K37" s="42">
        <f t="shared" si="0"/>
        <v>53177.579999999994</v>
      </c>
      <c r="L37" s="42"/>
      <c r="M37" s="6">
        <f t="shared" si="4"/>
        <v>0.08</v>
      </c>
      <c r="N37" s="41"/>
      <c r="O37" s="8">
        <v>42311</v>
      </c>
      <c r="P37" s="43">
        <v>1.0732999999999999</v>
      </c>
      <c r="Q37" s="43"/>
      <c r="R37" s="44">
        <f t="shared" si="1"/>
        <v>18172</v>
      </c>
      <c r="S37" s="44"/>
      <c r="T37" s="45">
        <f t="shared" si="2"/>
        <v>183.99999999999972</v>
      </c>
      <c r="U37" s="45"/>
    </row>
    <row r="38" spans="2:21">
      <c r="B38" s="41">
        <v>30</v>
      </c>
      <c r="C38" s="42">
        <f t="shared" si="3"/>
        <v>1790758</v>
      </c>
      <c r="D38" s="42"/>
      <c r="E38" s="41"/>
      <c r="F38" s="8"/>
      <c r="G38" s="41" t="s">
        <v>4</v>
      </c>
      <c r="H38" s="43"/>
      <c r="I38" s="43"/>
      <c r="J38" s="41"/>
      <c r="K38" s="42" t="str">
        <f t="shared" si="0"/>
        <v/>
      </c>
      <c r="L38" s="42"/>
      <c r="M38" s="6" t="str">
        <f t="shared" si="4"/>
        <v/>
      </c>
      <c r="N38" s="41"/>
      <c r="O38" s="8"/>
      <c r="P38" s="43"/>
      <c r="Q38" s="43"/>
      <c r="R38" s="44" t="str">
        <f t="shared" si="1"/>
        <v/>
      </c>
      <c r="S38" s="44"/>
      <c r="T38" s="45" t="str">
        <f t="shared" si="2"/>
        <v/>
      </c>
      <c r="U38" s="45"/>
    </row>
    <row r="39" spans="2:21">
      <c r="B39" s="41">
        <v>31</v>
      </c>
      <c r="C39" s="42" t="str">
        <f t="shared" si="3"/>
        <v/>
      </c>
      <c r="D39" s="42"/>
      <c r="E39" s="41"/>
      <c r="F39" s="8"/>
      <c r="G39" s="41" t="s">
        <v>4</v>
      </c>
      <c r="H39" s="43"/>
      <c r="I39" s="43"/>
      <c r="J39" s="41"/>
      <c r="K39" s="42" t="str">
        <f t="shared" si="0"/>
        <v/>
      </c>
      <c r="L39" s="42"/>
      <c r="M39" s="6" t="str">
        <f t="shared" si="4"/>
        <v/>
      </c>
      <c r="N39" s="41"/>
      <c r="O39" s="8"/>
      <c r="P39" s="43"/>
      <c r="Q39" s="43"/>
      <c r="R39" s="44" t="str">
        <f t="shared" si="1"/>
        <v/>
      </c>
      <c r="S39" s="44"/>
      <c r="T39" s="45" t="str">
        <f t="shared" si="2"/>
        <v/>
      </c>
      <c r="U39" s="45"/>
    </row>
    <row r="40" spans="2:21">
      <c r="B40" s="41">
        <v>32</v>
      </c>
      <c r="C40" s="42" t="str">
        <f t="shared" si="3"/>
        <v/>
      </c>
      <c r="D40" s="42"/>
      <c r="E40" s="41"/>
      <c r="F40" s="8"/>
      <c r="G40" s="41" t="s">
        <v>4</v>
      </c>
      <c r="H40" s="43"/>
      <c r="I40" s="43"/>
      <c r="J40" s="41"/>
      <c r="K40" s="42" t="str">
        <f t="shared" si="0"/>
        <v/>
      </c>
      <c r="L40" s="42"/>
      <c r="M40" s="6" t="str">
        <f t="shared" si="4"/>
        <v/>
      </c>
      <c r="N40" s="41"/>
      <c r="O40" s="8"/>
      <c r="P40" s="43"/>
      <c r="Q40" s="43"/>
      <c r="R40" s="44" t="str">
        <f t="shared" si="1"/>
        <v/>
      </c>
      <c r="S40" s="44"/>
      <c r="T40" s="45" t="str">
        <f t="shared" si="2"/>
        <v/>
      </c>
      <c r="U40" s="45"/>
    </row>
    <row r="41" spans="2:21">
      <c r="B41" s="41">
        <v>33</v>
      </c>
      <c r="C41" s="42" t="str">
        <f t="shared" si="3"/>
        <v/>
      </c>
      <c r="D41" s="42"/>
      <c r="E41" s="41"/>
      <c r="F41" s="8"/>
      <c r="G41" s="41" t="s">
        <v>3</v>
      </c>
      <c r="H41" s="43"/>
      <c r="I41" s="43"/>
      <c r="J41" s="41"/>
      <c r="K41" s="42" t="str">
        <f t="shared" si="0"/>
        <v/>
      </c>
      <c r="L41" s="42"/>
      <c r="M41" s="6" t="str">
        <f t="shared" si="4"/>
        <v/>
      </c>
      <c r="N41" s="41"/>
      <c r="O41" s="8"/>
      <c r="P41" s="43"/>
      <c r="Q41" s="43"/>
      <c r="R41" s="44" t="str">
        <f t="shared" si="1"/>
        <v/>
      </c>
      <c r="S41" s="44"/>
      <c r="T41" s="45" t="str">
        <f t="shared" si="2"/>
        <v/>
      </c>
      <c r="U41" s="45"/>
    </row>
    <row r="42" spans="2:21">
      <c r="B42" s="41">
        <v>34</v>
      </c>
      <c r="C42" s="42" t="str">
        <f t="shared" si="3"/>
        <v/>
      </c>
      <c r="D42" s="42"/>
      <c r="E42" s="41"/>
      <c r="F42" s="8"/>
      <c r="G42" s="41" t="s">
        <v>4</v>
      </c>
      <c r="H42" s="43"/>
      <c r="I42" s="43"/>
      <c r="J42" s="41"/>
      <c r="K42" s="42" t="str">
        <f t="shared" si="0"/>
        <v/>
      </c>
      <c r="L42" s="42"/>
      <c r="M42" s="6" t="str">
        <f t="shared" si="4"/>
        <v/>
      </c>
      <c r="N42" s="41"/>
      <c r="O42" s="8"/>
      <c r="P42" s="43"/>
      <c r="Q42" s="43"/>
      <c r="R42" s="44" t="str">
        <f t="shared" si="1"/>
        <v/>
      </c>
      <c r="S42" s="44"/>
      <c r="T42" s="45" t="str">
        <f t="shared" si="2"/>
        <v/>
      </c>
      <c r="U42" s="45"/>
    </row>
    <row r="43" spans="2:21">
      <c r="B43" s="41">
        <v>35</v>
      </c>
      <c r="C43" s="42" t="str">
        <f t="shared" si="3"/>
        <v/>
      </c>
      <c r="D43" s="42"/>
      <c r="E43" s="41"/>
      <c r="F43" s="8"/>
      <c r="G43" s="41" t="s">
        <v>3</v>
      </c>
      <c r="H43" s="43"/>
      <c r="I43" s="43"/>
      <c r="J43" s="41"/>
      <c r="K43" s="42" t="str">
        <f t="shared" si="0"/>
        <v/>
      </c>
      <c r="L43" s="42"/>
      <c r="M43" s="6" t="str">
        <f t="shared" si="4"/>
        <v/>
      </c>
      <c r="N43" s="41"/>
      <c r="O43" s="8"/>
      <c r="P43" s="43"/>
      <c r="Q43" s="43"/>
      <c r="R43" s="44" t="str">
        <f t="shared" si="1"/>
        <v/>
      </c>
      <c r="S43" s="44"/>
      <c r="T43" s="45" t="str">
        <f t="shared" si="2"/>
        <v/>
      </c>
      <c r="U43" s="45"/>
    </row>
    <row r="44" spans="2:21">
      <c r="B44" s="41">
        <v>36</v>
      </c>
      <c r="C44" s="42" t="str">
        <f t="shared" si="3"/>
        <v/>
      </c>
      <c r="D44" s="42"/>
      <c r="E44" s="41"/>
      <c r="F44" s="8"/>
      <c r="G44" s="41" t="s">
        <v>4</v>
      </c>
      <c r="H44" s="43"/>
      <c r="I44" s="43"/>
      <c r="J44" s="41"/>
      <c r="K44" s="42" t="str">
        <f t="shared" si="0"/>
        <v/>
      </c>
      <c r="L44" s="42"/>
      <c r="M44" s="6" t="str">
        <f t="shared" si="4"/>
        <v/>
      </c>
      <c r="N44" s="41"/>
      <c r="O44" s="8"/>
      <c r="P44" s="43"/>
      <c r="Q44" s="43"/>
      <c r="R44" s="44" t="str">
        <f t="shared" si="1"/>
        <v/>
      </c>
      <c r="S44" s="44"/>
      <c r="T44" s="45" t="str">
        <f t="shared" si="2"/>
        <v/>
      </c>
      <c r="U44" s="45"/>
    </row>
    <row r="45" spans="2:21">
      <c r="B45" s="41">
        <v>37</v>
      </c>
      <c r="C45" s="42" t="str">
        <f t="shared" si="3"/>
        <v/>
      </c>
      <c r="D45" s="42"/>
      <c r="E45" s="41"/>
      <c r="F45" s="8"/>
      <c r="G45" s="41" t="s">
        <v>3</v>
      </c>
      <c r="H45" s="43"/>
      <c r="I45" s="43"/>
      <c r="J45" s="41"/>
      <c r="K45" s="42" t="str">
        <f t="shared" si="0"/>
        <v/>
      </c>
      <c r="L45" s="42"/>
      <c r="M45" s="6" t="str">
        <f t="shared" si="4"/>
        <v/>
      </c>
      <c r="N45" s="41"/>
      <c r="O45" s="8"/>
      <c r="P45" s="43"/>
      <c r="Q45" s="43"/>
      <c r="R45" s="44" t="str">
        <f t="shared" si="1"/>
        <v/>
      </c>
      <c r="S45" s="44"/>
      <c r="T45" s="45" t="str">
        <f t="shared" si="2"/>
        <v/>
      </c>
      <c r="U45" s="45"/>
    </row>
    <row r="46" spans="2:21">
      <c r="B46" s="41">
        <v>38</v>
      </c>
      <c r="C46" s="42" t="str">
        <f t="shared" si="3"/>
        <v/>
      </c>
      <c r="D46" s="42"/>
      <c r="E46" s="41"/>
      <c r="F46" s="8"/>
      <c r="G46" s="41" t="s">
        <v>4</v>
      </c>
      <c r="H46" s="43"/>
      <c r="I46" s="43"/>
      <c r="J46" s="41"/>
      <c r="K46" s="42" t="str">
        <f t="shared" si="0"/>
        <v/>
      </c>
      <c r="L46" s="42"/>
      <c r="M46" s="6" t="str">
        <f t="shared" si="4"/>
        <v/>
      </c>
      <c r="N46" s="41"/>
      <c r="O46" s="8"/>
      <c r="P46" s="43"/>
      <c r="Q46" s="43"/>
      <c r="R46" s="44" t="str">
        <f t="shared" si="1"/>
        <v/>
      </c>
      <c r="S46" s="44"/>
      <c r="T46" s="45" t="str">
        <f t="shared" si="2"/>
        <v/>
      </c>
      <c r="U46" s="45"/>
    </row>
    <row r="47" spans="2:21">
      <c r="B47" s="41">
        <v>39</v>
      </c>
      <c r="C47" s="42" t="str">
        <f t="shared" si="3"/>
        <v/>
      </c>
      <c r="D47" s="42"/>
      <c r="E47" s="41"/>
      <c r="F47" s="8"/>
      <c r="G47" s="41" t="s">
        <v>4</v>
      </c>
      <c r="H47" s="43"/>
      <c r="I47" s="43"/>
      <c r="J47" s="41"/>
      <c r="K47" s="42" t="str">
        <f t="shared" si="0"/>
        <v/>
      </c>
      <c r="L47" s="42"/>
      <c r="M47" s="6" t="str">
        <f t="shared" si="4"/>
        <v/>
      </c>
      <c r="N47" s="41"/>
      <c r="O47" s="8"/>
      <c r="P47" s="43"/>
      <c r="Q47" s="43"/>
      <c r="R47" s="44" t="str">
        <f t="shared" si="1"/>
        <v/>
      </c>
      <c r="S47" s="44"/>
      <c r="T47" s="45" t="str">
        <f t="shared" si="2"/>
        <v/>
      </c>
      <c r="U47" s="45"/>
    </row>
    <row r="48" spans="2:21">
      <c r="B48" s="41">
        <v>40</v>
      </c>
      <c r="C48" s="42" t="str">
        <f t="shared" si="3"/>
        <v/>
      </c>
      <c r="D48" s="42"/>
      <c r="E48" s="41"/>
      <c r="F48" s="8"/>
      <c r="G48" s="41" t="s">
        <v>37</v>
      </c>
      <c r="H48" s="43"/>
      <c r="I48" s="43"/>
      <c r="J48" s="41"/>
      <c r="K48" s="42" t="str">
        <f t="shared" si="0"/>
        <v/>
      </c>
      <c r="L48" s="42"/>
      <c r="M48" s="6" t="str">
        <f t="shared" si="4"/>
        <v/>
      </c>
      <c r="N48" s="41"/>
      <c r="O48" s="8"/>
      <c r="P48" s="43"/>
      <c r="Q48" s="43"/>
      <c r="R48" s="44" t="str">
        <f t="shared" si="1"/>
        <v/>
      </c>
      <c r="S48" s="44"/>
      <c r="T48" s="45" t="str">
        <f t="shared" si="2"/>
        <v/>
      </c>
      <c r="U48" s="45"/>
    </row>
    <row r="49" spans="2:21">
      <c r="B49" s="41">
        <v>41</v>
      </c>
      <c r="C49" s="42" t="str">
        <f t="shared" si="3"/>
        <v/>
      </c>
      <c r="D49" s="42"/>
      <c r="E49" s="41"/>
      <c r="F49" s="8"/>
      <c r="G49" s="41" t="s">
        <v>4</v>
      </c>
      <c r="H49" s="43"/>
      <c r="I49" s="43"/>
      <c r="J49" s="41"/>
      <c r="K49" s="42" t="str">
        <f t="shared" si="0"/>
        <v/>
      </c>
      <c r="L49" s="42"/>
      <c r="M49" s="6" t="str">
        <f t="shared" si="4"/>
        <v/>
      </c>
      <c r="N49" s="41"/>
      <c r="O49" s="8"/>
      <c r="P49" s="43"/>
      <c r="Q49" s="43"/>
      <c r="R49" s="44" t="str">
        <f t="shared" si="1"/>
        <v/>
      </c>
      <c r="S49" s="44"/>
      <c r="T49" s="45" t="str">
        <f t="shared" si="2"/>
        <v/>
      </c>
      <c r="U49" s="45"/>
    </row>
    <row r="50" spans="2:21">
      <c r="B50" s="41">
        <v>42</v>
      </c>
      <c r="C50" s="42" t="str">
        <f t="shared" si="3"/>
        <v/>
      </c>
      <c r="D50" s="42"/>
      <c r="E50" s="41"/>
      <c r="F50" s="8"/>
      <c r="G50" s="41" t="s">
        <v>4</v>
      </c>
      <c r="H50" s="43"/>
      <c r="I50" s="43"/>
      <c r="J50" s="41"/>
      <c r="K50" s="42" t="str">
        <f t="shared" si="0"/>
        <v/>
      </c>
      <c r="L50" s="42"/>
      <c r="M50" s="6" t="str">
        <f t="shared" si="4"/>
        <v/>
      </c>
      <c r="N50" s="41"/>
      <c r="O50" s="8"/>
      <c r="P50" s="43"/>
      <c r="Q50" s="43"/>
      <c r="R50" s="44" t="str">
        <f t="shared" si="1"/>
        <v/>
      </c>
      <c r="S50" s="44"/>
      <c r="T50" s="45" t="str">
        <f t="shared" si="2"/>
        <v/>
      </c>
      <c r="U50" s="45"/>
    </row>
    <row r="51" spans="2:21">
      <c r="B51" s="41">
        <v>43</v>
      </c>
      <c r="C51" s="42" t="str">
        <f t="shared" si="3"/>
        <v/>
      </c>
      <c r="D51" s="42"/>
      <c r="E51" s="41"/>
      <c r="F51" s="8"/>
      <c r="G51" s="41" t="s">
        <v>3</v>
      </c>
      <c r="H51" s="43"/>
      <c r="I51" s="43"/>
      <c r="J51" s="41"/>
      <c r="K51" s="42" t="str">
        <f t="shared" si="0"/>
        <v/>
      </c>
      <c r="L51" s="42"/>
      <c r="M51" s="6" t="str">
        <f t="shared" si="4"/>
        <v/>
      </c>
      <c r="N51" s="41"/>
      <c r="O51" s="8"/>
      <c r="P51" s="43"/>
      <c r="Q51" s="43"/>
      <c r="R51" s="44" t="str">
        <f t="shared" si="1"/>
        <v/>
      </c>
      <c r="S51" s="44"/>
      <c r="T51" s="45" t="str">
        <f t="shared" si="2"/>
        <v/>
      </c>
      <c r="U51" s="45"/>
    </row>
    <row r="52" spans="2:21">
      <c r="B52" s="41">
        <v>44</v>
      </c>
      <c r="C52" s="42" t="str">
        <f t="shared" si="3"/>
        <v/>
      </c>
      <c r="D52" s="42"/>
      <c r="E52" s="41"/>
      <c r="F52" s="8"/>
      <c r="G52" s="41" t="s">
        <v>3</v>
      </c>
      <c r="H52" s="43"/>
      <c r="I52" s="43"/>
      <c r="J52" s="41"/>
      <c r="K52" s="42" t="str">
        <f t="shared" si="0"/>
        <v/>
      </c>
      <c r="L52" s="42"/>
      <c r="M52" s="6" t="str">
        <f t="shared" si="4"/>
        <v/>
      </c>
      <c r="N52" s="41"/>
      <c r="O52" s="8"/>
      <c r="P52" s="43"/>
      <c r="Q52" s="43"/>
      <c r="R52" s="44" t="str">
        <f t="shared" si="1"/>
        <v/>
      </c>
      <c r="S52" s="44"/>
      <c r="T52" s="45" t="str">
        <f t="shared" si="2"/>
        <v/>
      </c>
      <c r="U52" s="45"/>
    </row>
    <row r="53" spans="2:21">
      <c r="B53" s="41">
        <v>45</v>
      </c>
      <c r="C53" s="42" t="str">
        <f t="shared" si="3"/>
        <v/>
      </c>
      <c r="D53" s="42"/>
      <c r="E53" s="41"/>
      <c r="F53" s="8"/>
      <c r="G53" s="41" t="s">
        <v>4</v>
      </c>
      <c r="H53" s="43"/>
      <c r="I53" s="43"/>
      <c r="J53" s="41"/>
      <c r="K53" s="42" t="str">
        <f t="shared" si="0"/>
        <v/>
      </c>
      <c r="L53" s="42"/>
      <c r="M53" s="6" t="str">
        <f t="shared" si="4"/>
        <v/>
      </c>
      <c r="N53" s="41"/>
      <c r="O53" s="8"/>
      <c r="P53" s="43"/>
      <c r="Q53" s="43"/>
      <c r="R53" s="44" t="str">
        <f t="shared" si="1"/>
        <v/>
      </c>
      <c r="S53" s="44"/>
      <c r="T53" s="45" t="str">
        <f t="shared" si="2"/>
        <v/>
      </c>
      <c r="U53" s="45"/>
    </row>
    <row r="54" spans="2:21">
      <c r="B54" s="41">
        <v>46</v>
      </c>
      <c r="C54" s="42" t="str">
        <f t="shared" si="3"/>
        <v/>
      </c>
      <c r="D54" s="42"/>
      <c r="E54" s="41"/>
      <c r="F54" s="8"/>
      <c r="G54" s="41" t="s">
        <v>4</v>
      </c>
      <c r="H54" s="43"/>
      <c r="I54" s="43"/>
      <c r="J54" s="41"/>
      <c r="K54" s="42" t="str">
        <f t="shared" si="0"/>
        <v/>
      </c>
      <c r="L54" s="42"/>
      <c r="M54" s="6" t="str">
        <f t="shared" si="4"/>
        <v/>
      </c>
      <c r="N54" s="41"/>
      <c r="O54" s="8"/>
      <c r="P54" s="43"/>
      <c r="Q54" s="43"/>
      <c r="R54" s="44" t="str">
        <f t="shared" si="1"/>
        <v/>
      </c>
      <c r="S54" s="44"/>
      <c r="T54" s="45" t="str">
        <f t="shared" si="2"/>
        <v/>
      </c>
      <c r="U54" s="45"/>
    </row>
    <row r="55" spans="2:21">
      <c r="B55" s="41">
        <v>47</v>
      </c>
      <c r="C55" s="42" t="str">
        <f t="shared" si="3"/>
        <v/>
      </c>
      <c r="D55" s="42"/>
      <c r="E55" s="41"/>
      <c r="F55" s="8"/>
      <c r="G55" s="41" t="s">
        <v>3</v>
      </c>
      <c r="H55" s="43"/>
      <c r="I55" s="43"/>
      <c r="J55" s="41"/>
      <c r="K55" s="42" t="str">
        <f t="shared" si="0"/>
        <v/>
      </c>
      <c r="L55" s="42"/>
      <c r="M55" s="6" t="str">
        <f t="shared" si="4"/>
        <v/>
      </c>
      <c r="N55" s="41"/>
      <c r="O55" s="8"/>
      <c r="P55" s="43"/>
      <c r="Q55" s="43"/>
      <c r="R55" s="44" t="str">
        <f t="shared" si="1"/>
        <v/>
      </c>
      <c r="S55" s="44"/>
      <c r="T55" s="45" t="str">
        <f t="shared" si="2"/>
        <v/>
      </c>
      <c r="U55" s="45"/>
    </row>
    <row r="56" spans="2:21">
      <c r="B56" s="41">
        <v>48</v>
      </c>
      <c r="C56" s="42" t="str">
        <f t="shared" si="3"/>
        <v/>
      </c>
      <c r="D56" s="42"/>
      <c r="E56" s="41"/>
      <c r="F56" s="8"/>
      <c r="G56" s="41" t="s">
        <v>3</v>
      </c>
      <c r="H56" s="43"/>
      <c r="I56" s="43"/>
      <c r="J56" s="41"/>
      <c r="K56" s="42" t="str">
        <f t="shared" si="0"/>
        <v/>
      </c>
      <c r="L56" s="42"/>
      <c r="M56" s="6" t="str">
        <f t="shared" si="4"/>
        <v/>
      </c>
      <c r="N56" s="41"/>
      <c r="O56" s="8"/>
      <c r="P56" s="43"/>
      <c r="Q56" s="43"/>
      <c r="R56" s="44" t="str">
        <f t="shared" si="1"/>
        <v/>
      </c>
      <c r="S56" s="44"/>
      <c r="T56" s="45" t="str">
        <f t="shared" si="2"/>
        <v/>
      </c>
      <c r="U56" s="45"/>
    </row>
    <row r="57" spans="2:21">
      <c r="B57" s="41">
        <v>49</v>
      </c>
      <c r="C57" s="42" t="str">
        <f t="shared" si="3"/>
        <v/>
      </c>
      <c r="D57" s="42"/>
      <c r="E57" s="41"/>
      <c r="F57" s="8"/>
      <c r="G57" s="41" t="s">
        <v>3</v>
      </c>
      <c r="H57" s="43"/>
      <c r="I57" s="43"/>
      <c r="J57" s="41"/>
      <c r="K57" s="42" t="str">
        <f t="shared" si="0"/>
        <v/>
      </c>
      <c r="L57" s="42"/>
      <c r="M57" s="6" t="str">
        <f t="shared" si="4"/>
        <v/>
      </c>
      <c r="N57" s="41"/>
      <c r="O57" s="8"/>
      <c r="P57" s="43"/>
      <c r="Q57" s="43"/>
      <c r="R57" s="44" t="str">
        <f t="shared" si="1"/>
        <v/>
      </c>
      <c r="S57" s="44"/>
      <c r="T57" s="45" t="str">
        <f t="shared" si="2"/>
        <v/>
      </c>
      <c r="U57" s="45"/>
    </row>
    <row r="58" spans="2:21">
      <c r="B58" s="41">
        <v>50</v>
      </c>
      <c r="C58" s="42" t="str">
        <f t="shared" si="3"/>
        <v/>
      </c>
      <c r="D58" s="42"/>
      <c r="E58" s="41"/>
      <c r="F58" s="8"/>
      <c r="G58" s="41" t="s">
        <v>3</v>
      </c>
      <c r="H58" s="43"/>
      <c r="I58" s="43"/>
      <c r="J58" s="41"/>
      <c r="K58" s="42" t="str">
        <f t="shared" si="0"/>
        <v/>
      </c>
      <c r="L58" s="42"/>
      <c r="M58" s="6" t="str">
        <f t="shared" si="4"/>
        <v/>
      </c>
      <c r="N58" s="41"/>
      <c r="O58" s="8"/>
      <c r="P58" s="43"/>
      <c r="Q58" s="43"/>
      <c r="R58" s="44" t="str">
        <f t="shared" si="1"/>
        <v/>
      </c>
      <c r="S58" s="44"/>
      <c r="T58" s="45" t="str">
        <f t="shared" si="2"/>
        <v/>
      </c>
      <c r="U58" s="45"/>
    </row>
    <row r="59" spans="2:21">
      <c r="B59" s="41">
        <v>51</v>
      </c>
      <c r="C59" s="42" t="str">
        <f t="shared" si="3"/>
        <v/>
      </c>
      <c r="D59" s="42"/>
      <c r="E59" s="41"/>
      <c r="F59" s="8"/>
      <c r="G59" s="41" t="s">
        <v>3</v>
      </c>
      <c r="H59" s="43"/>
      <c r="I59" s="43"/>
      <c r="J59" s="41"/>
      <c r="K59" s="42" t="str">
        <f t="shared" si="0"/>
        <v/>
      </c>
      <c r="L59" s="42"/>
      <c r="M59" s="6" t="str">
        <f t="shared" si="4"/>
        <v/>
      </c>
      <c r="N59" s="41"/>
      <c r="O59" s="8"/>
      <c r="P59" s="43"/>
      <c r="Q59" s="43"/>
      <c r="R59" s="44" t="str">
        <f t="shared" si="1"/>
        <v/>
      </c>
      <c r="S59" s="44"/>
      <c r="T59" s="45" t="str">
        <f t="shared" si="2"/>
        <v/>
      </c>
      <c r="U59" s="45"/>
    </row>
    <row r="60" spans="2:21">
      <c r="B60" s="41">
        <v>52</v>
      </c>
      <c r="C60" s="42" t="str">
        <f t="shared" si="3"/>
        <v/>
      </c>
      <c r="D60" s="42"/>
      <c r="E60" s="41"/>
      <c r="F60" s="8"/>
      <c r="G60" s="41" t="s">
        <v>3</v>
      </c>
      <c r="H60" s="43"/>
      <c r="I60" s="43"/>
      <c r="J60" s="41"/>
      <c r="K60" s="42" t="str">
        <f t="shared" si="0"/>
        <v/>
      </c>
      <c r="L60" s="42"/>
      <c r="M60" s="6" t="str">
        <f t="shared" si="4"/>
        <v/>
      </c>
      <c r="N60" s="41"/>
      <c r="O60" s="8"/>
      <c r="P60" s="43"/>
      <c r="Q60" s="43"/>
      <c r="R60" s="44" t="str">
        <f t="shared" si="1"/>
        <v/>
      </c>
      <c r="S60" s="44"/>
      <c r="T60" s="45" t="str">
        <f t="shared" si="2"/>
        <v/>
      </c>
      <c r="U60" s="45"/>
    </row>
    <row r="61" spans="2:21">
      <c r="B61" s="41">
        <v>53</v>
      </c>
      <c r="C61" s="42" t="str">
        <f t="shared" si="3"/>
        <v/>
      </c>
      <c r="D61" s="42"/>
      <c r="E61" s="41"/>
      <c r="F61" s="8"/>
      <c r="G61" s="41" t="s">
        <v>3</v>
      </c>
      <c r="H61" s="43"/>
      <c r="I61" s="43"/>
      <c r="J61" s="41"/>
      <c r="K61" s="42" t="str">
        <f t="shared" si="0"/>
        <v/>
      </c>
      <c r="L61" s="42"/>
      <c r="M61" s="6" t="str">
        <f t="shared" si="4"/>
        <v/>
      </c>
      <c r="N61" s="41"/>
      <c r="O61" s="8"/>
      <c r="P61" s="43"/>
      <c r="Q61" s="43"/>
      <c r="R61" s="44" t="str">
        <f t="shared" si="1"/>
        <v/>
      </c>
      <c r="S61" s="44"/>
      <c r="T61" s="45" t="str">
        <f t="shared" si="2"/>
        <v/>
      </c>
      <c r="U61" s="45"/>
    </row>
    <row r="62" spans="2:21">
      <c r="B62" s="41">
        <v>54</v>
      </c>
      <c r="C62" s="42" t="str">
        <f t="shared" si="3"/>
        <v/>
      </c>
      <c r="D62" s="42"/>
      <c r="E62" s="41"/>
      <c r="F62" s="8"/>
      <c r="G62" s="41" t="s">
        <v>3</v>
      </c>
      <c r="H62" s="43"/>
      <c r="I62" s="43"/>
      <c r="J62" s="41"/>
      <c r="K62" s="42" t="str">
        <f t="shared" si="0"/>
        <v/>
      </c>
      <c r="L62" s="42"/>
      <c r="M62" s="6" t="str">
        <f t="shared" si="4"/>
        <v/>
      </c>
      <c r="N62" s="41"/>
      <c r="O62" s="8"/>
      <c r="P62" s="43"/>
      <c r="Q62" s="43"/>
      <c r="R62" s="44" t="str">
        <f t="shared" si="1"/>
        <v/>
      </c>
      <c r="S62" s="44"/>
      <c r="T62" s="45" t="str">
        <f t="shared" si="2"/>
        <v/>
      </c>
      <c r="U62" s="45"/>
    </row>
    <row r="63" spans="2:21">
      <c r="B63" s="41">
        <v>55</v>
      </c>
      <c r="C63" s="42" t="str">
        <f t="shared" si="3"/>
        <v/>
      </c>
      <c r="D63" s="42"/>
      <c r="E63" s="41"/>
      <c r="F63" s="8"/>
      <c r="G63" s="41" t="s">
        <v>4</v>
      </c>
      <c r="H63" s="43"/>
      <c r="I63" s="43"/>
      <c r="J63" s="41"/>
      <c r="K63" s="42" t="str">
        <f t="shared" si="0"/>
        <v/>
      </c>
      <c r="L63" s="42"/>
      <c r="M63" s="6" t="str">
        <f t="shared" si="4"/>
        <v/>
      </c>
      <c r="N63" s="41"/>
      <c r="O63" s="8"/>
      <c r="P63" s="43"/>
      <c r="Q63" s="43"/>
      <c r="R63" s="44" t="str">
        <f t="shared" si="1"/>
        <v/>
      </c>
      <c r="S63" s="44"/>
      <c r="T63" s="45" t="str">
        <f t="shared" si="2"/>
        <v/>
      </c>
      <c r="U63" s="45"/>
    </row>
    <row r="64" spans="2:21">
      <c r="B64" s="41">
        <v>56</v>
      </c>
      <c r="C64" s="42" t="str">
        <f t="shared" si="3"/>
        <v/>
      </c>
      <c r="D64" s="42"/>
      <c r="E64" s="41"/>
      <c r="F64" s="8"/>
      <c r="G64" s="41" t="s">
        <v>3</v>
      </c>
      <c r="H64" s="43"/>
      <c r="I64" s="43"/>
      <c r="J64" s="41"/>
      <c r="K64" s="42" t="str">
        <f t="shared" si="0"/>
        <v/>
      </c>
      <c r="L64" s="42"/>
      <c r="M64" s="6" t="str">
        <f t="shared" si="4"/>
        <v/>
      </c>
      <c r="N64" s="41"/>
      <c r="O64" s="8"/>
      <c r="P64" s="43"/>
      <c r="Q64" s="43"/>
      <c r="R64" s="44" t="str">
        <f t="shared" si="1"/>
        <v/>
      </c>
      <c r="S64" s="44"/>
      <c r="T64" s="45" t="str">
        <f t="shared" si="2"/>
        <v/>
      </c>
      <c r="U64" s="45"/>
    </row>
    <row r="65" spans="2:21">
      <c r="B65" s="41">
        <v>57</v>
      </c>
      <c r="C65" s="42" t="str">
        <f t="shared" si="3"/>
        <v/>
      </c>
      <c r="D65" s="42"/>
      <c r="E65" s="41"/>
      <c r="F65" s="8"/>
      <c r="G65" s="41" t="s">
        <v>3</v>
      </c>
      <c r="H65" s="43"/>
      <c r="I65" s="43"/>
      <c r="J65" s="41"/>
      <c r="K65" s="42" t="str">
        <f t="shared" si="0"/>
        <v/>
      </c>
      <c r="L65" s="42"/>
      <c r="M65" s="6" t="str">
        <f t="shared" si="4"/>
        <v/>
      </c>
      <c r="N65" s="41"/>
      <c r="O65" s="8"/>
      <c r="P65" s="43"/>
      <c r="Q65" s="43"/>
      <c r="R65" s="44" t="str">
        <f t="shared" si="1"/>
        <v/>
      </c>
      <c r="S65" s="44"/>
      <c r="T65" s="45" t="str">
        <f t="shared" si="2"/>
        <v/>
      </c>
      <c r="U65" s="45"/>
    </row>
    <row r="66" spans="2:21">
      <c r="B66" s="41">
        <v>58</v>
      </c>
      <c r="C66" s="42" t="str">
        <f t="shared" si="3"/>
        <v/>
      </c>
      <c r="D66" s="42"/>
      <c r="E66" s="41"/>
      <c r="F66" s="8"/>
      <c r="G66" s="41" t="s">
        <v>3</v>
      </c>
      <c r="H66" s="43"/>
      <c r="I66" s="43"/>
      <c r="J66" s="41"/>
      <c r="K66" s="42" t="str">
        <f t="shared" si="0"/>
        <v/>
      </c>
      <c r="L66" s="42"/>
      <c r="M66" s="6" t="str">
        <f t="shared" si="4"/>
        <v/>
      </c>
      <c r="N66" s="41"/>
      <c r="O66" s="8"/>
      <c r="P66" s="43"/>
      <c r="Q66" s="43"/>
      <c r="R66" s="44" t="str">
        <f t="shared" si="1"/>
        <v/>
      </c>
      <c r="S66" s="44"/>
      <c r="T66" s="45" t="str">
        <f t="shared" si="2"/>
        <v/>
      </c>
      <c r="U66" s="45"/>
    </row>
    <row r="67" spans="2:21">
      <c r="B67" s="41">
        <v>59</v>
      </c>
      <c r="C67" s="42" t="str">
        <f t="shared" si="3"/>
        <v/>
      </c>
      <c r="D67" s="42"/>
      <c r="E67" s="41"/>
      <c r="F67" s="8"/>
      <c r="G67" s="41" t="s">
        <v>3</v>
      </c>
      <c r="H67" s="43"/>
      <c r="I67" s="43"/>
      <c r="J67" s="41"/>
      <c r="K67" s="42" t="str">
        <f t="shared" si="0"/>
        <v/>
      </c>
      <c r="L67" s="42"/>
      <c r="M67" s="6" t="str">
        <f t="shared" si="4"/>
        <v/>
      </c>
      <c r="N67" s="41"/>
      <c r="O67" s="8"/>
      <c r="P67" s="43"/>
      <c r="Q67" s="43"/>
      <c r="R67" s="44" t="str">
        <f t="shared" si="1"/>
        <v/>
      </c>
      <c r="S67" s="44"/>
      <c r="T67" s="45" t="str">
        <f t="shared" si="2"/>
        <v/>
      </c>
      <c r="U67" s="45"/>
    </row>
    <row r="68" spans="2:21">
      <c r="B68" s="41">
        <v>60</v>
      </c>
      <c r="C68" s="42" t="str">
        <f t="shared" si="3"/>
        <v/>
      </c>
      <c r="D68" s="42"/>
      <c r="E68" s="41"/>
      <c r="F68" s="8"/>
      <c r="G68" s="41" t="s">
        <v>4</v>
      </c>
      <c r="H68" s="43"/>
      <c r="I68" s="43"/>
      <c r="J68" s="41"/>
      <c r="K68" s="42" t="str">
        <f t="shared" si="0"/>
        <v/>
      </c>
      <c r="L68" s="42"/>
      <c r="M68" s="6" t="str">
        <f t="shared" si="4"/>
        <v/>
      </c>
      <c r="N68" s="41"/>
      <c r="O68" s="8"/>
      <c r="P68" s="43"/>
      <c r="Q68" s="43"/>
      <c r="R68" s="44" t="str">
        <f t="shared" si="1"/>
        <v/>
      </c>
      <c r="S68" s="44"/>
      <c r="T68" s="45" t="str">
        <f t="shared" si="2"/>
        <v/>
      </c>
      <c r="U68" s="45"/>
    </row>
    <row r="69" spans="2:21">
      <c r="B69" s="41">
        <v>61</v>
      </c>
      <c r="C69" s="42" t="str">
        <f t="shared" si="3"/>
        <v/>
      </c>
      <c r="D69" s="42"/>
      <c r="E69" s="41"/>
      <c r="F69" s="8"/>
      <c r="G69" s="41" t="s">
        <v>4</v>
      </c>
      <c r="H69" s="43"/>
      <c r="I69" s="43"/>
      <c r="J69" s="41"/>
      <c r="K69" s="42" t="str">
        <f t="shared" si="0"/>
        <v/>
      </c>
      <c r="L69" s="42"/>
      <c r="M69" s="6" t="str">
        <f t="shared" si="4"/>
        <v/>
      </c>
      <c r="N69" s="41"/>
      <c r="O69" s="8"/>
      <c r="P69" s="43"/>
      <c r="Q69" s="43"/>
      <c r="R69" s="44" t="str">
        <f t="shared" si="1"/>
        <v/>
      </c>
      <c r="S69" s="44"/>
      <c r="T69" s="45" t="str">
        <f t="shared" si="2"/>
        <v/>
      </c>
      <c r="U69" s="45"/>
    </row>
    <row r="70" spans="2:21">
      <c r="B70" s="41">
        <v>62</v>
      </c>
      <c r="C70" s="42" t="str">
        <f t="shared" si="3"/>
        <v/>
      </c>
      <c r="D70" s="42"/>
      <c r="E70" s="41"/>
      <c r="F70" s="8"/>
      <c r="G70" s="41" t="s">
        <v>3</v>
      </c>
      <c r="H70" s="43"/>
      <c r="I70" s="43"/>
      <c r="J70" s="41"/>
      <c r="K70" s="42" t="str">
        <f t="shared" si="0"/>
        <v/>
      </c>
      <c r="L70" s="42"/>
      <c r="M70" s="6" t="str">
        <f t="shared" si="4"/>
        <v/>
      </c>
      <c r="N70" s="41"/>
      <c r="O70" s="8"/>
      <c r="P70" s="43"/>
      <c r="Q70" s="43"/>
      <c r="R70" s="44" t="str">
        <f t="shared" si="1"/>
        <v/>
      </c>
      <c r="S70" s="44"/>
      <c r="T70" s="45" t="str">
        <f t="shared" si="2"/>
        <v/>
      </c>
      <c r="U70" s="45"/>
    </row>
    <row r="71" spans="2:21">
      <c r="B71" s="41">
        <v>63</v>
      </c>
      <c r="C71" s="42" t="str">
        <f t="shared" si="3"/>
        <v/>
      </c>
      <c r="D71" s="42"/>
      <c r="E71" s="41"/>
      <c r="F71" s="8"/>
      <c r="G71" s="41" t="s">
        <v>4</v>
      </c>
      <c r="H71" s="43"/>
      <c r="I71" s="43"/>
      <c r="J71" s="41"/>
      <c r="K71" s="42" t="str">
        <f t="shared" si="0"/>
        <v/>
      </c>
      <c r="L71" s="42"/>
      <c r="M71" s="6" t="str">
        <f t="shared" si="4"/>
        <v/>
      </c>
      <c r="N71" s="41"/>
      <c r="O71" s="8"/>
      <c r="P71" s="43"/>
      <c r="Q71" s="43"/>
      <c r="R71" s="44" t="str">
        <f t="shared" si="1"/>
        <v/>
      </c>
      <c r="S71" s="44"/>
      <c r="T71" s="45" t="str">
        <f t="shared" si="2"/>
        <v/>
      </c>
      <c r="U71" s="45"/>
    </row>
    <row r="72" spans="2:21">
      <c r="B72" s="41">
        <v>64</v>
      </c>
      <c r="C72" s="42" t="str">
        <f t="shared" si="3"/>
        <v/>
      </c>
      <c r="D72" s="42"/>
      <c r="E72" s="41"/>
      <c r="F72" s="8"/>
      <c r="G72" s="41" t="s">
        <v>3</v>
      </c>
      <c r="H72" s="43"/>
      <c r="I72" s="43"/>
      <c r="J72" s="41"/>
      <c r="K72" s="42" t="str">
        <f t="shared" si="0"/>
        <v/>
      </c>
      <c r="L72" s="42"/>
      <c r="M72" s="6" t="str">
        <f t="shared" si="4"/>
        <v/>
      </c>
      <c r="N72" s="41"/>
      <c r="O72" s="8"/>
      <c r="P72" s="43"/>
      <c r="Q72" s="43"/>
      <c r="R72" s="44" t="str">
        <f t="shared" si="1"/>
        <v/>
      </c>
      <c r="S72" s="44"/>
      <c r="T72" s="45" t="str">
        <f t="shared" si="2"/>
        <v/>
      </c>
      <c r="U72" s="45"/>
    </row>
    <row r="73" spans="2:21">
      <c r="B73" s="41">
        <v>65</v>
      </c>
      <c r="C73" s="42" t="str">
        <f t="shared" si="3"/>
        <v/>
      </c>
      <c r="D73" s="42"/>
      <c r="E73" s="41"/>
      <c r="F73" s="8"/>
      <c r="G73" s="41" t="s">
        <v>4</v>
      </c>
      <c r="H73" s="43"/>
      <c r="I73" s="43"/>
      <c r="J73" s="41"/>
      <c r="K73" s="42" t="str">
        <f t="shared" ref="K73:K108" si="6">IF(F73="","",C73*0.03)</f>
        <v/>
      </c>
      <c r="L73" s="42"/>
      <c r="M73" s="6" t="str">
        <f t="shared" si="4"/>
        <v/>
      </c>
      <c r="N73" s="41"/>
      <c r="O73" s="8"/>
      <c r="P73" s="43"/>
      <c r="Q73" s="43"/>
      <c r="R73" s="44" t="str">
        <f t="shared" ref="R73:R106" si="7">IF(O73="","",ROUNDDOWN((IF(G73="売",H73-P73,P73-H73))*M73*1000000000/81,0))</f>
        <v/>
      </c>
      <c r="S73" s="44"/>
      <c r="T73" s="45" t="str">
        <f t="shared" ref="T73:T106" si="8">IF(O73="","",IF(R73&lt;0,J73*(-1),IF(G73="買",(P73-H73)*10000,(H73-P73)*10000)))</f>
        <v/>
      </c>
      <c r="U73" s="45"/>
    </row>
    <row r="74" spans="2:21">
      <c r="B74" s="41">
        <v>66</v>
      </c>
      <c r="C74" s="42" t="str">
        <f t="shared" ref="C74:C108" si="9">IF(R73="","",C73+R73)</f>
        <v/>
      </c>
      <c r="D74" s="42"/>
      <c r="E74" s="41"/>
      <c r="F74" s="8"/>
      <c r="G74" s="41" t="s">
        <v>4</v>
      </c>
      <c r="H74" s="43"/>
      <c r="I74" s="43"/>
      <c r="J74" s="41"/>
      <c r="K74" s="42" t="str">
        <f t="shared" si="6"/>
        <v/>
      </c>
      <c r="L74" s="42"/>
      <c r="M74" s="6" t="str">
        <f t="shared" ref="M74:M108" si="10">IF(J74="","",ROUNDDOWN(K74/(J74/81)/100000,2))</f>
        <v/>
      </c>
      <c r="N74" s="41"/>
      <c r="O74" s="8"/>
      <c r="P74" s="43"/>
      <c r="Q74" s="43"/>
      <c r="R74" s="44" t="str">
        <f t="shared" si="7"/>
        <v/>
      </c>
      <c r="S74" s="44"/>
      <c r="T74" s="45" t="str">
        <f t="shared" si="8"/>
        <v/>
      </c>
      <c r="U74" s="45"/>
    </row>
    <row r="75" spans="2:21">
      <c r="B75" s="41">
        <v>67</v>
      </c>
      <c r="C75" s="42" t="str">
        <f t="shared" si="9"/>
        <v/>
      </c>
      <c r="D75" s="42"/>
      <c r="E75" s="41"/>
      <c r="F75" s="8"/>
      <c r="G75" s="41" t="s">
        <v>3</v>
      </c>
      <c r="H75" s="43"/>
      <c r="I75" s="43"/>
      <c r="J75" s="41"/>
      <c r="K75" s="42" t="str">
        <f t="shared" si="6"/>
        <v/>
      </c>
      <c r="L75" s="42"/>
      <c r="M75" s="6" t="str">
        <f t="shared" si="10"/>
        <v/>
      </c>
      <c r="N75" s="41"/>
      <c r="O75" s="8"/>
      <c r="P75" s="43"/>
      <c r="Q75" s="43"/>
      <c r="R75" s="44" t="str">
        <f t="shared" si="7"/>
        <v/>
      </c>
      <c r="S75" s="44"/>
      <c r="T75" s="45" t="str">
        <f t="shared" si="8"/>
        <v/>
      </c>
      <c r="U75" s="45"/>
    </row>
    <row r="76" spans="2:21">
      <c r="B76" s="41">
        <v>68</v>
      </c>
      <c r="C76" s="42" t="str">
        <f t="shared" si="9"/>
        <v/>
      </c>
      <c r="D76" s="42"/>
      <c r="E76" s="41"/>
      <c r="F76" s="8"/>
      <c r="G76" s="41" t="s">
        <v>3</v>
      </c>
      <c r="H76" s="43"/>
      <c r="I76" s="43"/>
      <c r="J76" s="41"/>
      <c r="K76" s="42" t="str">
        <f t="shared" si="6"/>
        <v/>
      </c>
      <c r="L76" s="42"/>
      <c r="M76" s="6" t="str">
        <f t="shared" si="10"/>
        <v/>
      </c>
      <c r="N76" s="41"/>
      <c r="O76" s="8"/>
      <c r="P76" s="43"/>
      <c r="Q76" s="43"/>
      <c r="R76" s="44" t="str">
        <f t="shared" si="7"/>
        <v/>
      </c>
      <c r="S76" s="44"/>
      <c r="T76" s="45" t="str">
        <f t="shared" si="8"/>
        <v/>
      </c>
      <c r="U76" s="45"/>
    </row>
    <row r="77" spans="2:21">
      <c r="B77" s="41">
        <v>69</v>
      </c>
      <c r="C77" s="42" t="str">
        <f t="shared" si="9"/>
        <v/>
      </c>
      <c r="D77" s="42"/>
      <c r="E77" s="41"/>
      <c r="F77" s="8"/>
      <c r="G77" s="41" t="s">
        <v>3</v>
      </c>
      <c r="H77" s="43"/>
      <c r="I77" s="43"/>
      <c r="J77" s="41"/>
      <c r="K77" s="42" t="str">
        <f t="shared" si="6"/>
        <v/>
      </c>
      <c r="L77" s="42"/>
      <c r="M77" s="6" t="str">
        <f t="shared" si="10"/>
        <v/>
      </c>
      <c r="N77" s="41"/>
      <c r="O77" s="8"/>
      <c r="P77" s="43"/>
      <c r="Q77" s="43"/>
      <c r="R77" s="44" t="str">
        <f t="shared" si="7"/>
        <v/>
      </c>
      <c r="S77" s="44"/>
      <c r="T77" s="45" t="str">
        <f t="shared" si="8"/>
        <v/>
      </c>
      <c r="U77" s="45"/>
    </row>
    <row r="78" spans="2:21">
      <c r="B78" s="41">
        <v>70</v>
      </c>
      <c r="C78" s="42" t="str">
        <f t="shared" si="9"/>
        <v/>
      </c>
      <c r="D78" s="42"/>
      <c r="E78" s="41"/>
      <c r="F78" s="8"/>
      <c r="G78" s="41" t="s">
        <v>4</v>
      </c>
      <c r="H78" s="43"/>
      <c r="I78" s="43"/>
      <c r="J78" s="41"/>
      <c r="K78" s="42" t="str">
        <f t="shared" si="6"/>
        <v/>
      </c>
      <c r="L78" s="42"/>
      <c r="M78" s="6" t="str">
        <f t="shared" si="10"/>
        <v/>
      </c>
      <c r="N78" s="41"/>
      <c r="O78" s="8"/>
      <c r="P78" s="43"/>
      <c r="Q78" s="43"/>
      <c r="R78" s="44" t="str">
        <f t="shared" si="7"/>
        <v/>
      </c>
      <c r="S78" s="44"/>
      <c r="T78" s="45" t="str">
        <f t="shared" si="8"/>
        <v/>
      </c>
      <c r="U78" s="45"/>
    </row>
    <row r="79" spans="2:21">
      <c r="B79" s="41">
        <v>71</v>
      </c>
      <c r="C79" s="42" t="str">
        <f t="shared" si="9"/>
        <v/>
      </c>
      <c r="D79" s="42"/>
      <c r="E79" s="41"/>
      <c r="F79" s="8"/>
      <c r="G79" s="41" t="s">
        <v>3</v>
      </c>
      <c r="H79" s="43"/>
      <c r="I79" s="43"/>
      <c r="J79" s="41"/>
      <c r="K79" s="42" t="str">
        <f t="shared" si="6"/>
        <v/>
      </c>
      <c r="L79" s="42"/>
      <c r="M79" s="6" t="str">
        <f t="shared" si="10"/>
        <v/>
      </c>
      <c r="N79" s="41"/>
      <c r="O79" s="8"/>
      <c r="P79" s="43"/>
      <c r="Q79" s="43"/>
      <c r="R79" s="44" t="str">
        <f t="shared" si="7"/>
        <v/>
      </c>
      <c r="S79" s="44"/>
      <c r="T79" s="45" t="str">
        <f t="shared" si="8"/>
        <v/>
      </c>
      <c r="U79" s="45"/>
    </row>
    <row r="80" spans="2:21">
      <c r="B80" s="41">
        <v>72</v>
      </c>
      <c r="C80" s="42" t="str">
        <f t="shared" si="9"/>
        <v/>
      </c>
      <c r="D80" s="42"/>
      <c r="E80" s="41"/>
      <c r="F80" s="8"/>
      <c r="G80" s="41" t="s">
        <v>4</v>
      </c>
      <c r="H80" s="43"/>
      <c r="I80" s="43"/>
      <c r="J80" s="41"/>
      <c r="K80" s="42" t="str">
        <f t="shared" si="6"/>
        <v/>
      </c>
      <c r="L80" s="42"/>
      <c r="M80" s="6" t="str">
        <f t="shared" si="10"/>
        <v/>
      </c>
      <c r="N80" s="41"/>
      <c r="O80" s="8"/>
      <c r="P80" s="43"/>
      <c r="Q80" s="43"/>
      <c r="R80" s="44" t="str">
        <f t="shared" si="7"/>
        <v/>
      </c>
      <c r="S80" s="44"/>
      <c r="T80" s="45" t="str">
        <f t="shared" si="8"/>
        <v/>
      </c>
      <c r="U80" s="45"/>
    </row>
    <row r="81" spans="2:21">
      <c r="B81" s="41">
        <v>73</v>
      </c>
      <c r="C81" s="42" t="str">
        <f t="shared" si="9"/>
        <v/>
      </c>
      <c r="D81" s="42"/>
      <c r="E81" s="41"/>
      <c r="F81" s="8"/>
      <c r="G81" s="41" t="s">
        <v>3</v>
      </c>
      <c r="H81" s="43"/>
      <c r="I81" s="43"/>
      <c r="J81" s="41"/>
      <c r="K81" s="42" t="str">
        <f t="shared" si="6"/>
        <v/>
      </c>
      <c r="L81" s="42"/>
      <c r="M81" s="6" t="str">
        <f t="shared" si="10"/>
        <v/>
      </c>
      <c r="N81" s="41"/>
      <c r="O81" s="8"/>
      <c r="P81" s="43"/>
      <c r="Q81" s="43"/>
      <c r="R81" s="44" t="str">
        <f t="shared" si="7"/>
        <v/>
      </c>
      <c r="S81" s="44"/>
      <c r="T81" s="45" t="str">
        <f t="shared" si="8"/>
        <v/>
      </c>
      <c r="U81" s="45"/>
    </row>
    <row r="82" spans="2:21">
      <c r="B82" s="41">
        <v>74</v>
      </c>
      <c r="C82" s="42" t="str">
        <f t="shared" si="9"/>
        <v/>
      </c>
      <c r="D82" s="42"/>
      <c r="E82" s="41"/>
      <c r="F82" s="8"/>
      <c r="G82" s="41" t="s">
        <v>3</v>
      </c>
      <c r="H82" s="43"/>
      <c r="I82" s="43"/>
      <c r="J82" s="41"/>
      <c r="K82" s="42" t="str">
        <f t="shared" si="6"/>
        <v/>
      </c>
      <c r="L82" s="42"/>
      <c r="M82" s="6" t="str">
        <f t="shared" si="10"/>
        <v/>
      </c>
      <c r="N82" s="41"/>
      <c r="O82" s="8"/>
      <c r="P82" s="43"/>
      <c r="Q82" s="43"/>
      <c r="R82" s="44" t="str">
        <f t="shared" si="7"/>
        <v/>
      </c>
      <c r="S82" s="44"/>
      <c r="T82" s="45" t="str">
        <f t="shared" si="8"/>
        <v/>
      </c>
      <c r="U82" s="45"/>
    </row>
    <row r="83" spans="2:21">
      <c r="B83" s="41">
        <v>75</v>
      </c>
      <c r="C83" s="42" t="str">
        <f t="shared" si="9"/>
        <v/>
      </c>
      <c r="D83" s="42"/>
      <c r="E83" s="41"/>
      <c r="F83" s="8"/>
      <c r="G83" s="41" t="s">
        <v>3</v>
      </c>
      <c r="H83" s="43"/>
      <c r="I83" s="43"/>
      <c r="J83" s="41"/>
      <c r="K83" s="42" t="str">
        <f t="shared" si="6"/>
        <v/>
      </c>
      <c r="L83" s="42"/>
      <c r="M83" s="6" t="str">
        <f t="shared" si="10"/>
        <v/>
      </c>
      <c r="N83" s="41"/>
      <c r="O83" s="8"/>
      <c r="P83" s="43"/>
      <c r="Q83" s="43"/>
      <c r="R83" s="44" t="str">
        <f t="shared" si="7"/>
        <v/>
      </c>
      <c r="S83" s="44"/>
      <c r="T83" s="45" t="str">
        <f t="shared" si="8"/>
        <v/>
      </c>
      <c r="U83" s="45"/>
    </row>
    <row r="84" spans="2:21">
      <c r="B84" s="41">
        <v>76</v>
      </c>
      <c r="C84" s="42" t="str">
        <f t="shared" si="9"/>
        <v/>
      </c>
      <c r="D84" s="42"/>
      <c r="E84" s="41"/>
      <c r="F84" s="8"/>
      <c r="G84" s="41" t="s">
        <v>3</v>
      </c>
      <c r="H84" s="43"/>
      <c r="I84" s="43"/>
      <c r="J84" s="41"/>
      <c r="K84" s="42" t="str">
        <f t="shared" si="6"/>
        <v/>
      </c>
      <c r="L84" s="42"/>
      <c r="M84" s="6" t="str">
        <f t="shared" si="10"/>
        <v/>
      </c>
      <c r="N84" s="41"/>
      <c r="O84" s="8"/>
      <c r="P84" s="43"/>
      <c r="Q84" s="43"/>
      <c r="R84" s="44" t="str">
        <f t="shared" si="7"/>
        <v/>
      </c>
      <c r="S84" s="44"/>
      <c r="T84" s="45" t="str">
        <f t="shared" si="8"/>
        <v/>
      </c>
      <c r="U84" s="45"/>
    </row>
    <row r="85" spans="2:21">
      <c r="B85" s="41">
        <v>77</v>
      </c>
      <c r="C85" s="42" t="str">
        <f t="shared" si="9"/>
        <v/>
      </c>
      <c r="D85" s="42"/>
      <c r="E85" s="41"/>
      <c r="F85" s="8"/>
      <c r="G85" s="41" t="s">
        <v>4</v>
      </c>
      <c r="H85" s="43"/>
      <c r="I85" s="43"/>
      <c r="J85" s="41"/>
      <c r="K85" s="42" t="str">
        <f t="shared" si="6"/>
        <v/>
      </c>
      <c r="L85" s="42"/>
      <c r="M85" s="6" t="str">
        <f t="shared" si="10"/>
        <v/>
      </c>
      <c r="N85" s="41"/>
      <c r="O85" s="8"/>
      <c r="P85" s="43"/>
      <c r="Q85" s="43"/>
      <c r="R85" s="44" t="str">
        <f t="shared" si="7"/>
        <v/>
      </c>
      <c r="S85" s="44"/>
      <c r="T85" s="45" t="str">
        <f t="shared" si="8"/>
        <v/>
      </c>
      <c r="U85" s="45"/>
    </row>
    <row r="86" spans="2:21">
      <c r="B86" s="41">
        <v>78</v>
      </c>
      <c r="C86" s="42" t="str">
        <f t="shared" si="9"/>
        <v/>
      </c>
      <c r="D86" s="42"/>
      <c r="E86" s="41"/>
      <c r="F86" s="8"/>
      <c r="G86" s="41" t="s">
        <v>3</v>
      </c>
      <c r="H86" s="43"/>
      <c r="I86" s="43"/>
      <c r="J86" s="41"/>
      <c r="K86" s="42" t="str">
        <f t="shared" si="6"/>
        <v/>
      </c>
      <c r="L86" s="42"/>
      <c r="M86" s="6" t="str">
        <f t="shared" si="10"/>
        <v/>
      </c>
      <c r="N86" s="41"/>
      <c r="O86" s="8"/>
      <c r="P86" s="43"/>
      <c r="Q86" s="43"/>
      <c r="R86" s="44" t="str">
        <f t="shared" si="7"/>
        <v/>
      </c>
      <c r="S86" s="44"/>
      <c r="T86" s="45" t="str">
        <f t="shared" si="8"/>
        <v/>
      </c>
      <c r="U86" s="45"/>
    </row>
    <row r="87" spans="2:21">
      <c r="B87" s="41">
        <v>79</v>
      </c>
      <c r="C87" s="42" t="str">
        <f t="shared" si="9"/>
        <v/>
      </c>
      <c r="D87" s="42"/>
      <c r="E87" s="41"/>
      <c r="F87" s="8"/>
      <c r="G87" s="41" t="s">
        <v>4</v>
      </c>
      <c r="H87" s="43"/>
      <c r="I87" s="43"/>
      <c r="J87" s="41"/>
      <c r="K87" s="42" t="str">
        <f t="shared" si="6"/>
        <v/>
      </c>
      <c r="L87" s="42"/>
      <c r="M87" s="6" t="str">
        <f t="shared" si="10"/>
        <v/>
      </c>
      <c r="N87" s="41"/>
      <c r="O87" s="8"/>
      <c r="P87" s="43"/>
      <c r="Q87" s="43"/>
      <c r="R87" s="44" t="str">
        <f t="shared" si="7"/>
        <v/>
      </c>
      <c r="S87" s="44"/>
      <c r="T87" s="45" t="str">
        <f t="shared" si="8"/>
        <v/>
      </c>
      <c r="U87" s="45"/>
    </row>
    <row r="88" spans="2:21">
      <c r="B88" s="41">
        <v>80</v>
      </c>
      <c r="C88" s="42" t="str">
        <f t="shared" si="9"/>
        <v/>
      </c>
      <c r="D88" s="42"/>
      <c r="E88" s="41"/>
      <c r="F88" s="8"/>
      <c r="G88" s="41" t="s">
        <v>4</v>
      </c>
      <c r="H88" s="43"/>
      <c r="I88" s="43"/>
      <c r="J88" s="41"/>
      <c r="K88" s="42" t="str">
        <f t="shared" si="6"/>
        <v/>
      </c>
      <c r="L88" s="42"/>
      <c r="M88" s="6" t="str">
        <f t="shared" si="10"/>
        <v/>
      </c>
      <c r="N88" s="41"/>
      <c r="O88" s="8"/>
      <c r="P88" s="43"/>
      <c r="Q88" s="43"/>
      <c r="R88" s="44" t="str">
        <f t="shared" si="7"/>
        <v/>
      </c>
      <c r="S88" s="44"/>
      <c r="T88" s="45" t="str">
        <f t="shared" si="8"/>
        <v/>
      </c>
      <c r="U88" s="45"/>
    </row>
    <row r="89" spans="2:21">
      <c r="B89" s="41">
        <v>81</v>
      </c>
      <c r="C89" s="42" t="str">
        <f t="shared" si="9"/>
        <v/>
      </c>
      <c r="D89" s="42"/>
      <c r="E89" s="41"/>
      <c r="F89" s="8"/>
      <c r="G89" s="41" t="s">
        <v>4</v>
      </c>
      <c r="H89" s="43"/>
      <c r="I89" s="43"/>
      <c r="J89" s="41"/>
      <c r="K89" s="42" t="str">
        <f t="shared" si="6"/>
        <v/>
      </c>
      <c r="L89" s="42"/>
      <c r="M89" s="6" t="str">
        <f t="shared" si="10"/>
        <v/>
      </c>
      <c r="N89" s="41"/>
      <c r="O89" s="8"/>
      <c r="P89" s="43"/>
      <c r="Q89" s="43"/>
      <c r="R89" s="44" t="str">
        <f t="shared" si="7"/>
        <v/>
      </c>
      <c r="S89" s="44"/>
      <c r="T89" s="45" t="str">
        <f t="shared" si="8"/>
        <v/>
      </c>
      <c r="U89" s="45"/>
    </row>
    <row r="90" spans="2:21">
      <c r="B90" s="41">
        <v>82</v>
      </c>
      <c r="C90" s="42" t="str">
        <f t="shared" si="9"/>
        <v/>
      </c>
      <c r="D90" s="42"/>
      <c r="E90" s="41"/>
      <c r="F90" s="8"/>
      <c r="G90" s="41" t="s">
        <v>4</v>
      </c>
      <c r="H90" s="43"/>
      <c r="I90" s="43"/>
      <c r="J90" s="41"/>
      <c r="K90" s="42" t="str">
        <f t="shared" si="6"/>
        <v/>
      </c>
      <c r="L90" s="42"/>
      <c r="M90" s="6" t="str">
        <f t="shared" si="10"/>
        <v/>
      </c>
      <c r="N90" s="41"/>
      <c r="O90" s="8"/>
      <c r="P90" s="43"/>
      <c r="Q90" s="43"/>
      <c r="R90" s="44" t="str">
        <f t="shared" si="7"/>
        <v/>
      </c>
      <c r="S90" s="44"/>
      <c r="T90" s="45" t="str">
        <f t="shared" si="8"/>
        <v/>
      </c>
      <c r="U90" s="45"/>
    </row>
    <row r="91" spans="2:21">
      <c r="B91" s="41">
        <v>83</v>
      </c>
      <c r="C91" s="42" t="str">
        <f t="shared" si="9"/>
        <v/>
      </c>
      <c r="D91" s="42"/>
      <c r="E91" s="41"/>
      <c r="F91" s="8"/>
      <c r="G91" s="41" t="s">
        <v>4</v>
      </c>
      <c r="H91" s="43"/>
      <c r="I91" s="43"/>
      <c r="J91" s="41"/>
      <c r="K91" s="42" t="str">
        <f t="shared" si="6"/>
        <v/>
      </c>
      <c r="L91" s="42"/>
      <c r="M91" s="6" t="str">
        <f t="shared" si="10"/>
        <v/>
      </c>
      <c r="N91" s="41"/>
      <c r="O91" s="8"/>
      <c r="P91" s="43"/>
      <c r="Q91" s="43"/>
      <c r="R91" s="44" t="str">
        <f t="shared" si="7"/>
        <v/>
      </c>
      <c r="S91" s="44"/>
      <c r="T91" s="45" t="str">
        <f t="shared" si="8"/>
        <v/>
      </c>
      <c r="U91" s="45"/>
    </row>
    <row r="92" spans="2:21">
      <c r="B92" s="41">
        <v>84</v>
      </c>
      <c r="C92" s="42" t="str">
        <f t="shared" si="9"/>
        <v/>
      </c>
      <c r="D92" s="42"/>
      <c r="E92" s="41"/>
      <c r="F92" s="8"/>
      <c r="G92" s="41" t="s">
        <v>3</v>
      </c>
      <c r="H92" s="43"/>
      <c r="I92" s="43"/>
      <c r="J92" s="41"/>
      <c r="K92" s="42" t="str">
        <f t="shared" si="6"/>
        <v/>
      </c>
      <c r="L92" s="42"/>
      <c r="M92" s="6" t="str">
        <f t="shared" si="10"/>
        <v/>
      </c>
      <c r="N92" s="41"/>
      <c r="O92" s="8"/>
      <c r="P92" s="43"/>
      <c r="Q92" s="43"/>
      <c r="R92" s="44" t="str">
        <f t="shared" si="7"/>
        <v/>
      </c>
      <c r="S92" s="44"/>
      <c r="T92" s="45" t="str">
        <f t="shared" si="8"/>
        <v/>
      </c>
      <c r="U92" s="45"/>
    </row>
    <row r="93" spans="2:21">
      <c r="B93" s="41">
        <v>85</v>
      </c>
      <c r="C93" s="42" t="str">
        <f t="shared" si="9"/>
        <v/>
      </c>
      <c r="D93" s="42"/>
      <c r="E93" s="41"/>
      <c r="F93" s="8"/>
      <c r="G93" s="41" t="s">
        <v>4</v>
      </c>
      <c r="H93" s="43"/>
      <c r="I93" s="43"/>
      <c r="J93" s="41"/>
      <c r="K93" s="42" t="str">
        <f t="shared" si="6"/>
        <v/>
      </c>
      <c r="L93" s="42"/>
      <c r="M93" s="6" t="str">
        <f t="shared" si="10"/>
        <v/>
      </c>
      <c r="N93" s="41"/>
      <c r="O93" s="8"/>
      <c r="P93" s="43"/>
      <c r="Q93" s="43"/>
      <c r="R93" s="44" t="str">
        <f t="shared" si="7"/>
        <v/>
      </c>
      <c r="S93" s="44"/>
      <c r="T93" s="45" t="str">
        <f t="shared" si="8"/>
        <v/>
      </c>
      <c r="U93" s="45"/>
    </row>
    <row r="94" spans="2:21">
      <c r="B94" s="41">
        <v>86</v>
      </c>
      <c r="C94" s="42" t="str">
        <f t="shared" si="9"/>
        <v/>
      </c>
      <c r="D94" s="42"/>
      <c r="E94" s="41"/>
      <c r="F94" s="8"/>
      <c r="G94" s="41" t="s">
        <v>3</v>
      </c>
      <c r="H94" s="43"/>
      <c r="I94" s="43"/>
      <c r="J94" s="41"/>
      <c r="K94" s="42" t="str">
        <f t="shared" si="6"/>
        <v/>
      </c>
      <c r="L94" s="42"/>
      <c r="M94" s="6" t="str">
        <f t="shared" si="10"/>
        <v/>
      </c>
      <c r="N94" s="41"/>
      <c r="O94" s="8"/>
      <c r="P94" s="43"/>
      <c r="Q94" s="43"/>
      <c r="R94" s="44" t="str">
        <f t="shared" si="7"/>
        <v/>
      </c>
      <c r="S94" s="44"/>
      <c r="T94" s="45" t="str">
        <f t="shared" si="8"/>
        <v/>
      </c>
      <c r="U94" s="45"/>
    </row>
    <row r="95" spans="2:21">
      <c r="B95" s="41">
        <v>87</v>
      </c>
      <c r="C95" s="42" t="str">
        <f t="shared" si="9"/>
        <v/>
      </c>
      <c r="D95" s="42"/>
      <c r="E95" s="41"/>
      <c r="F95" s="8"/>
      <c r="G95" s="41" t="s">
        <v>4</v>
      </c>
      <c r="H95" s="43"/>
      <c r="I95" s="43"/>
      <c r="J95" s="41"/>
      <c r="K95" s="42" t="str">
        <f t="shared" si="6"/>
        <v/>
      </c>
      <c r="L95" s="42"/>
      <c r="M95" s="6" t="str">
        <f t="shared" si="10"/>
        <v/>
      </c>
      <c r="N95" s="41"/>
      <c r="O95" s="8"/>
      <c r="P95" s="43"/>
      <c r="Q95" s="43"/>
      <c r="R95" s="44" t="str">
        <f t="shared" si="7"/>
        <v/>
      </c>
      <c r="S95" s="44"/>
      <c r="T95" s="45" t="str">
        <f t="shared" si="8"/>
        <v/>
      </c>
      <c r="U95" s="45"/>
    </row>
    <row r="96" spans="2:21">
      <c r="B96" s="41">
        <v>88</v>
      </c>
      <c r="C96" s="42" t="str">
        <f t="shared" si="9"/>
        <v/>
      </c>
      <c r="D96" s="42"/>
      <c r="E96" s="41"/>
      <c r="F96" s="8"/>
      <c r="G96" s="41" t="s">
        <v>3</v>
      </c>
      <c r="H96" s="43"/>
      <c r="I96" s="43"/>
      <c r="J96" s="41"/>
      <c r="K96" s="42" t="str">
        <f t="shared" si="6"/>
        <v/>
      </c>
      <c r="L96" s="42"/>
      <c r="M96" s="6" t="str">
        <f t="shared" si="10"/>
        <v/>
      </c>
      <c r="N96" s="41"/>
      <c r="O96" s="8"/>
      <c r="P96" s="43"/>
      <c r="Q96" s="43"/>
      <c r="R96" s="44" t="str">
        <f t="shared" si="7"/>
        <v/>
      </c>
      <c r="S96" s="44"/>
      <c r="T96" s="45" t="str">
        <f t="shared" si="8"/>
        <v/>
      </c>
      <c r="U96" s="45"/>
    </row>
    <row r="97" spans="2:21">
      <c r="B97" s="41">
        <v>89</v>
      </c>
      <c r="C97" s="42" t="str">
        <f t="shared" si="9"/>
        <v/>
      </c>
      <c r="D97" s="42"/>
      <c r="E97" s="41"/>
      <c r="F97" s="8"/>
      <c r="G97" s="41" t="s">
        <v>4</v>
      </c>
      <c r="H97" s="43"/>
      <c r="I97" s="43"/>
      <c r="J97" s="41"/>
      <c r="K97" s="42" t="str">
        <f t="shared" si="6"/>
        <v/>
      </c>
      <c r="L97" s="42"/>
      <c r="M97" s="6" t="str">
        <f t="shared" si="10"/>
        <v/>
      </c>
      <c r="N97" s="41"/>
      <c r="O97" s="8"/>
      <c r="P97" s="43"/>
      <c r="Q97" s="43"/>
      <c r="R97" s="44" t="str">
        <f t="shared" si="7"/>
        <v/>
      </c>
      <c r="S97" s="44"/>
      <c r="T97" s="45" t="str">
        <f t="shared" si="8"/>
        <v/>
      </c>
      <c r="U97" s="45"/>
    </row>
    <row r="98" spans="2:21">
      <c r="B98" s="41">
        <v>90</v>
      </c>
      <c r="C98" s="42" t="str">
        <f t="shared" si="9"/>
        <v/>
      </c>
      <c r="D98" s="42"/>
      <c r="E98" s="41"/>
      <c r="F98" s="8"/>
      <c r="G98" s="41" t="s">
        <v>3</v>
      </c>
      <c r="H98" s="43"/>
      <c r="I98" s="43"/>
      <c r="J98" s="41"/>
      <c r="K98" s="42" t="str">
        <f t="shared" si="6"/>
        <v/>
      </c>
      <c r="L98" s="42"/>
      <c r="M98" s="6" t="str">
        <f t="shared" si="10"/>
        <v/>
      </c>
      <c r="N98" s="41"/>
      <c r="O98" s="8"/>
      <c r="P98" s="43"/>
      <c r="Q98" s="43"/>
      <c r="R98" s="44" t="str">
        <f t="shared" si="7"/>
        <v/>
      </c>
      <c r="S98" s="44"/>
      <c r="T98" s="45" t="str">
        <f t="shared" si="8"/>
        <v/>
      </c>
      <c r="U98" s="45"/>
    </row>
    <row r="99" spans="2:21">
      <c r="B99" s="41">
        <v>91</v>
      </c>
      <c r="C99" s="42" t="str">
        <f t="shared" si="9"/>
        <v/>
      </c>
      <c r="D99" s="42"/>
      <c r="E99" s="41"/>
      <c r="F99" s="8"/>
      <c r="G99" s="41" t="s">
        <v>4</v>
      </c>
      <c r="H99" s="43"/>
      <c r="I99" s="43"/>
      <c r="J99" s="41"/>
      <c r="K99" s="42" t="str">
        <f t="shared" si="6"/>
        <v/>
      </c>
      <c r="L99" s="42"/>
      <c r="M99" s="6" t="str">
        <f t="shared" si="10"/>
        <v/>
      </c>
      <c r="N99" s="41"/>
      <c r="O99" s="8"/>
      <c r="P99" s="43"/>
      <c r="Q99" s="43"/>
      <c r="R99" s="44" t="str">
        <f t="shared" si="7"/>
        <v/>
      </c>
      <c r="S99" s="44"/>
      <c r="T99" s="45" t="str">
        <f t="shared" si="8"/>
        <v/>
      </c>
      <c r="U99" s="45"/>
    </row>
    <row r="100" spans="2:21">
      <c r="B100" s="41">
        <v>92</v>
      </c>
      <c r="C100" s="42" t="str">
        <f t="shared" si="9"/>
        <v/>
      </c>
      <c r="D100" s="42"/>
      <c r="E100" s="41"/>
      <c r="F100" s="8"/>
      <c r="G100" s="41" t="s">
        <v>4</v>
      </c>
      <c r="H100" s="43"/>
      <c r="I100" s="43"/>
      <c r="J100" s="41"/>
      <c r="K100" s="42" t="str">
        <f t="shared" si="6"/>
        <v/>
      </c>
      <c r="L100" s="42"/>
      <c r="M100" s="6" t="str">
        <f t="shared" si="10"/>
        <v/>
      </c>
      <c r="N100" s="41"/>
      <c r="O100" s="8"/>
      <c r="P100" s="43"/>
      <c r="Q100" s="43"/>
      <c r="R100" s="44" t="str">
        <f t="shared" si="7"/>
        <v/>
      </c>
      <c r="S100" s="44"/>
      <c r="T100" s="45" t="str">
        <f t="shared" si="8"/>
        <v/>
      </c>
      <c r="U100" s="45"/>
    </row>
    <row r="101" spans="2:21">
      <c r="B101" s="41">
        <v>93</v>
      </c>
      <c r="C101" s="42" t="str">
        <f t="shared" si="9"/>
        <v/>
      </c>
      <c r="D101" s="42"/>
      <c r="E101" s="41"/>
      <c r="F101" s="8"/>
      <c r="G101" s="41" t="s">
        <v>3</v>
      </c>
      <c r="H101" s="43"/>
      <c r="I101" s="43"/>
      <c r="J101" s="41"/>
      <c r="K101" s="42" t="str">
        <f t="shared" si="6"/>
        <v/>
      </c>
      <c r="L101" s="42"/>
      <c r="M101" s="6" t="str">
        <f t="shared" si="10"/>
        <v/>
      </c>
      <c r="N101" s="41"/>
      <c r="O101" s="8"/>
      <c r="P101" s="43"/>
      <c r="Q101" s="43"/>
      <c r="R101" s="44" t="str">
        <f t="shared" si="7"/>
        <v/>
      </c>
      <c r="S101" s="44"/>
      <c r="T101" s="45" t="str">
        <f t="shared" si="8"/>
        <v/>
      </c>
      <c r="U101" s="45"/>
    </row>
    <row r="102" spans="2:21">
      <c r="B102" s="41">
        <v>94</v>
      </c>
      <c r="C102" s="42" t="str">
        <f t="shared" si="9"/>
        <v/>
      </c>
      <c r="D102" s="42"/>
      <c r="E102" s="41"/>
      <c r="F102" s="8"/>
      <c r="G102" s="41" t="s">
        <v>3</v>
      </c>
      <c r="H102" s="43"/>
      <c r="I102" s="43"/>
      <c r="J102" s="41"/>
      <c r="K102" s="42" t="str">
        <f t="shared" si="6"/>
        <v/>
      </c>
      <c r="L102" s="42"/>
      <c r="M102" s="6" t="str">
        <f t="shared" si="10"/>
        <v/>
      </c>
      <c r="N102" s="41"/>
      <c r="O102" s="8"/>
      <c r="P102" s="43"/>
      <c r="Q102" s="43"/>
      <c r="R102" s="44" t="str">
        <f t="shared" si="7"/>
        <v/>
      </c>
      <c r="S102" s="44"/>
      <c r="T102" s="45" t="str">
        <f t="shared" si="8"/>
        <v/>
      </c>
      <c r="U102" s="45"/>
    </row>
    <row r="103" spans="2:21">
      <c r="B103" s="41">
        <v>95</v>
      </c>
      <c r="C103" s="42" t="str">
        <f t="shared" si="9"/>
        <v/>
      </c>
      <c r="D103" s="42"/>
      <c r="E103" s="41"/>
      <c r="F103" s="8"/>
      <c r="G103" s="41" t="s">
        <v>3</v>
      </c>
      <c r="H103" s="43"/>
      <c r="I103" s="43"/>
      <c r="J103" s="41"/>
      <c r="K103" s="42" t="str">
        <f t="shared" si="6"/>
        <v/>
      </c>
      <c r="L103" s="42"/>
      <c r="M103" s="6" t="str">
        <f t="shared" si="10"/>
        <v/>
      </c>
      <c r="N103" s="41"/>
      <c r="O103" s="8"/>
      <c r="P103" s="43"/>
      <c r="Q103" s="43"/>
      <c r="R103" s="44" t="str">
        <f t="shared" si="7"/>
        <v/>
      </c>
      <c r="S103" s="44"/>
      <c r="T103" s="45" t="str">
        <f t="shared" si="8"/>
        <v/>
      </c>
      <c r="U103" s="45"/>
    </row>
    <row r="104" spans="2:21">
      <c r="B104" s="41">
        <v>96</v>
      </c>
      <c r="C104" s="42" t="str">
        <f t="shared" si="9"/>
        <v/>
      </c>
      <c r="D104" s="42"/>
      <c r="E104" s="41"/>
      <c r="F104" s="8"/>
      <c r="G104" s="41" t="s">
        <v>4</v>
      </c>
      <c r="H104" s="43"/>
      <c r="I104" s="43"/>
      <c r="J104" s="41"/>
      <c r="K104" s="42" t="str">
        <f t="shared" si="6"/>
        <v/>
      </c>
      <c r="L104" s="42"/>
      <c r="M104" s="6" t="str">
        <f t="shared" si="10"/>
        <v/>
      </c>
      <c r="N104" s="41"/>
      <c r="O104" s="8"/>
      <c r="P104" s="43"/>
      <c r="Q104" s="43"/>
      <c r="R104" s="44" t="str">
        <f t="shared" si="7"/>
        <v/>
      </c>
      <c r="S104" s="44"/>
      <c r="T104" s="45" t="str">
        <f t="shared" si="8"/>
        <v/>
      </c>
      <c r="U104" s="45"/>
    </row>
    <row r="105" spans="2:21">
      <c r="B105" s="41">
        <v>97</v>
      </c>
      <c r="C105" s="42" t="str">
        <f t="shared" si="9"/>
        <v/>
      </c>
      <c r="D105" s="42"/>
      <c r="E105" s="41"/>
      <c r="F105" s="8"/>
      <c r="G105" s="41" t="s">
        <v>3</v>
      </c>
      <c r="H105" s="43"/>
      <c r="I105" s="43"/>
      <c r="J105" s="41"/>
      <c r="K105" s="42" t="str">
        <f t="shared" si="6"/>
        <v/>
      </c>
      <c r="L105" s="42"/>
      <c r="M105" s="6" t="str">
        <f t="shared" si="10"/>
        <v/>
      </c>
      <c r="N105" s="41"/>
      <c r="O105" s="8"/>
      <c r="P105" s="43"/>
      <c r="Q105" s="43"/>
      <c r="R105" s="44" t="str">
        <f t="shared" si="7"/>
        <v/>
      </c>
      <c r="S105" s="44"/>
      <c r="T105" s="45" t="str">
        <f t="shared" si="8"/>
        <v/>
      </c>
      <c r="U105" s="45"/>
    </row>
    <row r="106" spans="2:21">
      <c r="B106" s="41">
        <v>98</v>
      </c>
      <c r="C106" s="42" t="str">
        <f t="shared" si="9"/>
        <v/>
      </c>
      <c r="D106" s="42"/>
      <c r="E106" s="41"/>
      <c r="F106" s="8"/>
      <c r="G106" s="41" t="s">
        <v>4</v>
      </c>
      <c r="H106" s="43"/>
      <c r="I106" s="43"/>
      <c r="J106" s="41"/>
      <c r="K106" s="42" t="str">
        <f t="shared" si="6"/>
        <v/>
      </c>
      <c r="L106" s="42"/>
      <c r="M106" s="6" t="str">
        <f t="shared" si="10"/>
        <v/>
      </c>
      <c r="N106" s="41"/>
      <c r="O106" s="8"/>
      <c r="P106" s="43"/>
      <c r="Q106" s="43"/>
      <c r="R106" s="44" t="str">
        <f t="shared" si="7"/>
        <v/>
      </c>
      <c r="S106" s="44"/>
      <c r="T106" s="45" t="str">
        <f t="shared" si="8"/>
        <v/>
      </c>
      <c r="U106" s="45"/>
    </row>
    <row r="107" spans="2:21">
      <c r="B107" s="41">
        <v>99</v>
      </c>
      <c r="C107" s="42" t="str">
        <f t="shared" si="9"/>
        <v/>
      </c>
      <c r="D107" s="42"/>
      <c r="E107" s="41"/>
      <c r="F107" s="8"/>
      <c r="G107" s="41" t="s">
        <v>4</v>
      </c>
      <c r="H107" s="43"/>
      <c r="I107" s="43"/>
      <c r="J107" s="41"/>
      <c r="K107" s="42" t="str">
        <f t="shared" si="6"/>
        <v/>
      </c>
      <c r="L107" s="42"/>
      <c r="M107" s="6" t="str">
        <f t="shared" si="10"/>
        <v/>
      </c>
      <c r="N107" s="41"/>
      <c r="O107" s="8"/>
      <c r="P107" s="43"/>
      <c r="Q107" s="43"/>
      <c r="R107" s="44" t="str">
        <f t="shared" ref="R74:R108" si="11">IF(O107="","",ROUNDDOWN((IF(G107="売",H107-P107,P107-H107))*M107*10000000/81,0))</f>
        <v/>
      </c>
      <c r="S107" s="44"/>
      <c r="T107" s="45" t="str">
        <f t="shared" ref="T74:T108" si="12">IF(O107="","",IF(R107&lt;0,J107*(-1),IF(G107="買",(P107-H107)*100,(H107-P107)*100)))</f>
        <v/>
      </c>
      <c r="U107" s="45"/>
    </row>
    <row r="108" spans="2:21">
      <c r="B108" s="41">
        <v>100</v>
      </c>
      <c r="C108" s="42" t="str">
        <f t="shared" si="9"/>
        <v/>
      </c>
      <c r="D108" s="42"/>
      <c r="E108" s="41"/>
      <c r="F108" s="8"/>
      <c r="G108" s="41" t="s">
        <v>3</v>
      </c>
      <c r="H108" s="43"/>
      <c r="I108" s="43"/>
      <c r="J108" s="41"/>
      <c r="K108" s="42" t="str">
        <f t="shared" si="6"/>
        <v/>
      </c>
      <c r="L108" s="42"/>
      <c r="M108" s="6" t="str">
        <f t="shared" si="10"/>
        <v/>
      </c>
      <c r="N108" s="41"/>
      <c r="O108" s="8"/>
      <c r="P108" s="43"/>
      <c r="Q108" s="43"/>
      <c r="R108" s="44" t="str">
        <f t="shared" si="11"/>
        <v/>
      </c>
      <c r="S108" s="44"/>
      <c r="T108" s="45" t="str">
        <f t="shared" si="12"/>
        <v/>
      </c>
      <c r="U108" s="45"/>
    </row>
    <row r="109" spans="2:21">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49" priority="7" stopIfTrue="1" operator="equal">
      <formula>"買"</formula>
    </cfRule>
    <cfRule type="cellIs" dxfId="48" priority="8" stopIfTrue="1" operator="equal">
      <formula>"売"</formula>
    </cfRule>
  </conditionalFormatting>
  <conditionalFormatting sqref="G9:G11 G14:G45 G47:G108">
    <cfRule type="cellIs" dxfId="47" priority="5" stopIfTrue="1" operator="equal">
      <formula>"買"</formula>
    </cfRule>
    <cfRule type="cellIs" dxfId="46" priority="6" stopIfTrue="1" operator="equal">
      <formula>"売"</formula>
    </cfRule>
  </conditionalFormatting>
  <conditionalFormatting sqref="G12">
    <cfRule type="cellIs" dxfId="45" priority="3" stopIfTrue="1" operator="equal">
      <formula>"買"</formula>
    </cfRule>
    <cfRule type="cellIs" dxfId="44" priority="4" stopIfTrue="1" operator="equal">
      <formula>"売"</formula>
    </cfRule>
  </conditionalFormatting>
  <conditionalFormatting sqref="G13">
    <cfRule type="cellIs" dxfId="43" priority="1" stopIfTrue="1" operator="equal">
      <formula>"買"</formula>
    </cfRule>
    <cfRule type="cellIs" dxfId="42"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B2:V109"/>
  <sheetViews>
    <sheetView workbookViewId="0">
      <selection activeCell="R9" sqref="R9:U9"/>
    </sheetView>
  </sheetViews>
  <sheetFormatPr defaultRowHeight="13.5"/>
  <cols>
    <col min="1" max="1" width="2.875" customWidth="1"/>
    <col min="2" max="18" width="6.625" customWidth="1"/>
    <col min="22" max="22" width="10.875" style="23" bestFit="1" customWidth="1"/>
  </cols>
  <sheetData>
    <row r="2" spans="2:21">
      <c r="B2" s="70" t="s">
        <v>5</v>
      </c>
      <c r="C2" s="70"/>
      <c r="D2" s="73" t="s">
        <v>64</v>
      </c>
      <c r="E2" s="73"/>
      <c r="F2" s="70" t="s">
        <v>6</v>
      </c>
      <c r="G2" s="70"/>
      <c r="H2" s="73">
        <v>240</v>
      </c>
      <c r="I2" s="73"/>
      <c r="J2" s="70" t="s">
        <v>7</v>
      </c>
      <c r="K2" s="70"/>
      <c r="L2" s="67">
        <f>C9</f>
        <v>1000000</v>
      </c>
      <c r="M2" s="73"/>
      <c r="N2" s="70" t="s">
        <v>8</v>
      </c>
      <c r="O2" s="70"/>
      <c r="P2" s="67">
        <v>776255</v>
      </c>
      <c r="Q2" s="73"/>
      <c r="R2" s="1"/>
      <c r="S2" s="1"/>
      <c r="T2" s="1"/>
    </row>
    <row r="3" spans="2:21" ht="57" customHeight="1">
      <c r="B3" s="70" t="s">
        <v>9</v>
      </c>
      <c r="C3" s="70"/>
      <c r="D3" s="75" t="s">
        <v>38</v>
      </c>
      <c r="E3" s="75"/>
      <c r="F3" s="75"/>
      <c r="G3" s="75"/>
      <c r="H3" s="75"/>
      <c r="I3" s="75"/>
      <c r="J3" s="70" t="s">
        <v>10</v>
      </c>
      <c r="K3" s="70"/>
      <c r="L3" s="75" t="s">
        <v>35</v>
      </c>
      <c r="M3" s="76"/>
      <c r="N3" s="76"/>
      <c r="O3" s="76"/>
      <c r="P3" s="76"/>
      <c r="Q3" s="76"/>
      <c r="R3" s="1"/>
      <c r="S3" s="1"/>
    </row>
    <row r="4" spans="2:21">
      <c r="B4" s="70" t="s">
        <v>11</v>
      </c>
      <c r="C4" s="70"/>
      <c r="D4" s="68">
        <f>SUM($R$9:$S$993)</f>
        <v>-223745</v>
      </c>
      <c r="E4" s="68"/>
      <c r="F4" s="70" t="s">
        <v>12</v>
      </c>
      <c r="G4" s="70"/>
      <c r="H4" s="74">
        <f>SUM($T$9:$U$108)</f>
        <v>-222.00000000000114</v>
      </c>
      <c r="I4" s="73"/>
      <c r="J4" s="66" t="s">
        <v>13</v>
      </c>
      <c r="K4" s="66"/>
      <c r="L4" s="67">
        <f>MAX($C$9:$D$990)-C9</f>
        <v>173050</v>
      </c>
      <c r="M4" s="67"/>
      <c r="N4" s="66" t="s">
        <v>14</v>
      </c>
      <c r="O4" s="66"/>
      <c r="P4" s="68">
        <f>MIN($C$9:$D$990)-C9</f>
        <v>-223745</v>
      </c>
      <c r="Q4" s="68"/>
      <c r="R4" s="1"/>
      <c r="S4" s="1"/>
      <c r="T4" s="1"/>
    </row>
    <row r="5" spans="2:21">
      <c r="B5" s="40" t="s">
        <v>15</v>
      </c>
      <c r="C5" s="2">
        <f>COUNTIF($R$9:$R$990,"&gt;0")</f>
        <v>6</v>
      </c>
      <c r="D5" s="39" t="s">
        <v>16</v>
      </c>
      <c r="E5" s="16">
        <f>COUNTIF($R$9:$R$990,"&lt;0")</f>
        <v>23</v>
      </c>
      <c r="F5" s="39" t="s">
        <v>17</v>
      </c>
      <c r="G5" s="2">
        <f>COUNTIF($R$9:$R$990,"=0")</f>
        <v>0</v>
      </c>
      <c r="H5" s="39" t="s">
        <v>18</v>
      </c>
      <c r="I5" s="3">
        <f>C5/SUM(C5,E5,G5)</f>
        <v>0.20689655172413793</v>
      </c>
      <c r="J5" s="69" t="s">
        <v>19</v>
      </c>
      <c r="K5" s="70"/>
      <c r="L5" s="71"/>
      <c r="M5" s="72"/>
      <c r="N5" s="18" t="s">
        <v>20</v>
      </c>
      <c r="O5" s="9"/>
      <c r="P5" s="71"/>
      <c r="Q5" s="72"/>
      <c r="R5" s="1"/>
      <c r="S5" s="1"/>
      <c r="T5" s="1"/>
    </row>
    <row r="6" spans="2:21">
      <c r="B6" s="11"/>
      <c r="C6" s="14"/>
      <c r="D6" s="15"/>
      <c r="E6" s="12"/>
      <c r="F6" s="11"/>
      <c r="G6" s="12"/>
      <c r="H6" s="11"/>
      <c r="I6" s="17"/>
      <c r="J6" s="11"/>
      <c r="K6" s="11"/>
      <c r="L6" s="12"/>
      <c r="M6" s="12"/>
      <c r="N6" s="13"/>
      <c r="O6" s="13"/>
      <c r="P6" s="10"/>
      <c r="Q6" s="7"/>
      <c r="R6" s="1"/>
      <c r="S6" s="1"/>
      <c r="T6" s="1"/>
    </row>
    <row r="7" spans="2:21">
      <c r="B7" s="53" t="s">
        <v>21</v>
      </c>
      <c r="C7" s="55" t="s">
        <v>22</v>
      </c>
      <c r="D7" s="56"/>
      <c r="E7" s="59" t="s">
        <v>23</v>
      </c>
      <c r="F7" s="60"/>
      <c r="G7" s="60"/>
      <c r="H7" s="60"/>
      <c r="I7" s="48"/>
      <c r="J7" s="61" t="s">
        <v>24</v>
      </c>
      <c r="K7" s="62"/>
      <c r="L7" s="50"/>
      <c r="M7" s="63" t="s">
        <v>25</v>
      </c>
      <c r="N7" s="64" t="s">
        <v>26</v>
      </c>
      <c r="O7" s="65"/>
      <c r="P7" s="65"/>
      <c r="Q7" s="52"/>
      <c r="R7" s="46" t="s">
        <v>27</v>
      </c>
      <c r="S7" s="46"/>
      <c r="T7" s="46"/>
      <c r="U7" s="46"/>
    </row>
    <row r="8" spans="2:21">
      <c r="B8" s="54"/>
      <c r="C8" s="57"/>
      <c r="D8" s="58"/>
      <c r="E8" s="19" t="s">
        <v>28</v>
      </c>
      <c r="F8" s="19" t="s">
        <v>29</v>
      </c>
      <c r="G8" s="19" t="s">
        <v>30</v>
      </c>
      <c r="H8" s="47" t="s">
        <v>31</v>
      </c>
      <c r="I8" s="48"/>
      <c r="J8" s="4" t="s">
        <v>32</v>
      </c>
      <c r="K8" s="49" t="s">
        <v>33</v>
      </c>
      <c r="L8" s="50"/>
      <c r="M8" s="63"/>
      <c r="N8" s="5" t="s">
        <v>28</v>
      </c>
      <c r="O8" s="5" t="s">
        <v>29</v>
      </c>
      <c r="P8" s="51" t="s">
        <v>31</v>
      </c>
      <c r="Q8" s="52"/>
      <c r="R8" s="46" t="s">
        <v>34</v>
      </c>
      <c r="S8" s="46"/>
      <c r="T8" s="46" t="s">
        <v>32</v>
      </c>
      <c r="U8" s="46"/>
    </row>
    <row r="9" spans="2:21">
      <c r="B9" s="41">
        <v>1</v>
      </c>
      <c r="C9" s="42">
        <v>1000000</v>
      </c>
      <c r="D9" s="42"/>
      <c r="E9" s="41">
        <v>2014</v>
      </c>
      <c r="F9" s="8">
        <v>42213</v>
      </c>
      <c r="G9" s="41" t="s">
        <v>4</v>
      </c>
      <c r="H9" s="43">
        <v>1.101</v>
      </c>
      <c r="I9" s="43"/>
      <c r="J9" s="41">
        <v>20</v>
      </c>
      <c r="K9" s="42">
        <f t="shared" ref="K9:K72" si="0">IF(F9="","",C9*0.03)</f>
        <v>30000</v>
      </c>
      <c r="L9" s="42"/>
      <c r="M9" s="6">
        <f>IF(J9="","",ROUNDDOWN(K9/(J9/81)/100000,2))</f>
        <v>1.21</v>
      </c>
      <c r="N9" s="41">
        <v>2014</v>
      </c>
      <c r="O9" s="8">
        <v>42214</v>
      </c>
      <c r="P9" s="43">
        <v>1.0989</v>
      </c>
      <c r="Q9" s="43"/>
      <c r="R9" s="44">
        <f>IF(O9="","",ROUNDDOWN((IF(G9="売",H9-P9,P9-H9))*M9*1000000000/81,0))</f>
        <v>-31370</v>
      </c>
      <c r="S9" s="44"/>
      <c r="T9" s="45">
        <f t="shared" ref="T9:T72" si="1">IF(O9="","",IF(R9&lt;0,J9*(-1),IF(G9="買",(P9-H9)*10000,(H9-P9)*10000)))</f>
        <v>-20</v>
      </c>
      <c r="U9" s="45"/>
    </row>
    <row r="10" spans="2:21">
      <c r="B10" s="41">
        <v>2</v>
      </c>
      <c r="C10" s="42">
        <f t="shared" ref="C10:C73" si="2">IF(R9="","",C9+R9)</f>
        <v>968630</v>
      </c>
      <c r="D10" s="42"/>
      <c r="E10" s="41"/>
      <c r="F10" s="8">
        <v>42221</v>
      </c>
      <c r="G10" s="41" t="s">
        <v>4</v>
      </c>
      <c r="H10" s="43">
        <v>1.0952999999999999</v>
      </c>
      <c r="I10" s="43"/>
      <c r="J10" s="41">
        <v>15</v>
      </c>
      <c r="K10" s="42">
        <f t="shared" si="0"/>
        <v>29058.899999999998</v>
      </c>
      <c r="L10" s="42"/>
      <c r="M10" s="6">
        <f t="shared" ref="M10:M73" si="3">IF(J10="","",ROUNDDOWN(K10/(J10/81)/100000,2))</f>
        <v>1.56</v>
      </c>
      <c r="N10" s="41"/>
      <c r="O10" s="8">
        <v>42223</v>
      </c>
      <c r="P10" s="43">
        <v>1.0971</v>
      </c>
      <c r="Q10" s="43"/>
      <c r="R10" s="44">
        <f t="shared" ref="R9:R72" si="4">IF(O10="","",ROUNDDOWN((IF(G10="売",H10-P10,P10-H10))*M10*1000000000/81,0))</f>
        <v>34666</v>
      </c>
      <c r="S10" s="44"/>
      <c r="T10" s="45">
        <f t="shared" si="1"/>
        <v>18.000000000000238</v>
      </c>
      <c r="U10" s="45"/>
    </row>
    <row r="11" spans="2:21">
      <c r="B11" s="41">
        <v>3</v>
      </c>
      <c r="C11" s="42">
        <f t="shared" si="2"/>
        <v>1003296</v>
      </c>
      <c r="D11" s="42"/>
      <c r="E11" s="41"/>
      <c r="F11" s="8">
        <v>42230</v>
      </c>
      <c r="G11" s="41" t="s">
        <v>3</v>
      </c>
      <c r="H11" s="43">
        <v>1.0972999999999999</v>
      </c>
      <c r="I11" s="43"/>
      <c r="J11" s="41">
        <v>11</v>
      </c>
      <c r="K11" s="42">
        <f t="shared" si="0"/>
        <v>30098.879999999997</v>
      </c>
      <c r="L11" s="42"/>
      <c r="M11" s="6">
        <f>IF(J11="","",ROUNDDOWN(K11/(J11/81)/100000,2))</f>
        <v>2.21</v>
      </c>
      <c r="N11" s="41"/>
      <c r="O11" s="8">
        <v>42231</v>
      </c>
      <c r="P11" s="43">
        <v>1.0984</v>
      </c>
      <c r="Q11" s="43"/>
      <c r="R11" s="44">
        <f t="shared" si="4"/>
        <v>-30012</v>
      </c>
      <c r="S11" s="44"/>
      <c r="T11" s="45">
        <f t="shared" si="1"/>
        <v>-11</v>
      </c>
      <c r="U11" s="45"/>
    </row>
    <row r="12" spans="2:21">
      <c r="B12" s="41">
        <v>4</v>
      </c>
      <c r="C12" s="42">
        <f t="shared" si="2"/>
        <v>973284</v>
      </c>
      <c r="D12" s="42"/>
      <c r="E12" s="41"/>
      <c r="F12" s="8">
        <v>42231</v>
      </c>
      <c r="G12" s="41" t="s">
        <v>3</v>
      </c>
      <c r="H12" s="43">
        <v>1.0965</v>
      </c>
      <c r="I12" s="43"/>
      <c r="J12" s="41">
        <v>20</v>
      </c>
      <c r="K12" s="42">
        <f t="shared" si="0"/>
        <v>29198.52</v>
      </c>
      <c r="L12" s="42"/>
      <c r="M12" s="6">
        <f t="shared" si="3"/>
        <v>1.18</v>
      </c>
      <c r="N12" s="41"/>
      <c r="O12" s="8">
        <v>42232</v>
      </c>
      <c r="P12" s="43">
        <v>1.0986</v>
      </c>
      <c r="Q12" s="43"/>
      <c r="R12" s="44">
        <f t="shared" si="4"/>
        <v>-30592</v>
      </c>
      <c r="S12" s="44"/>
      <c r="T12" s="45">
        <f t="shared" si="1"/>
        <v>-20</v>
      </c>
      <c r="U12" s="45"/>
    </row>
    <row r="13" spans="2:21">
      <c r="B13" s="41">
        <v>5</v>
      </c>
      <c r="C13" s="42">
        <f t="shared" si="2"/>
        <v>942692</v>
      </c>
      <c r="D13" s="42"/>
      <c r="E13" s="41"/>
      <c r="F13" s="8">
        <v>42249</v>
      </c>
      <c r="G13" s="41" t="s">
        <v>3</v>
      </c>
      <c r="H13" s="43">
        <v>1.1136999999999999</v>
      </c>
      <c r="I13" s="43"/>
      <c r="J13" s="41">
        <v>18</v>
      </c>
      <c r="K13" s="42">
        <f t="shared" si="0"/>
        <v>28280.76</v>
      </c>
      <c r="L13" s="42"/>
      <c r="M13" s="6">
        <f t="shared" si="3"/>
        <v>1.27</v>
      </c>
      <c r="N13" s="41"/>
      <c r="O13" s="8">
        <v>42250</v>
      </c>
      <c r="P13" s="43">
        <v>1.1155999999999999</v>
      </c>
      <c r="Q13" s="43"/>
      <c r="R13" s="44">
        <f t="shared" si="4"/>
        <v>-29790</v>
      </c>
      <c r="S13" s="44"/>
      <c r="T13" s="45">
        <f t="shared" si="1"/>
        <v>-18</v>
      </c>
      <c r="U13" s="45"/>
    </row>
    <row r="14" spans="2:21">
      <c r="B14" s="41">
        <v>6</v>
      </c>
      <c r="C14" s="42">
        <f t="shared" si="2"/>
        <v>912902</v>
      </c>
      <c r="D14" s="42"/>
      <c r="E14" s="41"/>
      <c r="F14" s="8">
        <v>42265</v>
      </c>
      <c r="G14" s="41" t="s">
        <v>3</v>
      </c>
      <c r="H14" s="43">
        <v>1.1048</v>
      </c>
      <c r="I14" s="43"/>
      <c r="J14" s="41">
        <v>27</v>
      </c>
      <c r="K14" s="42">
        <f t="shared" si="0"/>
        <v>27387.059999999998</v>
      </c>
      <c r="L14" s="42"/>
      <c r="M14" s="6">
        <f t="shared" si="3"/>
        <v>0.82</v>
      </c>
      <c r="N14" s="41"/>
      <c r="O14" s="8">
        <v>42272</v>
      </c>
      <c r="P14" s="43">
        <v>1.1024</v>
      </c>
      <c r="Q14" s="43"/>
      <c r="R14" s="44">
        <f t="shared" si="4"/>
        <v>24296</v>
      </c>
      <c r="S14" s="44"/>
      <c r="T14" s="45">
        <f t="shared" si="1"/>
        <v>23.999999999999577</v>
      </c>
      <c r="U14" s="45"/>
    </row>
    <row r="15" spans="2:21">
      <c r="B15" s="41">
        <v>7</v>
      </c>
      <c r="C15" s="42">
        <f t="shared" si="2"/>
        <v>937198</v>
      </c>
      <c r="D15" s="42"/>
      <c r="E15" s="41"/>
      <c r="F15" s="8">
        <v>42287</v>
      </c>
      <c r="G15" s="41" t="s">
        <v>3</v>
      </c>
      <c r="H15" s="43">
        <v>1.1132</v>
      </c>
      <c r="I15" s="43"/>
      <c r="J15" s="41">
        <v>22</v>
      </c>
      <c r="K15" s="42">
        <f t="shared" si="0"/>
        <v>28115.94</v>
      </c>
      <c r="L15" s="42"/>
      <c r="M15" s="6">
        <f t="shared" si="3"/>
        <v>1.03</v>
      </c>
      <c r="N15" s="41"/>
      <c r="O15" s="8">
        <v>42299</v>
      </c>
      <c r="P15" s="43">
        <v>1.1043000000000001</v>
      </c>
      <c r="Q15" s="43"/>
      <c r="R15" s="44">
        <f t="shared" si="4"/>
        <v>113172</v>
      </c>
      <c r="S15" s="44"/>
      <c r="T15" s="45">
        <f t="shared" si="1"/>
        <v>88.999999999999076</v>
      </c>
      <c r="U15" s="45"/>
    </row>
    <row r="16" spans="2:21">
      <c r="B16" s="41">
        <v>8</v>
      </c>
      <c r="C16" s="42">
        <f t="shared" si="2"/>
        <v>1050370</v>
      </c>
      <c r="D16" s="42"/>
      <c r="E16" s="41"/>
      <c r="F16" s="8">
        <v>42314</v>
      </c>
      <c r="G16" s="41" t="s">
        <v>3</v>
      </c>
      <c r="H16" s="43">
        <v>1.1114999999999999</v>
      </c>
      <c r="I16" s="43"/>
      <c r="J16" s="41">
        <v>23</v>
      </c>
      <c r="K16" s="42">
        <f t="shared" si="0"/>
        <v>31511.1</v>
      </c>
      <c r="L16" s="42"/>
      <c r="M16" s="6">
        <f t="shared" si="3"/>
        <v>1.1000000000000001</v>
      </c>
      <c r="N16" s="41"/>
      <c r="O16" s="8">
        <v>42315</v>
      </c>
      <c r="P16" s="43">
        <v>1.1138999999999999</v>
      </c>
      <c r="Q16" s="43"/>
      <c r="R16" s="44">
        <f t="shared" si="4"/>
        <v>-32592</v>
      </c>
      <c r="S16" s="44"/>
      <c r="T16" s="45">
        <f t="shared" si="1"/>
        <v>-23</v>
      </c>
      <c r="U16" s="45"/>
    </row>
    <row r="17" spans="2:21">
      <c r="B17" s="41">
        <v>9</v>
      </c>
      <c r="C17" s="42">
        <f t="shared" si="2"/>
        <v>1017778</v>
      </c>
      <c r="D17" s="42"/>
      <c r="E17" s="41"/>
      <c r="F17" s="8">
        <v>42319</v>
      </c>
      <c r="G17" s="41" t="s">
        <v>3</v>
      </c>
      <c r="H17" s="43">
        <v>1.1106</v>
      </c>
      <c r="I17" s="43"/>
      <c r="J17" s="41">
        <v>53</v>
      </c>
      <c r="K17" s="42">
        <f t="shared" si="0"/>
        <v>30533.34</v>
      </c>
      <c r="L17" s="42"/>
      <c r="M17" s="6">
        <f t="shared" si="3"/>
        <v>0.46</v>
      </c>
      <c r="N17" s="41"/>
      <c r="O17" s="8">
        <v>42346</v>
      </c>
      <c r="P17" s="43">
        <v>1.0858000000000001</v>
      </c>
      <c r="Q17" s="43"/>
      <c r="R17" s="44">
        <f t="shared" si="4"/>
        <v>140839</v>
      </c>
      <c r="S17" s="44"/>
      <c r="T17" s="45">
        <f t="shared" si="1"/>
        <v>247.99999999999932</v>
      </c>
      <c r="U17" s="45"/>
    </row>
    <row r="18" spans="2:21">
      <c r="B18" s="41">
        <v>10</v>
      </c>
      <c r="C18" s="42">
        <f t="shared" si="2"/>
        <v>1158617</v>
      </c>
      <c r="D18" s="42"/>
      <c r="E18" s="41"/>
      <c r="F18" s="8">
        <v>42347</v>
      </c>
      <c r="G18" s="41" t="s">
        <v>3</v>
      </c>
      <c r="H18" s="43">
        <v>1.0794999999999999</v>
      </c>
      <c r="I18" s="43"/>
      <c r="J18" s="41">
        <v>14</v>
      </c>
      <c r="K18" s="42">
        <f t="shared" si="0"/>
        <v>34758.51</v>
      </c>
      <c r="L18" s="42"/>
      <c r="M18" s="6">
        <f t="shared" si="3"/>
        <v>2.0099999999999998</v>
      </c>
      <c r="N18" s="41"/>
      <c r="O18" s="8">
        <v>42349</v>
      </c>
      <c r="P18" s="43">
        <v>1.0809</v>
      </c>
      <c r="Q18" s="43"/>
      <c r="R18" s="44">
        <f t="shared" si="4"/>
        <v>-34740</v>
      </c>
      <c r="S18" s="44"/>
      <c r="T18" s="45">
        <f t="shared" si="1"/>
        <v>-14</v>
      </c>
      <c r="U18" s="45"/>
    </row>
    <row r="19" spans="2:21">
      <c r="B19" s="41">
        <v>11</v>
      </c>
      <c r="C19" s="42">
        <f t="shared" si="2"/>
        <v>1123877</v>
      </c>
      <c r="D19" s="42"/>
      <c r="E19" s="41"/>
      <c r="F19" s="8">
        <v>42362</v>
      </c>
      <c r="G19" s="41" t="s">
        <v>3</v>
      </c>
      <c r="H19" s="43">
        <v>1.0488999999999999</v>
      </c>
      <c r="I19" s="43"/>
      <c r="J19" s="41">
        <v>23</v>
      </c>
      <c r="K19" s="42">
        <f t="shared" si="0"/>
        <v>33716.31</v>
      </c>
      <c r="L19" s="42"/>
      <c r="M19" s="6">
        <f t="shared" si="3"/>
        <v>1.18</v>
      </c>
      <c r="N19" s="41"/>
      <c r="O19" s="8">
        <v>42369</v>
      </c>
      <c r="P19" s="43">
        <v>1.0479000000000001</v>
      </c>
      <c r="Q19" s="43"/>
      <c r="R19" s="44">
        <f t="shared" si="4"/>
        <v>14567</v>
      </c>
      <c r="S19" s="44"/>
      <c r="T19" s="45">
        <f t="shared" si="1"/>
        <v>9.9999999999988987</v>
      </c>
      <c r="U19" s="45"/>
    </row>
    <row r="20" spans="2:21">
      <c r="B20" s="41">
        <v>12</v>
      </c>
      <c r="C20" s="42">
        <f t="shared" si="2"/>
        <v>1138444</v>
      </c>
      <c r="D20" s="42"/>
      <c r="E20" s="41">
        <v>2015</v>
      </c>
      <c r="F20" s="8">
        <v>42019</v>
      </c>
      <c r="G20" s="41" t="s">
        <v>3</v>
      </c>
      <c r="H20" s="43">
        <v>1.0492999999999999</v>
      </c>
      <c r="I20" s="43"/>
      <c r="J20" s="41">
        <v>69</v>
      </c>
      <c r="K20" s="42">
        <f t="shared" si="0"/>
        <v>34153.32</v>
      </c>
      <c r="L20" s="42"/>
      <c r="M20" s="6">
        <f t="shared" si="3"/>
        <v>0.4</v>
      </c>
      <c r="N20" s="41"/>
      <c r="O20" s="8">
        <v>42020</v>
      </c>
      <c r="P20" s="43">
        <v>1.0562</v>
      </c>
      <c r="Q20" s="43"/>
      <c r="R20" s="44">
        <f t="shared" si="4"/>
        <v>-34074</v>
      </c>
      <c r="S20" s="44"/>
      <c r="T20" s="45">
        <f t="shared" si="1"/>
        <v>-69</v>
      </c>
      <c r="U20" s="45"/>
    </row>
    <row r="21" spans="2:21">
      <c r="B21" s="41">
        <v>13</v>
      </c>
      <c r="C21" s="42">
        <f t="shared" si="2"/>
        <v>1104370</v>
      </c>
      <c r="D21" s="42"/>
      <c r="E21" s="41"/>
      <c r="F21" s="8">
        <v>42020</v>
      </c>
      <c r="G21" s="41" t="s">
        <v>3</v>
      </c>
      <c r="H21" s="43">
        <v>1.0488999999999999</v>
      </c>
      <c r="I21" s="43"/>
      <c r="J21" s="41">
        <v>94</v>
      </c>
      <c r="K21" s="42">
        <f t="shared" si="0"/>
        <v>33131.1</v>
      </c>
      <c r="L21" s="42"/>
      <c r="M21" s="6">
        <f t="shared" si="3"/>
        <v>0.28000000000000003</v>
      </c>
      <c r="N21" s="41"/>
      <c r="O21" s="8">
        <v>42024</v>
      </c>
      <c r="P21" s="43">
        <v>1.0584</v>
      </c>
      <c r="Q21" s="43"/>
      <c r="R21" s="44">
        <f t="shared" si="4"/>
        <v>-32839</v>
      </c>
      <c r="S21" s="44"/>
      <c r="T21" s="45">
        <f t="shared" si="1"/>
        <v>-94</v>
      </c>
      <c r="U21" s="45"/>
    </row>
    <row r="22" spans="2:21">
      <c r="B22" s="41">
        <v>14</v>
      </c>
      <c r="C22" s="42">
        <f t="shared" si="2"/>
        <v>1071531</v>
      </c>
      <c r="D22" s="42"/>
      <c r="E22" s="41"/>
      <c r="F22" s="8">
        <v>42037</v>
      </c>
      <c r="G22" s="41" t="s">
        <v>4</v>
      </c>
      <c r="H22" s="43">
        <v>1.0717000000000001</v>
      </c>
      <c r="I22" s="43"/>
      <c r="J22" s="41">
        <v>33</v>
      </c>
      <c r="K22" s="42">
        <f t="shared" si="0"/>
        <v>32145.93</v>
      </c>
      <c r="L22" s="42"/>
      <c r="M22" s="6">
        <f t="shared" si="3"/>
        <v>0.78</v>
      </c>
      <c r="N22" s="41"/>
      <c r="O22" s="8">
        <v>42037</v>
      </c>
      <c r="P22" s="43">
        <v>1.0683</v>
      </c>
      <c r="Q22" s="43"/>
      <c r="R22" s="44">
        <f t="shared" si="4"/>
        <v>-32740</v>
      </c>
      <c r="S22" s="44"/>
      <c r="T22" s="45">
        <f t="shared" si="1"/>
        <v>-33</v>
      </c>
      <c r="U22" s="45"/>
    </row>
    <row r="23" spans="2:21">
      <c r="B23" s="41">
        <v>15</v>
      </c>
      <c r="C23" s="42">
        <f t="shared" si="2"/>
        <v>1038791</v>
      </c>
      <c r="D23" s="42"/>
      <c r="E23" s="41"/>
      <c r="F23" s="8">
        <v>42044</v>
      </c>
      <c r="G23" s="41" t="s">
        <v>3</v>
      </c>
      <c r="H23" s="43">
        <v>1.0518000000000001</v>
      </c>
      <c r="I23" s="43"/>
      <c r="J23" s="41">
        <v>29</v>
      </c>
      <c r="K23" s="42">
        <f t="shared" si="0"/>
        <v>31163.73</v>
      </c>
      <c r="L23" s="42"/>
      <c r="M23" s="6">
        <f t="shared" si="3"/>
        <v>0.87</v>
      </c>
      <c r="N23" s="41"/>
      <c r="O23" s="8">
        <v>42055</v>
      </c>
      <c r="P23" s="43">
        <v>1.0392999999999999</v>
      </c>
      <c r="Q23" s="43"/>
      <c r="R23" s="44">
        <f t="shared" si="4"/>
        <v>134259</v>
      </c>
      <c r="S23" s="44"/>
      <c r="T23" s="45">
        <f t="shared" si="1"/>
        <v>125.00000000000178</v>
      </c>
      <c r="U23" s="45"/>
    </row>
    <row r="24" spans="2:21">
      <c r="B24" s="41">
        <v>16</v>
      </c>
      <c r="C24" s="42">
        <f t="shared" si="2"/>
        <v>1173050</v>
      </c>
      <c r="D24" s="42"/>
      <c r="E24" s="41"/>
      <c r="F24" s="8">
        <v>42114</v>
      </c>
      <c r="G24" s="41" t="s">
        <v>51</v>
      </c>
      <c r="H24" s="43">
        <v>1.0113000000000001</v>
      </c>
      <c r="I24" s="43"/>
      <c r="J24" s="41">
        <v>26</v>
      </c>
      <c r="K24" s="42">
        <f t="shared" si="0"/>
        <v>35191.5</v>
      </c>
      <c r="L24" s="42"/>
      <c r="M24" s="6">
        <f t="shared" si="3"/>
        <v>1.0900000000000001</v>
      </c>
      <c r="N24" s="41"/>
      <c r="O24" s="8">
        <v>42117</v>
      </c>
      <c r="P24" s="43">
        <v>1.0139</v>
      </c>
      <c r="Q24" s="43"/>
      <c r="R24" s="44">
        <f t="shared" si="4"/>
        <v>-34987</v>
      </c>
      <c r="S24" s="44"/>
      <c r="T24" s="45">
        <f t="shared" si="1"/>
        <v>-26</v>
      </c>
      <c r="U24" s="45"/>
    </row>
    <row r="25" spans="2:21">
      <c r="B25" s="41">
        <v>17</v>
      </c>
      <c r="C25" s="42">
        <f t="shared" si="2"/>
        <v>1138063</v>
      </c>
      <c r="D25" s="42"/>
      <c r="E25" s="41"/>
      <c r="F25" s="8">
        <v>42151</v>
      </c>
      <c r="G25" s="41" t="s">
        <v>3</v>
      </c>
      <c r="H25" s="43">
        <v>1.0678000000000001</v>
      </c>
      <c r="I25" s="43"/>
      <c r="J25" s="41">
        <v>16</v>
      </c>
      <c r="K25" s="42">
        <f t="shared" si="0"/>
        <v>34141.89</v>
      </c>
      <c r="L25" s="42"/>
      <c r="M25" s="6">
        <f t="shared" si="3"/>
        <v>1.72</v>
      </c>
      <c r="N25" s="41"/>
      <c r="O25" s="8">
        <v>42153</v>
      </c>
      <c r="P25" s="43">
        <v>1.0694999999999999</v>
      </c>
      <c r="Q25" s="43"/>
      <c r="R25" s="44">
        <f t="shared" si="4"/>
        <v>-36098</v>
      </c>
      <c r="S25" s="44"/>
      <c r="T25" s="45">
        <f t="shared" si="1"/>
        <v>-16</v>
      </c>
      <c r="U25" s="45"/>
    </row>
    <row r="26" spans="2:21">
      <c r="B26" s="41">
        <v>18</v>
      </c>
      <c r="C26" s="42">
        <f t="shared" si="2"/>
        <v>1101965</v>
      </c>
      <c r="D26" s="42"/>
      <c r="E26" s="41"/>
      <c r="F26" s="8">
        <v>42184</v>
      </c>
      <c r="G26" s="41" t="s">
        <v>4</v>
      </c>
      <c r="H26" s="43">
        <v>1.1216999999999999</v>
      </c>
      <c r="I26" s="43"/>
      <c r="J26" s="41">
        <v>26</v>
      </c>
      <c r="K26" s="42">
        <f t="shared" si="0"/>
        <v>33058.949999999997</v>
      </c>
      <c r="L26" s="42"/>
      <c r="M26" s="6">
        <f t="shared" si="3"/>
        <v>1.02</v>
      </c>
      <c r="N26" s="41"/>
      <c r="O26" s="8">
        <v>42184</v>
      </c>
      <c r="P26" s="43">
        <v>1.119</v>
      </c>
      <c r="Q26" s="43"/>
      <c r="R26" s="44">
        <f t="shared" si="4"/>
        <v>-33999</v>
      </c>
      <c r="S26" s="44"/>
      <c r="T26" s="45">
        <f t="shared" si="1"/>
        <v>-26</v>
      </c>
      <c r="U26" s="45"/>
    </row>
    <row r="27" spans="2:21">
      <c r="B27" s="41">
        <v>19</v>
      </c>
      <c r="C27" s="42">
        <f t="shared" si="2"/>
        <v>1067966</v>
      </c>
      <c r="D27" s="42"/>
      <c r="E27" s="41"/>
      <c r="F27" s="8">
        <v>42192</v>
      </c>
      <c r="G27" s="41" t="s">
        <v>3</v>
      </c>
      <c r="H27" s="43">
        <v>1.1197999999999999</v>
      </c>
      <c r="I27" s="43"/>
      <c r="J27" s="41">
        <v>42</v>
      </c>
      <c r="K27" s="42">
        <f t="shared" si="0"/>
        <v>32038.98</v>
      </c>
      <c r="L27" s="42"/>
      <c r="M27" s="6">
        <f t="shared" si="3"/>
        <v>0.61</v>
      </c>
      <c r="N27" s="41"/>
      <c r="O27" s="8">
        <v>42192</v>
      </c>
      <c r="P27" s="43">
        <v>1.1241000000000001</v>
      </c>
      <c r="Q27" s="43"/>
      <c r="R27" s="44">
        <f t="shared" si="4"/>
        <v>-32382</v>
      </c>
      <c r="S27" s="44"/>
      <c r="T27" s="45">
        <f t="shared" si="1"/>
        <v>-42</v>
      </c>
      <c r="U27" s="45"/>
    </row>
    <row r="28" spans="2:21">
      <c r="B28" s="41">
        <v>20</v>
      </c>
      <c r="C28" s="42">
        <f t="shared" si="2"/>
        <v>1035584</v>
      </c>
      <c r="D28" s="42"/>
      <c r="E28" s="41"/>
      <c r="F28" s="8">
        <v>42194</v>
      </c>
      <c r="G28" s="41" t="s">
        <v>3</v>
      </c>
      <c r="H28" s="43">
        <v>1.1082000000000001</v>
      </c>
      <c r="I28" s="43"/>
      <c r="J28" s="41">
        <v>34</v>
      </c>
      <c r="K28" s="42">
        <f t="shared" si="0"/>
        <v>31067.52</v>
      </c>
      <c r="L28" s="42"/>
      <c r="M28" s="6">
        <f t="shared" si="3"/>
        <v>0.74</v>
      </c>
      <c r="N28" s="41"/>
      <c r="O28" s="8">
        <v>42199</v>
      </c>
      <c r="P28" s="43">
        <v>1.1116999999999999</v>
      </c>
      <c r="Q28" s="43"/>
      <c r="R28" s="44">
        <f t="shared" si="4"/>
        <v>-31975</v>
      </c>
      <c r="S28" s="44"/>
      <c r="T28" s="45">
        <f t="shared" si="1"/>
        <v>-34</v>
      </c>
      <c r="U28" s="45"/>
    </row>
    <row r="29" spans="2:21">
      <c r="B29" s="41">
        <v>21</v>
      </c>
      <c r="C29" s="42">
        <f t="shared" si="2"/>
        <v>1003609</v>
      </c>
      <c r="D29" s="42"/>
      <c r="E29" s="41"/>
      <c r="F29" s="8">
        <v>42216</v>
      </c>
      <c r="G29" s="41" t="s">
        <v>4</v>
      </c>
      <c r="H29" s="43">
        <v>1.1077999999999999</v>
      </c>
      <c r="I29" s="43"/>
      <c r="J29" s="41">
        <v>61</v>
      </c>
      <c r="K29" s="42">
        <f t="shared" si="0"/>
        <v>30108.27</v>
      </c>
      <c r="L29" s="42"/>
      <c r="M29" s="6">
        <f t="shared" si="3"/>
        <v>0.39</v>
      </c>
      <c r="N29" s="41"/>
      <c r="O29" s="8">
        <v>42219</v>
      </c>
      <c r="P29" s="43">
        <v>1.1015999999999999</v>
      </c>
      <c r="Q29" s="43"/>
      <c r="R29" s="44">
        <f t="shared" si="4"/>
        <v>-29851</v>
      </c>
      <c r="S29" s="44"/>
      <c r="T29" s="45">
        <f t="shared" si="1"/>
        <v>-61</v>
      </c>
      <c r="U29" s="45"/>
    </row>
    <row r="30" spans="2:21">
      <c r="B30" s="41">
        <v>22</v>
      </c>
      <c r="C30" s="42">
        <f t="shared" si="2"/>
        <v>973758</v>
      </c>
      <c r="D30" s="42"/>
      <c r="E30" s="41"/>
      <c r="F30" s="8">
        <v>42226</v>
      </c>
      <c r="G30" s="41" t="s">
        <v>3</v>
      </c>
      <c r="H30" s="43">
        <v>1.1194999999999999</v>
      </c>
      <c r="I30" s="43"/>
      <c r="J30" s="41">
        <v>28</v>
      </c>
      <c r="K30" s="42">
        <f t="shared" si="0"/>
        <v>29212.739999999998</v>
      </c>
      <c r="L30" s="42"/>
      <c r="M30" s="6">
        <f t="shared" si="3"/>
        <v>0.84</v>
      </c>
      <c r="N30" s="41"/>
      <c r="O30" s="8">
        <v>42230</v>
      </c>
      <c r="P30" s="43">
        <v>1.1224000000000001</v>
      </c>
      <c r="Q30" s="43"/>
      <c r="R30" s="44">
        <f t="shared" si="4"/>
        <v>-30074</v>
      </c>
      <c r="S30" s="44"/>
      <c r="T30" s="45">
        <f t="shared" si="1"/>
        <v>-28</v>
      </c>
      <c r="U30" s="45"/>
    </row>
    <row r="31" spans="2:21">
      <c r="B31" s="41">
        <v>23</v>
      </c>
      <c r="C31" s="42">
        <f t="shared" si="2"/>
        <v>943684</v>
      </c>
      <c r="D31" s="42"/>
      <c r="E31" s="41"/>
      <c r="F31" s="8">
        <v>42233</v>
      </c>
      <c r="G31" s="41" t="s">
        <v>4</v>
      </c>
      <c r="H31" s="43">
        <v>1.1281000000000001</v>
      </c>
      <c r="I31" s="43"/>
      <c r="J31" s="41">
        <v>36</v>
      </c>
      <c r="K31" s="42">
        <f t="shared" si="0"/>
        <v>28310.52</v>
      </c>
      <c r="L31" s="42"/>
      <c r="M31" s="6">
        <f t="shared" si="3"/>
        <v>0.63</v>
      </c>
      <c r="N31" s="41"/>
      <c r="O31" s="8">
        <v>42233</v>
      </c>
      <c r="P31" s="43">
        <v>1.1244000000000001</v>
      </c>
      <c r="Q31" s="43"/>
      <c r="R31" s="44">
        <f t="shared" si="4"/>
        <v>-28777</v>
      </c>
      <c r="S31" s="44"/>
      <c r="T31" s="45">
        <f t="shared" si="1"/>
        <v>-36</v>
      </c>
      <c r="U31" s="45"/>
    </row>
    <row r="32" spans="2:21">
      <c r="B32" s="41">
        <v>24</v>
      </c>
      <c r="C32" s="42">
        <f t="shared" si="2"/>
        <v>914907</v>
      </c>
      <c r="D32" s="42"/>
      <c r="E32" s="41"/>
      <c r="F32" s="8">
        <v>42243</v>
      </c>
      <c r="G32" s="41" t="s">
        <v>4</v>
      </c>
      <c r="H32" s="43">
        <v>1.1048</v>
      </c>
      <c r="I32" s="43"/>
      <c r="J32" s="41">
        <v>35</v>
      </c>
      <c r="K32" s="42">
        <f t="shared" si="0"/>
        <v>27447.21</v>
      </c>
      <c r="L32" s="42"/>
      <c r="M32" s="6">
        <f t="shared" si="3"/>
        <v>0.63</v>
      </c>
      <c r="N32" s="41"/>
      <c r="O32" s="8">
        <v>42249</v>
      </c>
      <c r="P32" s="43">
        <v>1.1034999999999999</v>
      </c>
      <c r="Q32" s="43"/>
      <c r="R32" s="44">
        <f t="shared" si="4"/>
        <v>-10111</v>
      </c>
      <c r="S32" s="44"/>
      <c r="T32" s="45">
        <f t="shared" si="1"/>
        <v>-35</v>
      </c>
      <c r="U32" s="45"/>
    </row>
    <row r="33" spans="2:21">
      <c r="B33" s="41">
        <v>25</v>
      </c>
      <c r="C33" s="42">
        <f t="shared" si="2"/>
        <v>904796</v>
      </c>
      <c r="D33" s="42"/>
      <c r="E33" s="41"/>
      <c r="F33" s="8">
        <v>42275</v>
      </c>
      <c r="G33" s="41" t="s">
        <v>3</v>
      </c>
      <c r="H33" s="43">
        <v>1.1024</v>
      </c>
      <c r="I33" s="43"/>
      <c r="J33" s="41">
        <v>23</v>
      </c>
      <c r="K33" s="42">
        <f t="shared" si="0"/>
        <v>27143.879999999997</v>
      </c>
      <c r="L33" s="42"/>
      <c r="M33" s="6">
        <f t="shared" si="3"/>
        <v>0.95</v>
      </c>
      <c r="N33" s="41"/>
      <c r="O33" s="8">
        <v>42276</v>
      </c>
      <c r="P33" s="43">
        <v>1.1047</v>
      </c>
      <c r="Q33" s="43"/>
      <c r="R33" s="44">
        <f t="shared" si="4"/>
        <v>-26975</v>
      </c>
      <c r="S33" s="44"/>
      <c r="T33" s="45">
        <f t="shared" si="1"/>
        <v>-23</v>
      </c>
      <c r="U33" s="45"/>
    </row>
    <row r="34" spans="2:21">
      <c r="B34" s="41">
        <v>26</v>
      </c>
      <c r="C34" s="42">
        <f t="shared" si="2"/>
        <v>877821</v>
      </c>
      <c r="D34" s="42"/>
      <c r="E34" s="41"/>
      <c r="F34" s="8">
        <v>42289</v>
      </c>
      <c r="G34" s="41" t="s">
        <v>4</v>
      </c>
      <c r="H34" s="43">
        <v>1.0953999999999999</v>
      </c>
      <c r="I34" s="43"/>
      <c r="J34" s="41">
        <v>33</v>
      </c>
      <c r="K34" s="42">
        <f t="shared" si="0"/>
        <v>26334.629999999997</v>
      </c>
      <c r="L34" s="42"/>
      <c r="M34" s="6">
        <f t="shared" si="3"/>
        <v>0.64</v>
      </c>
      <c r="N34" s="41"/>
      <c r="O34" s="8">
        <v>42290</v>
      </c>
      <c r="P34" s="43">
        <v>1.0920000000000001</v>
      </c>
      <c r="Q34" s="43"/>
      <c r="R34" s="44">
        <f t="shared" si="4"/>
        <v>-26864</v>
      </c>
      <c r="S34" s="44"/>
      <c r="T34" s="45">
        <f t="shared" si="1"/>
        <v>-33</v>
      </c>
      <c r="U34" s="45"/>
    </row>
    <row r="35" spans="2:21">
      <c r="B35" s="41">
        <v>27</v>
      </c>
      <c r="C35" s="42">
        <f t="shared" si="2"/>
        <v>850957</v>
      </c>
      <c r="D35" s="42"/>
      <c r="E35" s="41"/>
      <c r="F35" s="8">
        <v>42319</v>
      </c>
      <c r="G35" s="41" t="s">
        <v>3</v>
      </c>
      <c r="H35" s="43">
        <v>1.0748</v>
      </c>
      <c r="I35" s="43"/>
      <c r="J35" s="41">
        <v>23</v>
      </c>
      <c r="K35" s="42">
        <f t="shared" si="0"/>
        <v>25528.71</v>
      </c>
      <c r="L35" s="42"/>
      <c r="M35" s="6">
        <f t="shared" si="3"/>
        <v>0.89</v>
      </c>
      <c r="N35" s="41"/>
      <c r="O35" s="8">
        <v>42320</v>
      </c>
      <c r="P35" s="43">
        <v>1.0770999999999999</v>
      </c>
      <c r="Q35" s="43"/>
      <c r="R35" s="44">
        <f t="shared" si="4"/>
        <v>-25271</v>
      </c>
      <c r="S35" s="44"/>
      <c r="T35" s="45">
        <f t="shared" si="1"/>
        <v>-23</v>
      </c>
      <c r="U35" s="45"/>
    </row>
    <row r="36" spans="2:21">
      <c r="B36" s="41">
        <v>28</v>
      </c>
      <c r="C36" s="42">
        <f t="shared" si="2"/>
        <v>825686</v>
      </c>
      <c r="D36" s="42"/>
      <c r="E36" s="41"/>
      <c r="F36" s="8">
        <v>42327</v>
      </c>
      <c r="G36" s="41" t="s">
        <v>3</v>
      </c>
      <c r="H36" s="43">
        <v>1.0945</v>
      </c>
      <c r="I36" s="43"/>
      <c r="J36" s="41">
        <v>28</v>
      </c>
      <c r="K36" s="42">
        <f t="shared" si="0"/>
        <v>24770.579999999998</v>
      </c>
      <c r="L36" s="42"/>
      <c r="M36" s="6">
        <f t="shared" si="3"/>
        <v>0.71</v>
      </c>
      <c r="N36" s="41"/>
      <c r="O36" s="8">
        <v>42328</v>
      </c>
      <c r="P36" s="43">
        <v>1.0972999999999999</v>
      </c>
      <c r="Q36" s="43"/>
      <c r="R36" s="44">
        <f t="shared" si="4"/>
        <v>-24543</v>
      </c>
      <c r="S36" s="44"/>
      <c r="T36" s="45">
        <f t="shared" si="1"/>
        <v>-28</v>
      </c>
      <c r="U36" s="45"/>
    </row>
    <row r="37" spans="2:21">
      <c r="B37" s="41">
        <v>29</v>
      </c>
      <c r="C37" s="42">
        <f t="shared" si="2"/>
        <v>801143</v>
      </c>
      <c r="D37" s="42"/>
      <c r="E37" s="41"/>
      <c r="F37" s="8">
        <v>42339</v>
      </c>
      <c r="G37" s="41" t="s">
        <v>3</v>
      </c>
      <c r="H37" s="43">
        <v>1.0956999999999999</v>
      </c>
      <c r="I37" s="43"/>
      <c r="J37" s="41">
        <v>23</v>
      </c>
      <c r="K37" s="42">
        <f t="shared" si="0"/>
        <v>24034.29</v>
      </c>
      <c r="L37" s="42"/>
      <c r="M37" s="6">
        <f t="shared" si="3"/>
        <v>0.84</v>
      </c>
      <c r="N37" s="41"/>
      <c r="O37" s="8">
        <v>42340</v>
      </c>
      <c r="P37" s="43">
        <v>1.0981000000000001</v>
      </c>
      <c r="Q37" s="43"/>
      <c r="R37" s="44">
        <f t="shared" si="4"/>
        <v>-24888</v>
      </c>
      <c r="S37" s="44"/>
      <c r="T37" s="45">
        <f t="shared" si="1"/>
        <v>-23</v>
      </c>
      <c r="U37" s="45"/>
    </row>
    <row r="38" spans="2:21">
      <c r="B38" s="41">
        <v>30</v>
      </c>
      <c r="C38" s="42">
        <f t="shared" si="2"/>
        <v>776255</v>
      </c>
      <c r="D38" s="42"/>
      <c r="E38" s="41"/>
      <c r="F38" s="8"/>
      <c r="G38" s="41" t="s">
        <v>4</v>
      </c>
      <c r="H38" s="43"/>
      <c r="I38" s="43"/>
      <c r="J38" s="41"/>
      <c r="K38" s="42" t="str">
        <f t="shared" si="0"/>
        <v/>
      </c>
      <c r="L38" s="42"/>
      <c r="M38" s="6" t="str">
        <f t="shared" si="3"/>
        <v/>
      </c>
      <c r="N38" s="41"/>
      <c r="O38" s="8"/>
      <c r="P38" s="43"/>
      <c r="Q38" s="43"/>
      <c r="R38" s="44" t="str">
        <f t="shared" si="4"/>
        <v/>
      </c>
      <c r="S38" s="44"/>
      <c r="T38" s="45" t="str">
        <f t="shared" si="1"/>
        <v/>
      </c>
      <c r="U38" s="45"/>
    </row>
    <row r="39" spans="2:21">
      <c r="B39" s="41">
        <v>31</v>
      </c>
      <c r="C39" s="42" t="str">
        <f t="shared" si="2"/>
        <v/>
      </c>
      <c r="D39" s="42"/>
      <c r="E39" s="41"/>
      <c r="F39" s="8"/>
      <c r="G39" s="41" t="s">
        <v>4</v>
      </c>
      <c r="H39" s="43"/>
      <c r="I39" s="43"/>
      <c r="J39" s="41"/>
      <c r="K39" s="42" t="str">
        <f t="shared" si="0"/>
        <v/>
      </c>
      <c r="L39" s="42"/>
      <c r="M39" s="6" t="str">
        <f t="shared" si="3"/>
        <v/>
      </c>
      <c r="N39" s="41"/>
      <c r="O39" s="8"/>
      <c r="P39" s="43"/>
      <c r="Q39" s="43"/>
      <c r="R39" s="44" t="str">
        <f t="shared" si="4"/>
        <v/>
      </c>
      <c r="S39" s="44"/>
      <c r="T39" s="45" t="str">
        <f t="shared" si="1"/>
        <v/>
      </c>
      <c r="U39" s="45"/>
    </row>
    <row r="40" spans="2:21">
      <c r="B40" s="41">
        <v>32</v>
      </c>
      <c r="C40" s="42" t="str">
        <f t="shared" si="2"/>
        <v/>
      </c>
      <c r="D40" s="42"/>
      <c r="E40" s="41"/>
      <c r="F40" s="8"/>
      <c r="G40" s="41" t="s">
        <v>4</v>
      </c>
      <c r="H40" s="43"/>
      <c r="I40" s="43"/>
      <c r="J40" s="41"/>
      <c r="K40" s="42" t="str">
        <f t="shared" si="0"/>
        <v/>
      </c>
      <c r="L40" s="42"/>
      <c r="M40" s="6" t="str">
        <f t="shared" si="3"/>
        <v/>
      </c>
      <c r="N40" s="41"/>
      <c r="O40" s="8"/>
      <c r="P40" s="43"/>
      <c r="Q40" s="43"/>
      <c r="R40" s="44" t="str">
        <f t="shared" si="4"/>
        <v/>
      </c>
      <c r="S40" s="44"/>
      <c r="T40" s="45" t="str">
        <f t="shared" si="1"/>
        <v/>
      </c>
      <c r="U40" s="45"/>
    </row>
    <row r="41" spans="2:21">
      <c r="B41" s="41">
        <v>33</v>
      </c>
      <c r="C41" s="42" t="str">
        <f t="shared" si="2"/>
        <v/>
      </c>
      <c r="D41" s="42"/>
      <c r="E41" s="41"/>
      <c r="F41" s="8"/>
      <c r="G41" s="41" t="s">
        <v>3</v>
      </c>
      <c r="H41" s="43"/>
      <c r="I41" s="43"/>
      <c r="J41" s="41"/>
      <c r="K41" s="42" t="str">
        <f t="shared" si="0"/>
        <v/>
      </c>
      <c r="L41" s="42"/>
      <c r="M41" s="6" t="str">
        <f t="shared" si="3"/>
        <v/>
      </c>
      <c r="N41" s="41"/>
      <c r="O41" s="8"/>
      <c r="P41" s="43"/>
      <c r="Q41" s="43"/>
      <c r="R41" s="44" t="str">
        <f t="shared" si="4"/>
        <v/>
      </c>
      <c r="S41" s="44"/>
      <c r="T41" s="45" t="str">
        <f t="shared" si="1"/>
        <v/>
      </c>
      <c r="U41" s="45"/>
    </row>
    <row r="42" spans="2:21">
      <c r="B42" s="41">
        <v>34</v>
      </c>
      <c r="C42" s="42" t="str">
        <f t="shared" si="2"/>
        <v/>
      </c>
      <c r="D42" s="42"/>
      <c r="E42" s="41"/>
      <c r="F42" s="8"/>
      <c r="G42" s="41" t="s">
        <v>4</v>
      </c>
      <c r="H42" s="43"/>
      <c r="I42" s="43"/>
      <c r="J42" s="41"/>
      <c r="K42" s="42" t="str">
        <f t="shared" si="0"/>
        <v/>
      </c>
      <c r="L42" s="42"/>
      <c r="M42" s="6" t="str">
        <f t="shared" si="3"/>
        <v/>
      </c>
      <c r="N42" s="41"/>
      <c r="O42" s="8"/>
      <c r="P42" s="43"/>
      <c r="Q42" s="43"/>
      <c r="R42" s="44" t="str">
        <f t="shared" si="4"/>
        <v/>
      </c>
      <c r="S42" s="44"/>
      <c r="T42" s="45" t="str">
        <f t="shared" si="1"/>
        <v/>
      </c>
      <c r="U42" s="45"/>
    </row>
    <row r="43" spans="2:21">
      <c r="B43" s="41">
        <v>35</v>
      </c>
      <c r="C43" s="42" t="str">
        <f t="shared" si="2"/>
        <v/>
      </c>
      <c r="D43" s="42"/>
      <c r="E43" s="41"/>
      <c r="F43" s="8"/>
      <c r="G43" s="41" t="s">
        <v>3</v>
      </c>
      <c r="H43" s="43"/>
      <c r="I43" s="43"/>
      <c r="J43" s="41"/>
      <c r="K43" s="42" t="str">
        <f t="shared" si="0"/>
        <v/>
      </c>
      <c r="L43" s="42"/>
      <c r="M43" s="6" t="str">
        <f t="shared" si="3"/>
        <v/>
      </c>
      <c r="N43" s="41"/>
      <c r="O43" s="8"/>
      <c r="P43" s="43"/>
      <c r="Q43" s="43"/>
      <c r="R43" s="44" t="str">
        <f t="shared" si="4"/>
        <v/>
      </c>
      <c r="S43" s="44"/>
      <c r="T43" s="45" t="str">
        <f t="shared" si="1"/>
        <v/>
      </c>
      <c r="U43" s="45"/>
    </row>
    <row r="44" spans="2:21">
      <c r="B44" s="41">
        <v>36</v>
      </c>
      <c r="C44" s="42" t="str">
        <f t="shared" si="2"/>
        <v/>
      </c>
      <c r="D44" s="42"/>
      <c r="E44" s="41"/>
      <c r="F44" s="8"/>
      <c r="G44" s="41" t="s">
        <v>4</v>
      </c>
      <c r="H44" s="43"/>
      <c r="I44" s="43"/>
      <c r="J44" s="41"/>
      <c r="K44" s="42" t="str">
        <f t="shared" si="0"/>
        <v/>
      </c>
      <c r="L44" s="42"/>
      <c r="M44" s="6" t="str">
        <f t="shared" si="3"/>
        <v/>
      </c>
      <c r="N44" s="41"/>
      <c r="O44" s="8"/>
      <c r="P44" s="43"/>
      <c r="Q44" s="43"/>
      <c r="R44" s="44" t="str">
        <f t="shared" si="4"/>
        <v/>
      </c>
      <c r="S44" s="44"/>
      <c r="T44" s="45" t="str">
        <f t="shared" si="1"/>
        <v/>
      </c>
      <c r="U44" s="45"/>
    </row>
    <row r="45" spans="2:21">
      <c r="B45" s="41">
        <v>37</v>
      </c>
      <c r="C45" s="42" t="str">
        <f t="shared" si="2"/>
        <v/>
      </c>
      <c r="D45" s="42"/>
      <c r="E45" s="41"/>
      <c r="F45" s="8"/>
      <c r="G45" s="41" t="s">
        <v>3</v>
      </c>
      <c r="H45" s="43"/>
      <c r="I45" s="43"/>
      <c r="J45" s="41"/>
      <c r="K45" s="42" t="str">
        <f t="shared" si="0"/>
        <v/>
      </c>
      <c r="L45" s="42"/>
      <c r="M45" s="6" t="str">
        <f t="shared" si="3"/>
        <v/>
      </c>
      <c r="N45" s="41"/>
      <c r="O45" s="8"/>
      <c r="P45" s="43"/>
      <c r="Q45" s="43"/>
      <c r="R45" s="44" t="str">
        <f t="shared" si="4"/>
        <v/>
      </c>
      <c r="S45" s="44"/>
      <c r="T45" s="45" t="str">
        <f t="shared" si="1"/>
        <v/>
      </c>
      <c r="U45" s="45"/>
    </row>
    <row r="46" spans="2:21">
      <c r="B46" s="41">
        <v>38</v>
      </c>
      <c r="C46" s="42" t="str">
        <f t="shared" si="2"/>
        <v/>
      </c>
      <c r="D46" s="42"/>
      <c r="E46" s="41"/>
      <c r="F46" s="8"/>
      <c r="G46" s="41" t="s">
        <v>4</v>
      </c>
      <c r="H46" s="43"/>
      <c r="I46" s="43"/>
      <c r="J46" s="41"/>
      <c r="K46" s="42" t="str">
        <f t="shared" si="0"/>
        <v/>
      </c>
      <c r="L46" s="42"/>
      <c r="M46" s="6" t="str">
        <f t="shared" si="3"/>
        <v/>
      </c>
      <c r="N46" s="41"/>
      <c r="O46" s="8"/>
      <c r="P46" s="43"/>
      <c r="Q46" s="43"/>
      <c r="R46" s="44" t="str">
        <f t="shared" si="4"/>
        <v/>
      </c>
      <c r="S46" s="44"/>
      <c r="T46" s="45" t="str">
        <f t="shared" si="1"/>
        <v/>
      </c>
      <c r="U46" s="45"/>
    </row>
    <row r="47" spans="2:21">
      <c r="B47" s="41">
        <v>39</v>
      </c>
      <c r="C47" s="42" t="str">
        <f t="shared" si="2"/>
        <v/>
      </c>
      <c r="D47" s="42"/>
      <c r="E47" s="41"/>
      <c r="F47" s="8"/>
      <c r="G47" s="41" t="s">
        <v>4</v>
      </c>
      <c r="H47" s="43"/>
      <c r="I47" s="43"/>
      <c r="J47" s="41"/>
      <c r="K47" s="42" t="str">
        <f t="shared" si="0"/>
        <v/>
      </c>
      <c r="L47" s="42"/>
      <c r="M47" s="6" t="str">
        <f t="shared" si="3"/>
        <v/>
      </c>
      <c r="N47" s="41"/>
      <c r="O47" s="8"/>
      <c r="P47" s="43"/>
      <c r="Q47" s="43"/>
      <c r="R47" s="44" t="str">
        <f t="shared" si="4"/>
        <v/>
      </c>
      <c r="S47" s="44"/>
      <c r="T47" s="45" t="str">
        <f t="shared" si="1"/>
        <v/>
      </c>
      <c r="U47" s="45"/>
    </row>
    <row r="48" spans="2:21">
      <c r="B48" s="41">
        <v>40</v>
      </c>
      <c r="C48" s="42" t="str">
        <f t="shared" si="2"/>
        <v/>
      </c>
      <c r="D48" s="42"/>
      <c r="E48" s="41"/>
      <c r="F48" s="8"/>
      <c r="G48" s="41" t="s">
        <v>37</v>
      </c>
      <c r="H48" s="43"/>
      <c r="I48" s="43"/>
      <c r="J48" s="41"/>
      <c r="K48" s="42" t="str">
        <f t="shared" si="0"/>
        <v/>
      </c>
      <c r="L48" s="42"/>
      <c r="M48" s="6" t="str">
        <f t="shared" si="3"/>
        <v/>
      </c>
      <c r="N48" s="41"/>
      <c r="O48" s="8"/>
      <c r="P48" s="43"/>
      <c r="Q48" s="43"/>
      <c r="R48" s="44" t="str">
        <f t="shared" si="4"/>
        <v/>
      </c>
      <c r="S48" s="44"/>
      <c r="T48" s="45" t="str">
        <f t="shared" si="1"/>
        <v/>
      </c>
      <c r="U48" s="45"/>
    </row>
    <row r="49" spans="2:21">
      <c r="B49" s="41">
        <v>41</v>
      </c>
      <c r="C49" s="42" t="str">
        <f t="shared" si="2"/>
        <v/>
      </c>
      <c r="D49" s="42"/>
      <c r="E49" s="41"/>
      <c r="F49" s="8"/>
      <c r="G49" s="41" t="s">
        <v>4</v>
      </c>
      <c r="H49" s="43"/>
      <c r="I49" s="43"/>
      <c r="J49" s="41"/>
      <c r="K49" s="42" t="str">
        <f t="shared" si="0"/>
        <v/>
      </c>
      <c r="L49" s="42"/>
      <c r="M49" s="6" t="str">
        <f t="shared" si="3"/>
        <v/>
      </c>
      <c r="N49" s="41"/>
      <c r="O49" s="8"/>
      <c r="P49" s="43"/>
      <c r="Q49" s="43"/>
      <c r="R49" s="44" t="str">
        <f t="shared" si="4"/>
        <v/>
      </c>
      <c r="S49" s="44"/>
      <c r="T49" s="45" t="str">
        <f t="shared" si="1"/>
        <v/>
      </c>
      <c r="U49" s="45"/>
    </row>
    <row r="50" spans="2:21">
      <c r="B50" s="41">
        <v>42</v>
      </c>
      <c r="C50" s="42" t="str">
        <f t="shared" si="2"/>
        <v/>
      </c>
      <c r="D50" s="42"/>
      <c r="E50" s="41"/>
      <c r="F50" s="8"/>
      <c r="G50" s="41" t="s">
        <v>4</v>
      </c>
      <c r="H50" s="43"/>
      <c r="I50" s="43"/>
      <c r="J50" s="41"/>
      <c r="K50" s="42" t="str">
        <f t="shared" si="0"/>
        <v/>
      </c>
      <c r="L50" s="42"/>
      <c r="M50" s="6" t="str">
        <f t="shared" si="3"/>
        <v/>
      </c>
      <c r="N50" s="41"/>
      <c r="O50" s="8"/>
      <c r="P50" s="43"/>
      <c r="Q50" s="43"/>
      <c r="R50" s="44" t="str">
        <f t="shared" si="4"/>
        <v/>
      </c>
      <c r="S50" s="44"/>
      <c r="T50" s="45" t="str">
        <f t="shared" si="1"/>
        <v/>
      </c>
      <c r="U50" s="45"/>
    </row>
    <row r="51" spans="2:21">
      <c r="B51" s="41">
        <v>43</v>
      </c>
      <c r="C51" s="42" t="str">
        <f t="shared" si="2"/>
        <v/>
      </c>
      <c r="D51" s="42"/>
      <c r="E51" s="41"/>
      <c r="F51" s="8"/>
      <c r="G51" s="41" t="s">
        <v>3</v>
      </c>
      <c r="H51" s="43"/>
      <c r="I51" s="43"/>
      <c r="J51" s="41"/>
      <c r="K51" s="42" t="str">
        <f t="shared" si="0"/>
        <v/>
      </c>
      <c r="L51" s="42"/>
      <c r="M51" s="6" t="str">
        <f t="shared" si="3"/>
        <v/>
      </c>
      <c r="N51" s="41"/>
      <c r="O51" s="8"/>
      <c r="P51" s="43"/>
      <c r="Q51" s="43"/>
      <c r="R51" s="44" t="str">
        <f t="shared" si="4"/>
        <v/>
      </c>
      <c r="S51" s="44"/>
      <c r="T51" s="45" t="str">
        <f t="shared" si="1"/>
        <v/>
      </c>
      <c r="U51" s="45"/>
    </row>
    <row r="52" spans="2:21">
      <c r="B52" s="41">
        <v>44</v>
      </c>
      <c r="C52" s="42" t="str">
        <f t="shared" si="2"/>
        <v/>
      </c>
      <c r="D52" s="42"/>
      <c r="E52" s="41"/>
      <c r="F52" s="8"/>
      <c r="G52" s="41" t="s">
        <v>3</v>
      </c>
      <c r="H52" s="43"/>
      <c r="I52" s="43"/>
      <c r="J52" s="41"/>
      <c r="K52" s="42" t="str">
        <f t="shared" si="0"/>
        <v/>
      </c>
      <c r="L52" s="42"/>
      <c r="M52" s="6" t="str">
        <f t="shared" si="3"/>
        <v/>
      </c>
      <c r="N52" s="41"/>
      <c r="O52" s="8"/>
      <c r="P52" s="43"/>
      <c r="Q52" s="43"/>
      <c r="R52" s="44" t="str">
        <f t="shared" si="4"/>
        <v/>
      </c>
      <c r="S52" s="44"/>
      <c r="T52" s="45" t="str">
        <f t="shared" si="1"/>
        <v/>
      </c>
      <c r="U52" s="45"/>
    </row>
    <row r="53" spans="2:21">
      <c r="B53" s="41">
        <v>45</v>
      </c>
      <c r="C53" s="42" t="str">
        <f t="shared" si="2"/>
        <v/>
      </c>
      <c r="D53" s="42"/>
      <c r="E53" s="41"/>
      <c r="F53" s="8"/>
      <c r="G53" s="41" t="s">
        <v>4</v>
      </c>
      <c r="H53" s="43"/>
      <c r="I53" s="43"/>
      <c r="J53" s="41"/>
      <c r="K53" s="42" t="str">
        <f t="shared" si="0"/>
        <v/>
      </c>
      <c r="L53" s="42"/>
      <c r="M53" s="6" t="str">
        <f t="shared" si="3"/>
        <v/>
      </c>
      <c r="N53" s="41"/>
      <c r="O53" s="8"/>
      <c r="P53" s="43"/>
      <c r="Q53" s="43"/>
      <c r="R53" s="44" t="str">
        <f t="shared" si="4"/>
        <v/>
      </c>
      <c r="S53" s="44"/>
      <c r="T53" s="45" t="str">
        <f t="shared" si="1"/>
        <v/>
      </c>
      <c r="U53" s="45"/>
    </row>
    <row r="54" spans="2:21">
      <c r="B54" s="41">
        <v>46</v>
      </c>
      <c r="C54" s="42" t="str">
        <f t="shared" si="2"/>
        <v/>
      </c>
      <c r="D54" s="42"/>
      <c r="E54" s="41"/>
      <c r="F54" s="8"/>
      <c r="G54" s="41" t="s">
        <v>4</v>
      </c>
      <c r="H54" s="43"/>
      <c r="I54" s="43"/>
      <c r="J54" s="41"/>
      <c r="K54" s="42" t="str">
        <f t="shared" si="0"/>
        <v/>
      </c>
      <c r="L54" s="42"/>
      <c r="M54" s="6" t="str">
        <f t="shared" si="3"/>
        <v/>
      </c>
      <c r="N54" s="41"/>
      <c r="O54" s="8"/>
      <c r="P54" s="43"/>
      <c r="Q54" s="43"/>
      <c r="R54" s="44" t="str">
        <f t="shared" si="4"/>
        <v/>
      </c>
      <c r="S54" s="44"/>
      <c r="T54" s="45" t="str">
        <f t="shared" si="1"/>
        <v/>
      </c>
      <c r="U54" s="45"/>
    </row>
    <row r="55" spans="2:21">
      <c r="B55" s="41">
        <v>47</v>
      </c>
      <c r="C55" s="42" t="str">
        <f t="shared" si="2"/>
        <v/>
      </c>
      <c r="D55" s="42"/>
      <c r="E55" s="41"/>
      <c r="F55" s="8"/>
      <c r="G55" s="41" t="s">
        <v>3</v>
      </c>
      <c r="H55" s="43"/>
      <c r="I55" s="43"/>
      <c r="J55" s="41"/>
      <c r="K55" s="42" t="str">
        <f t="shared" si="0"/>
        <v/>
      </c>
      <c r="L55" s="42"/>
      <c r="M55" s="6" t="str">
        <f t="shared" si="3"/>
        <v/>
      </c>
      <c r="N55" s="41"/>
      <c r="O55" s="8"/>
      <c r="P55" s="43"/>
      <c r="Q55" s="43"/>
      <c r="R55" s="44" t="str">
        <f t="shared" si="4"/>
        <v/>
      </c>
      <c r="S55" s="44"/>
      <c r="T55" s="45" t="str">
        <f t="shared" si="1"/>
        <v/>
      </c>
      <c r="U55" s="45"/>
    </row>
    <row r="56" spans="2:21">
      <c r="B56" s="41">
        <v>48</v>
      </c>
      <c r="C56" s="42" t="str">
        <f t="shared" si="2"/>
        <v/>
      </c>
      <c r="D56" s="42"/>
      <c r="E56" s="41"/>
      <c r="F56" s="8"/>
      <c r="G56" s="41" t="s">
        <v>3</v>
      </c>
      <c r="H56" s="43"/>
      <c r="I56" s="43"/>
      <c r="J56" s="41"/>
      <c r="K56" s="42" t="str">
        <f t="shared" si="0"/>
        <v/>
      </c>
      <c r="L56" s="42"/>
      <c r="M56" s="6" t="str">
        <f t="shared" si="3"/>
        <v/>
      </c>
      <c r="N56" s="41"/>
      <c r="O56" s="8"/>
      <c r="P56" s="43"/>
      <c r="Q56" s="43"/>
      <c r="R56" s="44" t="str">
        <f t="shared" si="4"/>
        <v/>
      </c>
      <c r="S56" s="44"/>
      <c r="T56" s="45" t="str">
        <f t="shared" si="1"/>
        <v/>
      </c>
      <c r="U56" s="45"/>
    </row>
    <row r="57" spans="2:21">
      <c r="B57" s="41">
        <v>49</v>
      </c>
      <c r="C57" s="42" t="str">
        <f t="shared" si="2"/>
        <v/>
      </c>
      <c r="D57" s="42"/>
      <c r="E57" s="41"/>
      <c r="F57" s="8"/>
      <c r="G57" s="41" t="s">
        <v>3</v>
      </c>
      <c r="H57" s="43"/>
      <c r="I57" s="43"/>
      <c r="J57" s="41"/>
      <c r="K57" s="42" t="str">
        <f t="shared" si="0"/>
        <v/>
      </c>
      <c r="L57" s="42"/>
      <c r="M57" s="6" t="str">
        <f t="shared" si="3"/>
        <v/>
      </c>
      <c r="N57" s="41"/>
      <c r="O57" s="8"/>
      <c r="P57" s="43"/>
      <c r="Q57" s="43"/>
      <c r="R57" s="44" t="str">
        <f t="shared" si="4"/>
        <v/>
      </c>
      <c r="S57" s="44"/>
      <c r="T57" s="45" t="str">
        <f t="shared" si="1"/>
        <v/>
      </c>
      <c r="U57" s="45"/>
    </row>
    <row r="58" spans="2:21">
      <c r="B58" s="41">
        <v>50</v>
      </c>
      <c r="C58" s="42" t="str">
        <f t="shared" si="2"/>
        <v/>
      </c>
      <c r="D58" s="42"/>
      <c r="E58" s="41"/>
      <c r="F58" s="8"/>
      <c r="G58" s="41" t="s">
        <v>3</v>
      </c>
      <c r="H58" s="43"/>
      <c r="I58" s="43"/>
      <c r="J58" s="41"/>
      <c r="K58" s="42" t="str">
        <f t="shared" si="0"/>
        <v/>
      </c>
      <c r="L58" s="42"/>
      <c r="M58" s="6" t="str">
        <f t="shared" si="3"/>
        <v/>
      </c>
      <c r="N58" s="41"/>
      <c r="O58" s="8"/>
      <c r="P58" s="43"/>
      <c r="Q58" s="43"/>
      <c r="R58" s="44" t="str">
        <f t="shared" si="4"/>
        <v/>
      </c>
      <c r="S58" s="44"/>
      <c r="T58" s="45" t="str">
        <f t="shared" si="1"/>
        <v/>
      </c>
      <c r="U58" s="45"/>
    </row>
    <row r="59" spans="2:21">
      <c r="B59" s="41">
        <v>51</v>
      </c>
      <c r="C59" s="42" t="str">
        <f t="shared" si="2"/>
        <v/>
      </c>
      <c r="D59" s="42"/>
      <c r="E59" s="41"/>
      <c r="F59" s="8"/>
      <c r="G59" s="41" t="s">
        <v>3</v>
      </c>
      <c r="H59" s="43"/>
      <c r="I59" s="43"/>
      <c r="J59" s="41"/>
      <c r="K59" s="42" t="str">
        <f t="shared" si="0"/>
        <v/>
      </c>
      <c r="L59" s="42"/>
      <c r="M59" s="6" t="str">
        <f t="shared" si="3"/>
        <v/>
      </c>
      <c r="N59" s="41"/>
      <c r="O59" s="8"/>
      <c r="P59" s="43"/>
      <c r="Q59" s="43"/>
      <c r="R59" s="44" t="str">
        <f t="shared" si="4"/>
        <v/>
      </c>
      <c r="S59" s="44"/>
      <c r="T59" s="45" t="str">
        <f t="shared" si="1"/>
        <v/>
      </c>
      <c r="U59" s="45"/>
    </row>
    <row r="60" spans="2:21">
      <c r="B60" s="41">
        <v>52</v>
      </c>
      <c r="C60" s="42" t="str">
        <f t="shared" si="2"/>
        <v/>
      </c>
      <c r="D60" s="42"/>
      <c r="E60" s="41"/>
      <c r="F60" s="8"/>
      <c r="G60" s="41" t="s">
        <v>3</v>
      </c>
      <c r="H60" s="43"/>
      <c r="I60" s="43"/>
      <c r="J60" s="41"/>
      <c r="K60" s="42" t="str">
        <f t="shared" si="0"/>
        <v/>
      </c>
      <c r="L60" s="42"/>
      <c r="M60" s="6" t="str">
        <f t="shared" si="3"/>
        <v/>
      </c>
      <c r="N60" s="41"/>
      <c r="O60" s="8"/>
      <c r="P60" s="43"/>
      <c r="Q60" s="43"/>
      <c r="R60" s="44" t="str">
        <f t="shared" si="4"/>
        <v/>
      </c>
      <c r="S60" s="44"/>
      <c r="T60" s="45" t="str">
        <f t="shared" si="1"/>
        <v/>
      </c>
      <c r="U60" s="45"/>
    </row>
    <row r="61" spans="2:21">
      <c r="B61" s="41">
        <v>53</v>
      </c>
      <c r="C61" s="42" t="str">
        <f t="shared" si="2"/>
        <v/>
      </c>
      <c r="D61" s="42"/>
      <c r="E61" s="41"/>
      <c r="F61" s="8"/>
      <c r="G61" s="41" t="s">
        <v>3</v>
      </c>
      <c r="H61" s="43"/>
      <c r="I61" s="43"/>
      <c r="J61" s="41"/>
      <c r="K61" s="42" t="str">
        <f t="shared" si="0"/>
        <v/>
      </c>
      <c r="L61" s="42"/>
      <c r="M61" s="6" t="str">
        <f t="shared" si="3"/>
        <v/>
      </c>
      <c r="N61" s="41"/>
      <c r="O61" s="8"/>
      <c r="P61" s="43"/>
      <c r="Q61" s="43"/>
      <c r="R61" s="44" t="str">
        <f t="shared" si="4"/>
        <v/>
      </c>
      <c r="S61" s="44"/>
      <c r="T61" s="45" t="str">
        <f t="shared" si="1"/>
        <v/>
      </c>
      <c r="U61" s="45"/>
    </row>
    <row r="62" spans="2:21">
      <c r="B62" s="41">
        <v>54</v>
      </c>
      <c r="C62" s="42" t="str">
        <f t="shared" si="2"/>
        <v/>
      </c>
      <c r="D62" s="42"/>
      <c r="E62" s="41"/>
      <c r="F62" s="8"/>
      <c r="G62" s="41" t="s">
        <v>3</v>
      </c>
      <c r="H62" s="43"/>
      <c r="I62" s="43"/>
      <c r="J62" s="41"/>
      <c r="K62" s="42" t="str">
        <f t="shared" si="0"/>
        <v/>
      </c>
      <c r="L62" s="42"/>
      <c r="M62" s="6" t="str">
        <f t="shared" si="3"/>
        <v/>
      </c>
      <c r="N62" s="41"/>
      <c r="O62" s="8"/>
      <c r="P62" s="43"/>
      <c r="Q62" s="43"/>
      <c r="R62" s="44" t="str">
        <f t="shared" si="4"/>
        <v/>
      </c>
      <c r="S62" s="44"/>
      <c r="T62" s="45" t="str">
        <f t="shared" si="1"/>
        <v/>
      </c>
      <c r="U62" s="45"/>
    </row>
    <row r="63" spans="2:21">
      <c r="B63" s="41">
        <v>55</v>
      </c>
      <c r="C63" s="42" t="str">
        <f t="shared" si="2"/>
        <v/>
      </c>
      <c r="D63" s="42"/>
      <c r="E63" s="41"/>
      <c r="F63" s="8"/>
      <c r="G63" s="41" t="s">
        <v>4</v>
      </c>
      <c r="H63" s="43"/>
      <c r="I63" s="43"/>
      <c r="J63" s="41"/>
      <c r="K63" s="42" t="str">
        <f t="shared" si="0"/>
        <v/>
      </c>
      <c r="L63" s="42"/>
      <c r="M63" s="6" t="str">
        <f t="shared" si="3"/>
        <v/>
      </c>
      <c r="N63" s="41"/>
      <c r="O63" s="8"/>
      <c r="P63" s="43"/>
      <c r="Q63" s="43"/>
      <c r="R63" s="44" t="str">
        <f t="shared" si="4"/>
        <v/>
      </c>
      <c r="S63" s="44"/>
      <c r="T63" s="45" t="str">
        <f t="shared" si="1"/>
        <v/>
      </c>
      <c r="U63" s="45"/>
    </row>
    <row r="64" spans="2:21">
      <c r="B64" s="41">
        <v>56</v>
      </c>
      <c r="C64" s="42" t="str">
        <f t="shared" si="2"/>
        <v/>
      </c>
      <c r="D64" s="42"/>
      <c r="E64" s="41"/>
      <c r="F64" s="8"/>
      <c r="G64" s="41" t="s">
        <v>3</v>
      </c>
      <c r="H64" s="43"/>
      <c r="I64" s="43"/>
      <c r="J64" s="41"/>
      <c r="K64" s="42" t="str">
        <f t="shared" si="0"/>
        <v/>
      </c>
      <c r="L64" s="42"/>
      <c r="M64" s="6" t="str">
        <f t="shared" si="3"/>
        <v/>
      </c>
      <c r="N64" s="41"/>
      <c r="O64" s="8"/>
      <c r="P64" s="43"/>
      <c r="Q64" s="43"/>
      <c r="R64" s="44" t="str">
        <f t="shared" si="4"/>
        <v/>
      </c>
      <c r="S64" s="44"/>
      <c r="T64" s="45" t="str">
        <f t="shared" si="1"/>
        <v/>
      </c>
      <c r="U64" s="45"/>
    </row>
    <row r="65" spans="2:21">
      <c r="B65" s="41">
        <v>57</v>
      </c>
      <c r="C65" s="42" t="str">
        <f t="shared" si="2"/>
        <v/>
      </c>
      <c r="D65" s="42"/>
      <c r="E65" s="41"/>
      <c r="F65" s="8"/>
      <c r="G65" s="41" t="s">
        <v>3</v>
      </c>
      <c r="H65" s="43"/>
      <c r="I65" s="43"/>
      <c r="J65" s="41"/>
      <c r="K65" s="42" t="str">
        <f t="shared" si="0"/>
        <v/>
      </c>
      <c r="L65" s="42"/>
      <c r="M65" s="6" t="str">
        <f t="shared" si="3"/>
        <v/>
      </c>
      <c r="N65" s="41"/>
      <c r="O65" s="8"/>
      <c r="P65" s="43"/>
      <c r="Q65" s="43"/>
      <c r="R65" s="44" t="str">
        <f t="shared" si="4"/>
        <v/>
      </c>
      <c r="S65" s="44"/>
      <c r="T65" s="45" t="str">
        <f t="shared" si="1"/>
        <v/>
      </c>
      <c r="U65" s="45"/>
    </row>
    <row r="66" spans="2:21">
      <c r="B66" s="41">
        <v>58</v>
      </c>
      <c r="C66" s="42" t="str">
        <f t="shared" si="2"/>
        <v/>
      </c>
      <c r="D66" s="42"/>
      <c r="E66" s="41"/>
      <c r="F66" s="8"/>
      <c r="G66" s="41" t="s">
        <v>3</v>
      </c>
      <c r="H66" s="43"/>
      <c r="I66" s="43"/>
      <c r="J66" s="41"/>
      <c r="K66" s="42" t="str">
        <f t="shared" si="0"/>
        <v/>
      </c>
      <c r="L66" s="42"/>
      <c r="M66" s="6" t="str">
        <f t="shared" si="3"/>
        <v/>
      </c>
      <c r="N66" s="41"/>
      <c r="O66" s="8"/>
      <c r="P66" s="43"/>
      <c r="Q66" s="43"/>
      <c r="R66" s="44" t="str">
        <f t="shared" si="4"/>
        <v/>
      </c>
      <c r="S66" s="44"/>
      <c r="T66" s="45" t="str">
        <f t="shared" si="1"/>
        <v/>
      </c>
      <c r="U66" s="45"/>
    </row>
    <row r="67" spans="2:21">
      <c r="B67" s="41">
        <v>59</v>
      </c>
      <c r="C67" s="42" t="str">
        <f t="shared" si="2"/>
        <v/>
      </c>
      <c r="D67" s="42"/>
      <c r="E67" s="41"/>
      <c r="F67" s="8"/>
      <c r="G67" s="41" t="s">
        <v>3</v>
      </c>
      <c r="H67" s="43"/>
      <c r="I67" s="43"/>
      <c r="J67" s="41"/>
      <c r="K67" s="42" t="str">
        <f t="shared" si="0"/>
        <v/>
      </c>
      <c r="L67" s="42"/>
      <c r="M67" s="6" t="str">
        <f t="shared" si="3"/>
        <v/>
      </c>
      <c r="N67" s="41"/>
      <c r="O67" s="8"/>
      <c r="P67" s="43"/>
      <c r="Q67" s="43"/>
      <c r="R67" s="44" t="str">
        <f t="shared" si="4"/>
        <v/>
      </c>
      <c r="S67" s="44"/>
      <c r="T67" s="45" t="str">
        <f t="shared" si="1"/>
        <v/>
      </c>
      <c r="U67" s="45"/>
    </row>
    <row r="68" spans="2:21">
      <c r="B68" s="41">
        <v>60</v>
      </c>
      <c r="C68" s="42" t="str">
        <f t="shared" si="2"/>
        <v/>
      </c>
      <c r="D68" s="42"/>
      <c r="E68" s="41"/>
      <c r="F68" s="8"/>
      <c r="G68" s="41" t="s">
        <v>4</v>
      </c>
      <c r="H68" s="43"/>
      <c r="I68" s="43"/>
      <c r="J68" s="41"/>
      <c r="K68" s="42" t="str">
        <f t="shared" si="0"/>
        <v/>
      </c>
      <c r="L68" s="42"/>
      <c r="M68" s="6" t="str">
        <f t="shared" si="3"/>
        <v/>
      </c>
      <c r="N68" s="41"/>
      <c r="O68" s="8"/>
      <c r="P68" s="43"/>
      <c r="Q68" s="43"/>
      <c r="R68" s="44" t="str">
        <f t="shared" si="4"/>
        <v/>
      </c>
      <c r="S68" s="44"/>
      <c r="T68" s="45" t="str">
        <f t="shared" si="1"/>
        <v/>
      </c>
      <c r="U68" s="45"/>
    </row>
    <row r="69" spans="2:21">
      <c r="B69" s="41">
        <v>61</v>
      </c>
      <c r="C69" s="42" t="str">
        <f t="shared" si="2"/>
        <v/>
      </c>
      <c r="D69" s="42"/>
      <c r="E69" s="41"/>
      <c r="F69" s="8"/>
      <c r="G69" s="41" t="s">
        <v>4</v>
      </c>
      <c r="H69" s="43"/>
      <c r="I69" s="43"/>
      <c r="J69" s="41"/>
      <c r="K69" s="42" t="str">
        <f t="shared" si="0"/>
        <v/>
      </c>
      <c r="L69" s="42"/>
      <c r="M69" s="6" t="str">
        <f t="shared" si="3"/>
        <v/>
      </c>
      <c r="N69" s="41"/>
      <c r="O69" s="8"/>
      <c r="P69" s="43"/>
      <c r="Q69" s="43"/>
      <c r="R69" s="44" t="str">
        <f t="shared" si="4"/>
        <v/>
      </c>
      <c r="S69" s="44"/>
      <c r="T69" s="45" t="str">
        <f t="shared" si="1"/>
        <v/>
      </c>
      <c r="U69" s="45"/>
    </row>
    <row r="70" spans="2:21">
      <c r="B70" s="41">
        <v>62</v>
      </c>
      <c r="C70" s="42" t="str">
        <f t="shared" si="2"/>
        <v/>
      </c>
      <c r="D70" s="42"/>
      <c r="E70" s="41"/>
      <c r="F70" s="8"/>
      <c r="G70" s="41" t="s">
        <v>3</v>
      </c>
      <c r="H70" s="43"/>
      <c r="I70" s="43"/>
      <c r="J70" s="41"/>
      <c r="K70" s="42" t="str">
        <f t="shared" si="0"/>
        <v/>
      </c>
      <c r="L70" s="42"/>
      <c r="M70" s="6" t="str">
        <f t="shared" si="3"/>
        <v/>
      </c>
      <c r="N70" s="41"/>
      <c r="O70" s="8"/>
      <c r="P70" s="43"/>
      <c r="Q70" s="43"/>
      <c r="R70" s="44" t="str">
        <f t="shared" si="4"/>
        <v/>
      </c>
      <c r="S70" s="44"/>
      <c r="T70" s="45" t="str">
        <f t="shared" si="1"/>
        <v/>
      </c>
      <c r="U70" s="45"/>
    </row>
    <row r="71" spans="2:21">
      <c r="B71" s="41">
        <v>63</v>
      </c>
      <c r="C71" s="42" t="str">
        <f t="shared" si="2"/>
        <v/>
      </c>
      <c r="D71" s="42"/>
      <c r="E71" s="41"/>
      <c r="F71" s="8"/>
      <c r="G71" s="41" t="s">
        <v>4</v>
      </c>
      <c r="H71" s="43"/>
      <c r="I71" s="43"/>
      <c r="J71" s="41"/>
      <c r="K71" s="42" t="str">
        <f t="shared" si="0"/>
        <v/>
      </c>
      <c r="L71" s="42"/>
      <c r="M71" s="6" t="str">
        <f t="shared" si="3"/>
        <v/>
      </c>
      <c r="N71" s="41"/>
      <c r="O71" s="8"/>
      <c r="P71" s="43"/>
      <c r="Q71" s="43"/>
      <c r="R71" s="44" t="str">
        <f t="shared" si="4"/>
        <v/>
      </c>
      <c r="S71" s="44"/>
      <c r="T71" s="45" t="str">
        <f t="shared" si="1"/>
        <v/>
      </c>
      <c r="U71" s="45"/>
    </row>
    <row r="72" spans="2:21">
      <c r="B72" s="41">
        <v>64</v>
      </c>
      <c r="C72" s="42" t="str">
        <f t="shared" si="2"/>
        <v/>
      </c>
      <c r="D72" s="42"/>
      <c r="E72" s="41"/>
      <c r="F72" s="8"/>
      <c r="G72" s="41" t="s">
        <v>3</v>
      </c>
      <c r="H72" s="43"/>
      <c r="I72" s="43"/>
      <c r="J72" s="41"/>
      <c r="K72" s="42" t="str">
        <f t="shared" si="0"/>
        <v/>
      </c>
      <c r="L72" s="42"/>
      <c r="M72" s="6" t="str">
        <f t="shared" si="3"/>
        <v/>
      </c>
      <c r="N72" s="41"/>
      <c r="O72" s="8"/>
      <c r="P72" s="43"/>
      <c r="Q72" s="43"/>
      <c r="R72" s="44" t="str">
        <f t="shared" si="4"/>
        <v/>
      </c>
      <c r="S72" s="44"/>
      <c r="T72" s="45" t="str">
        <f t="shared" si="1"/>
        <v/>
      </c>
      <c r="U72" s="45"/>
    </row>
    <row r="73" spans="2:21">
      <c r="B73" s="41">
        <v>65</v>
      </c>
      <c r="C73" s="42" t="str">
        <f t="shared" si="2"/>
        <v/>
      </c>
      <c r="D73" s="42"/>
      <c r="E73" s="41"/>
      <c r="F73" s="8"/>
      <c r="G73" s="41" t="s">
        <v>4</v>
      </c>
      <c r="H73" s="43"/>
      <c r="I73" s="43"/>
      <c r="J73" s="41"/>
      <c r="K73" s="42" t="str">
        <f t="shared" ref="K73:K108" si="5">IF(F73="","",C73*0.03)</f>
        <v/>
      </c>
      <c r="L73" s="42"/>
      <c r="M73" s="6" t="str">
        <f t="shared" si="3"/>
        <v/>
      </c>
      <c r="N73" s="41"/>
      <c r="O73" s="8"/>
      <c r="P73" s="43"/>
      <c r="Q73" s="43"/>
      <c r="R73" s="44" t="str">
        <f t="shared" ref="R73:R108" si="6">IF(O73="","",ROUNDDOWN((IF(G73="売",H73-P73,P73-H73))*M73*1000000000/81,0))</f>
        <v/>
      </c>
      <c r="S73" s="44"/>
      <c r="T73" s="45" t="str">
        <f t="shared" ref="T73:T108" si="7">IF(O73="","",IF(R73&lt;0,J73*(-1),IF(G73="買",(P73-H73)*10000,(H73-P73)*10000)))</f>
        <v/>
      </c>
      <c r="U73" s="45"/>
    </row>
    <row r="74" spans="2:21">
      <c r="B74" s="41">
        <v>66</v>
      </c>
      <c r="C74" s="42" t="str">
        <f t="shared" ref="C74:C108" si="8">IF(R73="","",C73+R73)</f>
        <v/>
      </c>
      <c r="D74" s="42"/>
      <c r="E74" s="41"/>
      <c r="F74" s="8"/>
      <c r="G74" s="41" t="s">
        <v>4</v>
      </c>
      <c r="H74" s="43"/>
      <c r="I74" s="43"/>
      <c r="J74" s="41"/>
      <c r="K74" s="42" t="str">
        <f t="shared" si="5"/>
        <v/>
      </c>
      <c r="L74" s="42"/>
      <c r="M74" s="6" t="str">
        <f t="shared" ref="M74:M108" si="9">IF(J74="","",ROUNDDOWN(K74/(J74/81)/100000,2))</f>
        <v/>
      </c>
      <c r="N74" s="41"/>
      <c r="O74" s="8"/>
      <c r="P74" s="43"/>
      <c r="Q74" s="43"/>
      <c r="R74" s="44" t="str">
        <f t="shared" si="6"/>
        <v/>
      </c>
      <c r="S74" s="44"/>
      <c r="T74" s="45" t="str">
        <f t="shared" si="7"/>
        <v/>
      </c>
      <c r="U74" s="45"/>
    </row>
    <row r="75" spans="2:21">
      <c r="B75" s="41">
        <v>67</v>
      </c>
      <c r="C75" s="42" t="str">
        <f t="shared" si="8"/>
        <v/>
      </c>
      <c r="D75" s="42"/>
      <c r="E75" s="41"/>
      <c r="F75" s="8"/>
      <c r="G75" s="41" t="s">
        <v>3</v>
      </c>
      <c r="H75" s="43"/>
      <c r="I75" s="43"/>
      <c r="J75" s="41"/>
      <c r="K75" s="42" t="str">
        <f t="shared" si="5"/>
        <v/>
      </c>
      <c r="L75" s="42"/>
      <c r="M75" s="6" t="str">
        <f t="shared" si="9"/>
        <v/>
      </c>
      <c r="N75" s="41"/>
      <c r="O75" s="8"/>
      <c r="P75" s="43"/>
      <c r="Q75" s="43"/>
      <c r="R75" s="44" t="str">
        <f t="shared" si="6"/>
        <v/>
      </c>
      <c r="S75" s="44"/>
      <c r="T75" s="45" t="str">
        <f t="shared" si="7"/>
        <v/>
      </c>
      <c r="U75" s="45"/>
    </row>
    <row r="76" spans="2:21">
      <c r="B76" s="41">
        <v>68</v>
      </c>
      <c r="C76" s="42" t="str">
        <f t="shared" si="8"/>
        <v/>
      </c>
      <c r="D76" s="42"/>
      <c r="E76" s="41"/>
      <c r="F76" s="8"/>
      <c r="G76" s="41" t="s">
        <v>3</v>
      </c>
      <c r="H76" s="43"/>
      <c r="I76" s="43"/>
      <c r="J76" s="41"/>
      <c r="K76" s="42" t="str">
        <f t="shared" si="5"/>
        <v/>
      </c>
      <c r="L76" s="42"/>
      <c r="M76" s="6" t="str">
        <f t="shared" si="9"/>
        <v/>
      </c>
      <c r="N76" s="41"/>
      <c r="O76" s="8"/>
      <c r="P76" s="43"/>
      <c r="Q76" s="43"/>
      <c r="R76" s="44" t="str">
        <f t="shared" si="6"/>
        <v/>
      </c>
      <c r="S76" s="44"/>
      <c r="T76" s="45" t="str">
        <f t="shared" si="7"/>
        <v/>
      </c>
      <c r="U76" s="45"/>
    </row>
    <row r="77" spans="2:21">
      <c r="B77" s="41">
        <v>69</v>
      </c>
      <c r="C77" s="42" t="str">
        <f t="shared" si="8"/>
        <v/>
      </c>
      <c r="D77" s="42"/>
      <c r="E77" s="41"/>
      <c r="F77" s="8"/>
      <c r="G77" s="41" t="s">
        <v>3</v>
      </c>
      <c r="H77" s="43"/>
      <c r="I77" s="43"/>
      <c r="J77" s="41"/>
      <c r="K77" s="42" t="str">
        <f t="shared" si="5"/>
        <v/>
      </c>
      <c r="L77" s="42"/>
      <c r="M77" s="6" t="str">
        <f t="shared" si="9"/>
        <v/>
      </c>
      <c r="N77" s="41"/>
      <c r="O77" s="8"/>
      <c r="P77" s="43"/>
      <c r="Q77" s="43"/>
      <c r="R77" s="44" t="str">
        <f t="shared" si="6"/>
        <v/>
      </c>
      <c r="S77" s="44"/>
      <c r="T77" s="45" t="str">
        <f t="shared" si="7"/>
        <v/>
      </c>
      <c r="U77" s="45"/>
    </row>
    <row r="78" spans="2:21">
      <c r="B78" s="41">
        <v>70</v>
      </c>
      <c r="C78" s="42" t="str">
        <f t="shared" si="8"/>
        <v/>
      </c>
      <c r="D78" s="42"/>
      <c r="E78" s="41"/>
      <c r="F78" s="8"/>
      <c r="G78" s="41" t="s">
        <v>4</v>
      </c>
      <c r="H78" s="43"/>
      <c r="I78" s="43"/>
      <c r="J78" s="41"/>
      <c r="K78" s="42" t="str">
        <f t="shared" si="5"/>
        <v/>
      </c>
      <c r="L78" s="42"/>
      <c r="M78" s="6" t="str">
        <f t="shared" si="9"/>
        <v/>
      </c>
      <c r="N78" s="41"/>
      <c r="O78" s="8"/>
      <c r="P78" s="43"/>
      <c r="Q78" s="43"/>
      <c r="R78" s="44" t="str">
        <f t="shared" si="6"/>
        <v/>
      </c>
      <c r="S78" s="44"/>
      <c r="T78" s="45" t="str">
        <f t="shared" si="7"/>
        <v/>
      </c>
      <c r="U78" s="45"/>
    </row>
    <row r="79" spans="2:21">
      <c r="B79" s="41">
        <v>71</v>
      </c>
      <c r="C79" s="42" t="str">
        <f t="shared" si="8"/>
        <v/>
      </c>
      <c r="D79" s="42"/>
      <c r="E79" s="41"/>
      <c r="F79" s="8"/>
      <c r="G79" s="41" t="s">
        <v>3</v>
      </c>
      <c r="H79" s="43"/>
      <c r="I79" s="43"/>
      <c r="J79" s="41"/>
      <c r="K79" s="42" t="str">
        <f t="shared" si="5"/>
        <v/>
      </c>
      <c r="L79" s="42"/>
      <c r="M79" s="6" t="str">
        <f t="shared" si="9"/>
        <v/>
      </c>
      <c r="N79" s="41"/>
      <c r="O79" s="8"/>
      <c r="P79" s="43"/>
      <c r="Q79" s="43"/>
      <c r="R79" s="44" t="str">
        <f t="shared" si="6"/>
        <v/>
      </c>
      <c r="S79" s="44"/>
      <c r="T79" s="45" t="str">
        <f t="shared" si="7"/>
        <v/>
      </c>
      <c r="U79" s="45"/>
    </row>
    <row r="80" spans="2:21">
      <c r="B80" s="41">
        <v>72</v>
      </c>
      <c r="C80" s="42" t="str">
        <f t="shared" si="8"/>
        <v/>
      </c>
      <c r="D80" s="42"/>
      <c r="E80" s="41"/>
      <c r="F80" s="8"/>
      <c r="G80" s="41" t="s">
        <v>4</v>
      </c>
      <c r="H80" s="43"/>
      <c r="I80" s="43"/>
      <c r="J80" s="41"/>
      <c r="K80" s="42" t="str">
        <f t="shared" si="5"/>
        <v/>
      </c>
      <c r="L80" s="42"/>
      <c r="M80" s="6" t="str">
        <f t="shared" si="9"/>
        <v/>
      </c>
      <c r="N80" s="41"/>
      <c r="O80" s="8"/>
      <c r="P80" s="43"/>
      <c r="Q80" s="43"/>
      <c r="R80" s="44" t="str">
        <f t="shared" si="6"/>
        <v/>
      </c>
      <c r="S80" s="44"/>
      <c r="T80" s="45" t="str">
        <f t="shared" si="7"/>
        <v/>
      </c>
      <c r="U80" s="45"/>
    </row>
    <row r="81" spans="2:21">
      <c r="B81" s="41">
        <v>73</v>
      </c>
      <c r="C81" s="42" t="str">
        <f t="shared" si="8"/>
        <v/>
      </c>
      <c r="D81" s="42"/>
      <c r="E81" s="41"/>
      <c r="F81" s="8"/>
      <c r="G81" s="41" t="s">
        <v>3</v>
      </c>
      <c r="H81" s="43"/>
      <c r="I81" s="43"/>
      <c r="J81" s="41"/>
      <c r="K81" s="42" t="str">
        <f t="shared" si="5"/>
        <v/>
      </c>
      <c r="L81" s="42"/>
      <c r="M81" s="6" t="str">
        <f t="shared" si="9"/>
        <v/>
      </c>
      <c r="N81" s="41"/>
      <c r="O81" s="8"/>
      <c r="P81" s="43"/>
      <c r="Q81" s="43"/>
      <c r="R81" s="44" t="str">
        <f t="shared" si="6"/>
        <v/>
      </c>
      <c r="S81" s="44"/>
      <c r="T81" s="45" t="str">
        <f t="shared" si="7"/>
        <v/>
      </c>
      <c r="U81" s="45"/>
    </row>
    <row r="82" spans="2:21">
      <c r="B82" s="41">
        <v>74</v>
      </c>
      <c r="C82" s="42" t="str">
        <f t="shared" si="8"/>
        <v/>
      </c>
      <c r="D82" s="42"/>
      <c r="E82" s="41"/>
      <c r="F82" s="8"/>
      <c r="G82" s="41" t="s">
        <v>3</v>
      </c>
      <c r="H82" s="43"/>
      <c r="I82" s="43"/>
      <c r="J82" s="41"/>
      <c r="K82" s="42" t="str">
        <f t="shared" si="5"/>
        <v/>
      </c>
      <c r="L82" s="42"/>
      <c r="M82" s="6" t="str">
        <f t="shared" si="9"/>
        <v/>
      </c>
      <c r="N82" s="41"/>
      <c r="O82" s="8"/>
      <c r="P82" s="43"/>
      <c r="Q82" s="43"/>
      <c r="R82" s="44" t="str">
        <f t="shared" si="6"/>
        <v/>
      </c>
      <c r="S82" s="44"/>
      <c r="T82" s="45" t="str">
        <f t="shared" si="7"/>
        <v/>
      </c>
      <c r="U82" s="45"/>
    </row>
    <row r="83" spans="2:21">
      <c r="B83" s="41">
        <v>75</v>
      </c>
      <c r="C83" s="42" t="str">
        <f t="shared" si="8"/>
        <v/>
      </c>
      <c r="D83" s="42"/>
      <c r="E83" s="41"/>
      <c r="F83" s="8"/>
      <c r="G83" s="41" t="s">
        <v>3</v>
      </c>
      <c r="H83" s="43"/>
      <c r="I83" s="43"/>
      <c r="J83" s="41"/>
      <c r="K83" s="42" t="str">
        <f t="shared" si="5"/>
        <v/>
      </c>
      <c r="L83" s="42"/>
      <c r="M83" s="6" t="str">
        <f t="shared" si="9"/>
        <v/>
      </c>
      <c r="N83" s="41"/>
      <c r="O83" s="8"/>
      <c r="P83" s="43"/>
      <c r="Q83" s="43"/>
      <c r="R83" s="44" t="str">
        <f t="shared" si="6"/>
        <v/>
      </c>
      <c r="S83" s="44"/>
      <c r="T83" s="45" t="str">
        <f t="shared" si="7"/>
        <v/>
      </c>
      <c r="U83" s="45"/>
    </row>
    <row r="84" spans="2:21">
      <c r="B84" s="41">
        <v>76</v>
      </c>
      <c r="C84" s="42" t="str">
        <f t="shared" si="8"/>
        <v/>
      </c>
      <c r="D84" s="42"/>
      <c r="E84" s="41"/>
      <c r="F84" s="8"/>
      <c r="G84" s="41" t="s">
        <v>3</v>
      </c>
      <c r="H84" s="43"/>
      <c r="I84" s="43"/>
      <c r="J84" s="41"/>
      <c r="K84" s="42" t="str">
        <f t="shared" si="5"/>
        <v/>
      </c>
      <c r="L84" s="42"/>
      <c r="M84" s="6" t="str">
        <f t="shared" si="9"/>
        <v/>
      </c>
      <c r="N84" s="41"/>
      <c r="O84" s="8"/>
      <c r="P84" s="43"/>
      <c r="Q84" s="43"/>
      <c r="R84" s="44" t="str">
        <f t="shared" si="6"/>
        <v/>
      </c>
      <c r="S84" s="44"/>
      <c r="T84" s="45" t="str">
        <f t="shared" si="7"/>
        <v/>
      </c>
      <c r="U84" s="45"/>
    </row>
    <row r="85" spans="2:21">
      <c r="B85" s="41">
        <v>77</v>
      </c>
      <c r="C85" s="42" t="str">
        <f t="shared" si="8"/>
        <v/>
      </c>
      <c r="D85" s="42"/>
      <c r="E85" s="41"/>
      <c r="F85" s="8"/>
      <c r="G85" s="41" t="s">
        <v>4</v>
      </c>
      <c r="H85" s="43"/>
      <c r="I85" s="43"/>
      <c r="J85" s="41"/>
      <c r="K85" s="42" t="str">
        <f t="shared" si="5"/>
        <v/>
      </c>
      <c r="L85" s="42"/>
      <c r="M85" s="6" t="str">
        <f t="shared" si="9"/>
        <v/>
      </c>
      <c r="N85" s="41"/>
      <c r="O85" s="8"/>
      <c r="P85" s="43"/>
      <c r="Q85" s="43"/>
      <c r="R85" s="44" t="str">
        <f t="shared" si="6"/>
        <v/>
      </c>
      <c r="S85" s="44"/>
      <c r="T85" s="45" t="str">
        <f t="shared" si="7"/>
        <v/>
      </c>
      <c r="U85" s="45"/>
    </row>
    <row r="86" spans="2:21">
      <c r="B86" s="41">
        <v>78</v>
      </c>
      <c r="C86" s="42" t="str">
        <f t="shared" si="8"/>
        <v/>
      </c>
      <c r="D86" s="42"/>
      <c r="E86" s="41"/>
      <c r="F86" s="8"/>
      <c r="G86" s="41" t="s">
        <v>3</v>
      </c>
      <c r="H86" s="43"/>
      <c r="I86" s="43"/>
      <c r="J86" s="41"/>
      <c r="K86" s="42" t="str">
        <f t="shared" si="5"/>
        <v/>
      </c>
      <c r="L86" s="42"/>
      <c r="M86" s="6" t="str">
        <f t="shared" si="9"/>
        <v/>
      </c>
      <c r="N86" s="41"/>
      <c r="O86" s="8"/>
      <c r="P86" s="43"/>
      <c r="Q86" s="43"/>
      <c r="R86" s="44" t="str">
        <f t="shared" si="6"/>
        <v/>
      </c>
      <c r="S86" s="44"/>
      <c r="T86" s="45" t="str">
        <f t="shared" si="7"/>
        <v/>
      </c>
      <c r="U86" s="45"/>
    </row>
    <row r="87" spans="2:21">
      <c r="B87" s="41">
        <v>79</v>
      </c>
      <c r="C87" s="42" t="str">
        <f t="shared" si="8"/>
        <v/>
      </c>
      <c r="D87" s="42"/>
      <c r="E87" s="41"/>
      <c r="F87" s="8"/>
      <c r="G87" s="41" t="s">
        <v>4</v>
      </c>
      <c r="H87" s="43"/>
      <c r="I87" s="43"/>
      <c r="J87" s="41"/>
      <c r="K87" s="42" t="str">
        <f t="shared" si="5"/>
        <v/>
      </c>
      <c r="L87" s="42"/>
      <c r="M87" s="6" t="str">
        <f t="shared" si="9"/>
        <v/>
      </c>
      <c r="N87" s="41"/>
      <c r="O87" s="8"/>
      <c r="P87" s="43"/>
      <c r="Q87" s="43"/>
      <c r="R87" s="44" t="str">
        <f t="shared" si="6"/>
        <v/>
      </c>
      <c r="S87" s="44"/>
      <c r="T87" s="45" t="str">
        <f t="shared" si="7"/>
        <v/>
      </c>
      <c r="U87" s="45"/>
    </row>
    <row r="88" spans="2:21">
      <c r="B88" s="41">
        <v>80</v>
      </c>
      <c r="C88" s="42" t="str">
        <f t="shared" si="8"/>
        <v/>
      </c>
      <c r="D88" s="42"/>
      <c r="E88" s="41"/>
      <c r="F88" s="8"/>
      <c r="G88" s="41" t="s">
        <v>4</v>
      </c>
      <c r="H88" s="43"/>
      <c r="I88" s="43"/>
      <c r="J88" s="41"/>
      <c r="K88" s="42" t="str">
        <f t="shared" si="5"/>
        <v/>
      </c>
      <c r="L88" s="42"/>
      <c r="M88" s="6" t="str">
        <f t="shared" si="9"/>
        <v/>
      </c>
      <c r="N88" s="41"/>
      <c r="O88" s="8"/>
      <c r="P88" s="43"/>
      <c r="Q88" s="43"/>
      <c r="R88" s="44" t="str">
        <f t="shared" si="6"/>
        <v/>
      </c>
      <c r="S88" s="44"/>
      <c r="T88" s="45" t="str">
        <f t="shared" si="7"/>
        <v/>
      </c>
      <c r="U88" s="45"/>
    </row>
    <row r="89" spans="2:21">
      <c r="B89" s="41">
        <v>81</v>
      </c>
      <c r="C89" s="42" t="str">
        <f t="shared" si="8"/>
        <v/>
      </c>
      <c r="D89" s="42"/>
      <c r="E89" s="41"/>
      <c r="F89" s="8"/>
      <c r="G89" s="41" t="s">
        <v>4</v>
      </c>
      <c r="H89" s="43"/>
      <c r="I89" s="43"/>
      <c r="J89" s="41"/>
      <c r="K89" s="42" t="str">
        <f t="shared" si="5"/>
        <v/>
      </c>
      <c r="L89" s="42"/>
      <c r="M89" s="6" t="str">
        <f t="shared" si="9"/>
        <v/>
      </c>
      <c r="N89" s="41"/>
      <c r="O89" s="8"/>
      <c r="P89" s="43"/>
      <c r="Q89" s="43"/>
      <c r="R89" s="44" t="str">
        <f t="shared" si="6"/>
        <v/>
      </c>
      <c r="S89" s="44"/>
      <c r="T89" s="45" t="str">
        <f t="shared" si="7"/>
        <v/>
      </c>
      <c r="U89" s="45"/>
    </row>
    <row r="90" spans="2:21">
      <c r="B90" s="41">
        <v>82</v>
      </c>
      <c r="C90" s="42" t="str">
        <f t="shared" si="8"/>
        <v/>
      </c>
      <c r="D90" s="42"/>
      <c r="E90" s="41"/>
      <c r="F90" s="8"/>
      <c r="G90" s="41" t="s">
        <v>4</v>
      </c>
      <c r="H90" s="43"/>
      <c r="I90" s="43"/>
      <c r="J90" s="41"/>
      <c r="K90" s="42" t="str">
        <f t="shared" si="5"/>
        <v/>
      </c>
      <c r="L90" s="42"/>
      <c r="M90" s="6" t="str">
        <f t="shared" si="9"/>
        <v/>
      </c>
      <c r="N90" s="41"/>
      <c r="O90" s="8"/>
      <c r="P90" s="43"/>
      <c r="Q90" s="43"/>
      <c r="R90" s="44" t="str">
        <f t="shared" si="6"/>
        <v/>
      </c>
      <c r="S90" s="44"/>
      <c r="T90" s="45" t="str">
        <f t="shared" si="7"/>
        <v/>
      </c>
      <c r="U90" s="45"/>
    </row>
    <row r="91" spans="2:21">
      <c r="B91" s="41">
        <v>83</v>
      </c>
      <c r="C91" s="42" t="str">
        <f t="shared" si="8"/>
        <v/>
      </c>
      <c r="D91" s="42"/>
      <c r="E91" s="41"/>
      <c r="F91" s="8"/>
      <c r="G91" s="41" t="s">
        <v>4</v>
      </c>
      <c r="H91" s="43"/>
      <c r="I91" s="43"/>
      <c r="J91" s="41"/>
      <c r="K91" s="42" t="str">
        <f t="shared" si="5"/>
        <v/>
      </c>
      <c r="L91" s="42"/>
      <c r="M91" s="6" t="str">
        <f t="shared" si="9"/>
        <v/>
      </c>
      <c r="N91" s="41"/>
      <c r="O91" s="8"/>
      <c r="P91" s="43"/>
      <c r="Q91" s="43"/>
      <c r="R91" s="44" t="str">
        <f t="shared" si="6"/>
        <v/>
      </c>
      <c r="S91" s="44"/>
      <c r="T91" s="45" t="str">
        <f t="shared" si="7"/>
        <v/>
      </c>
      <c r="U91" s="45"/>
    </row>
    <row r="92" spans="2:21">
      <c r="B92" s="41">
        <v>84</v>
      </c>
      <c r="C92" s="42" t="str">
        <f t="shared" si="8"/>
        <v/>
      </c>
      <c r="D92" s="42"/>
      <c r="E92" s="41"/>
      <c r="F92" s="8"/>
      <c r="G92" s="41" t="s">
        <v>3</v>
      </c>
      <c r="H92" s="43"/>
      <c r="I92" s="43"/>
      <c r="J92" s="41"/>
      <c r="K92" s="42" t="str">
        <f t="shared" si="5"/>
        <v/>
      </c>
      <c r="L92" s="42"/>
      <c r="M92" s="6" t="str">
        <f t="shared" si="9"/>
        <v/>
      </c>
      <c r="N92" s="41"/>
      <c r="O92" s="8"/>
      <c r="P92" s="43"/>
      <c r="Q92" s="43"/>
      <c r="R92" s="44" t="str">
        <f t="shared" si="6"/>
        <v/>
      </c>
      <c r="S92" s="44"/>
      <c r="T92" s="45" t="str">
        <f t="shared" si="7"/>
        <v/>
      </c>
      <c r="U92" s="45"/>
    </row>
    <row r="93" spans="2:21">
      <c r="B93" s="41">
        <v>85</v>
      </c>
      <c r="C93" s="42" t="str">
        <f t="shared" si="8"/>
        <v/>
      </c>
      <c r="D93" s="42"/>
      <c r="E93" s="41"/>
      <c r="F93" s="8"/>
      <c r="G93" s="41" t="s">
        <v>4</v>
      </c>
      <c r="H93" s="43"/>
      <c r="I93" s="43"/>
      <c r="J93" s="41"/>
      <c r="K93" s="42" t="str">
        <f t="shared" si="5"/>
        <v/>
      </c>
      <c r="L93" s="42"/>
      <c r="M93" s="6" t="str">
        <f t="shared" si="9"/>
        <v/>
      </c>
      <c r="N93" s="41"/>
      <c r="O93" s="8"/>
      <c r="P93" s="43"/>
      <c r="Q93" s="43"/>
      <c r="R93" s="44" t="str">
        <f t="shared" si="6"/>
        <v/>
      </c>
      <c r="S93" s="44"/>
      <c r="T93" s="45" t="str">
        <f t="shared" si="7"/>
        <v/>
      </c>
      <c r="U93" s="45"/>
    </row>
    <row r="94" spans="2:21">
      <c r="B94" s="41">
        <v>86</v>
      </c>
      <c r="C94" s="42" t="str">
        <f t="shared" si="8"/>
        <v/>
      </c>
      <c r="D94" s="42"/>
      <c r="E94" s="41"/>
      <c r="F94" s="8"/>
      <c r="G94" s="41" t="s">
        <v>3</v>
      </c>
      <c r="H94" s="43"/>
      <c r="I94" s="43"/>
      <c r="J94" s="41"/>
      <c r="K94" s="42" t="str">
        <f t="shared" si="5"/>
        <v/>
      </c>
      <c r="L94" s="42"/>
      <c r="M94" s="6" t="str">
        <f t="shared" si="9"/>
        <v/>
      </c>
      <c r="N94" s="41"/>
      <c r="O94" s="8"/>
      <c r="P94" s="43"/>
      <c r="Q94" s="43"/>
      <c r="R94" s="44" t="str">
        <f t="shared" si="6"/>
        <v/>
      </c>
      <c r="S94" s="44"/>
      <c r="T94" s="45" t="str">
        <f t="shared" si="7"/>
        <v/>
      </c>
      <c r="U94" s="45"/>
    </row>
    <row r="95" spans="2:21">
      <c r="B95" s="41">
        <v>87</v>
      </c>
      <c r="C95" s="42" t="str">
        <f t="shared" si="8"/>
        <v/>
      </c>
      <c r="D95" s="42"/>
      <c r="E95" s="41"/>
      <c r="F95" s="8"/>
      <c r="G95" s="41" t="s">
        <v>4</v>
      </c>
      <c r="H95" s="43"/>
      <c r="I95" s="43"/>
      <c r="J95" s="41"/>
      <c r="K95" s="42" t="str">
        <f t="shared" si="5"/>
        <v/>
      </c>
      <c r="L95" s="42"/>
      <c r="M95" s="6" t="str">
        <f t="shared" si="9"/>
        <v/>
      </c>
      <c r="N95" s="41"/>
      <c r="O95" s="8"/>
      <c r="P95" s="43"/>
      <c r="Q95" s="43"/>
      <c r="R95" s="44" t="str">
        <f t="shared" si="6"/>
        <v/>
      </c>
      <c r="S95" s="44"/>
      <c r="T95" s="45" t="str">
        <f t="shared" si="7"/>
        <v/>
      </c>
      <c r="U95" s="45"/>
    </row>
    <row r="96" spans="2:21">
      <c r="B96" s="41">
        <v>88</v>
      </c>
      <c r="C96" s="42" t="str">
        <f t="shared" si="8"/>
        <v/>
      </c>
      <c r="D96" s="42"/>
      <c r="E96" s="41"/>
      <c r="F96" s="8"/>
      <c r="G96" s="41" t="s">
        <v>3</v>
      </c>
      <c r="H96" s="43"/>
      <c r="I96" s="43"/>
      <c r="J96" s="41"/>
      <c r="K96" s="42" t="str">
        <f t="shared" si="5"/>
        <v/>
      </c>
      <c r="L96" s="42"/>
      <c r="M96" s="6" t="str">
        <f t="shared" si="9"/>
        <v/>
      </c>
      <c r="N96" s="41"/>
      <c r="O96" s="8"/>
      <c r="P96" s="43"/>
      <c r="Q96" s="43"/>
      <c r="R96" s="44" t="str">
        <f t="shared" si="6"/>
        <v/>
      </c>
      <c r="S96" s="44"/>
      <c r="T96" s="45" t="str">
        <f t="shared" si="7"/>
        <v/>
      </c>
      <c r="U96" s="45"/>
    </row>
    <row r="97" spans="2:21">
      <c r="B97" s="41">
        <v>89</v>
      </c>
      <c r="C97" s="42" t="str">
        <f t="shared" si="8"/>
        <v/>
      </c>
      <c r="D97" s="42"/>
      <c r="E97" s="41"/>
      <c r="F97" s="8"/>
      <c r="G97" s="41" t="s">
        <v>4</v>
      </c>
      <c r="H97" s="43"/>
      <c r="I97" s="43"/>
      <c r="J97" s="41"/>
      <c r="K97" s="42" t="str">
        <f t="shared" si="5"/>
        <v/>
      </c>
      <c r="L97" s="42"/>
      <c r="M97" s="6" t="str">
        <f t="shared" si="9"/>
        <v/>
      </c>
      <c r="N97" s="41"/>
      <c r="O97" s="8"/>
      <c r="P97" s="43"/>
      <c r="Q97" s="43"/>
      <c r="R97" s="44" t="str">
        <f t="shared" si="6"/>
        <v/>
      </c>
      <c r="S97" s="44"/>
      <c r="T97" s="45" t="str">
        <f t="shared" si="7"/>
        <v/>
      </c>
      <c r="U97" s="45"/>
    </row>
    <row r="98" spans="2:21">
      <c r="B98" s="41">
        <v>90</v>
      </c>
      <c r="C98" s="42" t="str">
        <f t="shared" si="8"/>
        <v/>
      </c>
      <c r="D98" s="42"/>
      <c r="E98" s="41"/>
      <c r="F98" s="8"/>
      <c r="G98" s="41" t="s">
        <v>3</v>
      </c>
      <c r="H98" s="43"/>
      <c r="I98" s="43"/>
      <c r="J98" s="41"/>
      <c r="K98" s="42" t="str">
        <f t="shared" si="5"/>
        <v/>
      </c>
      <c r="L98" s="42"/>
      <c r="M98" s="6" t="str">
        <f t="shared" si="9"/>
        <v/>
      </c>
      <c r="N98" s="41"/>
      <c r="O98" s="8"/>
      <c r="P98" s="43"/>
      <c r="Q98" s="43"/>
      <c r="R98" s="44" t="str">
        <f t="shared" si="6"/>
        <v/>
      </c>
      <c r="S98" s="44"/>
      <c r="T98" s="45" t="str">
        <f t="shared" si="7"/>
        <v/>
      </c>
      <c r="U98" s="45"/>
    </row>
    <row r="99" spans="2:21">
      <c r="B99" s="41">
        <v>91</v>
      </c>
      <c r="C99" s="42" t="str">
        <f t="shared" si="8"/>
        <v/>
      </c>
      <c r="D99" s="42"/>
      <c r="E99" s="41"/>
      <c r="F99" s="8"/>
      <c r="G99" s="41" t="s">
        <v>4</v>
      </c>
      <c r="H99" s="43"/>
      <c r="I99" s="43"/>
      <c r="J99" s="41"/>
      <c r="K99" s="42" t="str">
        <f t="shared" si="5"/>
        <v/>
      </c>
      <c r="L99" s="42"/>
      <c r="M99" s="6" t="str">
        <f t="shared" si="9"/>
        <v/>
      </c>
      <c r="N99" s="41"/>
      <c r="O99" s="8"/>
      <c r="P99" s="43"/>
      <c r="Q99" s="43"/>
      <c r="R99" s="44" t="str">
        <f t="shared" si="6"/>
        <v/>
      </c>
      <c r="S99" s="44"/>
      <c r="T99" s="45" t="str">
        <f t="shared" si="7"/>
        <v/>
      </c>
      <c r="U99" s="45"/>
    </row>
    <row r="100" spans="2:21">
      <c r="B100" s="41">
        <v>92</v>
      </c>
      <c r="C100" s="42" t="str">
        <f t="shared" si="8"/>
        <v/>
      </c>
      <c r="D100" s="42"/>
      <c r="E100" s="41"/>
      <c r="F100" s="8"/>
      <c r="G100" s="41" t="s">
        <v>4</v>
      </c>
      <c r="H100" s="43"/>
      <c r="I100" s="43"/>
      <c r="J100" s="41"/>
      <c r="K100" s="42" t="str">
        <f t="shared" si="5"/>
        <v/>
      </c>
      <c r="L100" s="42"/>
      <c r="M100" s="6" t="str">
        <f t="shared" si="9"/>
        <v/>
      </c>
      <c r="N100" s="41"/>
      <c r="O100" s="8"/>
      <c r="P100" s="43"/>
      <c r="Q100" s="43"/>
      <c r="R100" s="44" t="str">
        <f t="shared" si="6"/>
        <v/>
      </c>
      <c r="S100" s="44"/>
      <c r="T100" s="45" t="str">
        <f t="shared" si="7"/>
        <v/>
      </c>
      <c r="U100" s="45"/>
    </row>
    <row r="101" spans="2:21">
      <c r="B101" s="41">
        <v>93</v>
      </c>
      <c r="C101" s="42" t="str">
        <f t="shared" si="8"/>
        <v/>
      </c>
      <c r="D101" s="42"/>
      <c r="E101" s="41"/>
      <c r="F101" s="8"/>
      <c r="G101" s="41" t="s">
        <v>3</v>
      </c>
      <c r="H101" s="43"/>
      <c r="I101" s="43"/>
      <c r="J101" s="41"/>
      <c r="K101" s="42" t="str">
        <f t="shared" si="5"/>
        <v/>
      </c>
      <c r="L101" s="42"/>
      <c r="M101" s="6" t="str">
        <f t="shared" si="9"/>
        <v/>
      </c>
      <c r="N101" s="41"/>
      <c r="O101" s="8"/>
      <c r="P101" s="43"/>
      <c r="Q101" s="43"/>
      <c r="R101" s="44" t="str">
        <f t="shared" si="6"/>
        <v/>
      </c>
      <c r="S101" s="44"/>
      <c r="T101" s="45" t="str">
        <f t="shared" si="7"/>
        <v/>
      </c>
      <c r="U101" s="45"/>
    </row>
    <row r="102" spans="2:21">
      <c r="B102" s="41">
        <v>94</v>
      </c>
      <c r="C102" s="42" t="str">
        <f t="shared" si="8"/>
        <v/>
      </c>
      <c r="D102" s="42"/>
      <c r="E102" s="41"/>
      <c r="F102" s="8"/>
      <c r="G102" s="41" t="s">
        <v>3</v>
      </c>
      <c r="H102" s="43"/>
      <c r="I102" s="43"/>
      <c r="J102" s="41"/>
      <c r="K102" s="42" t="str">
        <f t="shared" si="5"/>
        <v/>
      </c>
      <c r="L102" s="42"/>
      <c r="M102" s="6" t="str">
        <f t="shared" si="9"/>
        <v/>
      </c>
      <c r="N102" s="41"/>
      <c r="O102" s="8"/>
      <c r="P102" s="43"/>
      <c r="Q102" s="43"/>
      <c r="R102" s="44" t="str">
        <f t="shared" si="6"/>
        <v/>
      </c>
      <c r="S102" s="44"/>
      <c r="T102" s="45" t="str">
        <f t="shared" si="7"/>
        <v/>
      </c>
      <c r="U102" s="45"/>
    </row>
    <row r="103" spans="2:21">
      <c r="B103" s="41">
        <v>95</v>
      </c>
      <c r="C103" s="42" t="str">
        <f t="shared" si="8"/>
        <v/>
      </c>
      <c r="D103" s="42"/>
      <c r="E103" s="41"/>
      <c r="F103" s="8"/>
      <c r="G103" s="41" t="s">
        <v>3</v>
      </c>
      <c r="H103" s="43"/>
      <c r="I103" s="43"/>
      <c r="J103" s="41"/>
      <c r="K103" s="42" t="str">
        <f t="shared" si="5"/>
        <v/>
      </c>
      <c r="L103" s="42"/>
      <c r="M103" s="6" t="str">
        <f t="shared" si="9"/>
        <v/>
      </c>
      <c r="N103" s="41"/>
      <c r="O103" s="8"/>
      <c r="P103" s="43"/>
      <c r="Q103" s="43"/>
      <c r="R103" s="44" t="str">
        <f t="shared" si="6"/>
        <v/>
      </c>
      <c r="S103" s="44"/>
      <c r="T103" s="45" t="str">
        <f t="shared" si="7"/>
        <v/>
      </c>
      <c r="U103" s="45"/>
    </row>
    <row r="104" spans="2:21">
      <c r="B104" s="41">
        <v>96</v>
      </c>
      <c r="C104" s="42" t="str">
        <f t="shared" si="8"/>
        <v/>
      </c>
      <c r="D104" s="42"/>
      <c r="E104" s="41"/>
      <c r="F104" s="8"/>
      <c r="G104" s="41" t="s">
        <v>4</v>
      </c>
      <c r="H104" s="43"/>
      <c r="I104" s="43"/>
      <c r="J104" s="41"/>
      <c r="K104" s="42" t="str">
        <f t="shared" si="5"/>
        <v/>
      </c>
      <c r="L104" s="42"/>
      <c r="M104" s="6" t="str">
        <f t="shared" si="9"/>
        <v/>
      </c>
      <c r="N104" s="41"/>
      <c r="O104" s="8"/>
      <c r="P104" s="43"/>
      <c r="Q104" s="43"/>
      <c r="R104" s="44" t="str">
        <f t="shared" si="6"/>
        <v/>
      </c>
      <c r="S104" s="44"/>
      <c r="T104" s="45" t="str">
        <f t="shared" si="7"/>
        <v/>
      </c>
      <c r="U104" s="45"/>
    </row>
    <row r="105" spans="2:21">
      <c r="B105" s="41">
        <v>97</v>
      </c>
      <c r="C105" s="42" t="str">
        <f t="shared" si="8"/>
        <v/>
      </c>
      <c r="D105" s="42"/>
      <c r="E105" s="41"/>
      <c r="F105" s="8"/>
      <c r="G105" s="41" t="s">
        <v>3</v>
      </c>
      <c r="H105" s="43"/>
      <c r="I105" s="43"/>
      <c r="J105" s="41"/>
      <c r="K105" s="42" t="str">
        <f t="shared" si="5"/>
        <v/>
      </c>
      <c r="L105" s="42"/>
      <c r="M105" s="6" t="str">
        <f t="shared" si="9"/>
        <v/>
      </c>
      <c r="N105" s="41"/>
      <c r="O105" s="8"/>
      <c r="P105" s="43"/>
      <c r="Q105" s="43"/>
      <c r="R105" s="44" t="str">
        <f t="shared" si="6"/>
        <v/>
      </c>
      <c r="S105" s="44"/>
      <c r="T105" s="45" t="str">
        <f t="shared" si="7"/>
        <v/>
      </c>
      <c r="U105" s="45"/>
    </row>
    <row r="106" spans="2:21">
      <c r="B106" s="41">
        <v>98</v>
      </c>
      <c r="C106" s="42" t="str">
        <f t="shared" si="8"/>
        <v/>
      </c>
      <c r="D106" s="42"/>
      <c r="E106" s="41"/>
      <c r="F106" s="8"/>
      <c r="G106" s="41" t="s">
        <v>4</v>
      </c>
      <c r="H106" s="43"/>
      <c r="I106" s="43"/>
      <c r="J106" s="41"/>
      <c r="K106" s="42" t="str">
        <f t="shared" si="5"/>
        <v/>
      </c>
      <c r="L106" s="42"/>
      <c r="M106" s="6" t="str">
        <f t="shared" si="9"/>
        <v/>
      </c>
      <c r="N106" s="41"/>
      <c r="O106" s="8"/>
      <c r="P106" s="43"/>
      <c r="Q106" s="43"/>
      <c r="R106" s="44" t="str">
        <f t="shared" si="6"/>
        <v/>
      </c>
      <c r="S106" s="44"/>
      <c r="T106" s="45" t="str">
        <f t="shared" si="7"/>
        <v/>
      </c>
      <c r="U106" s="45"/>
    </row>
    <row r="107" spans="2:21">
      <c r="B107" s="41">
        <v>99</v>
      </c>
      <c r="C107" s="42" t="str">
        <f t="shared" si="8"/>
        <v/>
      </c>
      <c r="D107" s="42"/>
      <c r="E107" s="41"/>
      <c r="F107" s="8"/>
      <c r="G107" s="41" t="s">
        <v>4</v>
      </c>
      <c r="H107" s="43"/>
      <c r="I107" s="43"/>
      <c r="J107" s="41"/>
      <c r="K107" s="42" t="str">
        <f t="shared" si="5"/>
        <v/>
      </c>
      <c r="L107" s="42"/>
      <c r="M107" s="6" t="str">
        <f t="shared" si="9"/>
        <v/>
      </c>
      <c r="N107" s="41"/>
      <c r="O107" s="8"/>
      <c r="P107" s="43"/>
      <c r="Q107" s="43"/>
      <c r="R107" s="44" t="str">
        <f t="shared" si="6"/>
        <v/>
      </c>
      <c r="S107" s="44"/>
      <c r="T107" s="45" t="str">
        <f t="shared" si="7"/>
        <v/>
      </c>
      <c r="U107" s="45"/>
    </row>
    <row r="108" spans="2:21">
      <c r="B108" s="41">
        <v>100</v>
      </c>
      <c r="C108" s="42" t="str">
        <f t="shared" si="8"/>
        <v/>
      </c>
      <c r="D108" s="42"/>
      <c r="E108" s="41"/>
      <c r="F108" s="8"/>
      <c r="G108" s="41" t="s">
        <v>3</v>
      </c>
      <c r="H108" s="43"/>
      <c r="I108" s="43"/>
      <c r="J108" s="41"/>
      <c r="K108" s="42" t="str">
        <f t="shared" si="5"/>
        <v/>
      </c>
      <c r="L108" s="42"/>
      <c r="M108" s="6" t="str">
        <f t="shared" si="9"/>
        <v/>
      </c>
      <c r="N108" s="41"/>
      <c r="O108" s="8"/>
      <c r="P108" s="43"/>
      <c r="Q108" s="43"/>
      <c r="R108" s="44" t="str">
        <f t="shared" si="6"/>
        <v/>
      </c>
      <c r="S108" s="44"/>
      <c r="T108" s="45" t="str">
        <f t="shared" si="7"/>
        <v/>
      </c>
      <c r="U108" s="45"/>
    </row>
    <row r="109" spans="2:21">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57" priority="7" stopIfTrue="1" operator="equal">
      <formula>"買"</formula>
    </cfRule>
    <cfRule type="cellIs" dxfId="56" priority="8" stopIfTrue="1" operator="equal">
      <formula>"売"</formula>
    </cfRule>
  </conditionalFormatting>
  <conditionalFormatting sqref="G9:G11 G14:G45 G47:G108">
    <cfRule type="cellIs" dxfId="55" priority="5" stopIfTrue="1" operator="equal">
      <formula>"買"</formula>
    </cfRule>
    <cfRule type="cellIs" dxfId="54" priority="6" stopIfTrue="1" operator="equal">
      <formula>"売"</formula>
    </cfRule>
  </conditionalFormatting>
  <conditionalFormatting sqref="G12">
    <cfRule type="cellIs" dxfId="53" priority="3" stopIfTrue="1" operator="equal">
      <formula>"買"</formula>
    </cfRule>
    <cfRule type="cellIs" dxfId="52" priority="4" stopIfTrue="1" operator="equal">
      <formula>"売"</formula>
    </cfRule>
  </conditionalFormatting>
  <conditionalFormatting sqref="G13">
    <cfRule type="cellIs" dxfId="51" priority="1" stopIfTrue="1" operator="equal">
      <formula>"買"</formula>
    </cfRule>
    <cfRule type="cellIs" dxfId="50"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B2:V109"/>
  <sheetViews>
    <sheetView workbookViewId="0">
      <selection activeCell="L3" sqref="L3:Q3"/>
    </sheetView>
  </sheetViews>
  <sheetFormatPr defaultRowHeight="13.5"/>
  <cols>
    <col min="1" max="1" width="2.875" customWidth="1"/>
    <col min="2" max="18" width="6.625" customWidth="1"/>
    <col min="22" max="22" width="10.875" style="23" bestFit="1" customWidth="1"/>
  </cols>
  <sheetData>
    <row r="2" spans="2:21">
      <c r="B2" s="70" t="s">
        <v>5</v>
      </c>
      <c r="C2" s="70"/>
      <c r="D2" s="73" t="s">
        <v>64</v>
      </c>
      <c r="E2" s="73"/>
      <c r="F2" s="70" t="s">
        <v>6</v>
      </c>
      <c r="G2" s="70"/>
      <c r="H2" s="73">
        <v>60</v>
      </c>
      <c r="I2" s="73"/>
      <c r="J2" s="70" t="s">
        <v>7</v>
      </c>
      <c r="K2" s="70"/>
      <c r="L2" s="67">
        <f>C9</f>
        <v>1000000</v>
      </c>
      <c r="M2" s="73"/>
      <c r="N2" s="70" t="s">
        <v>8</v>
      </c>
      <c r="O2" s="70"/>
      <c r="P2" s="67">
        <v>1051994</v>
      </c>
      <c r="Q2" s="73"/>
      <c r="R2" s="1"/>
      <c r="S2" s="1"/>
      <c r="T2" s="1"/>
    </row>
    <row r="3" spans="2:21" ht="57" customHeight="1">
      <c r="B3" s="70" t="s">
        <v>9</v>
      </c>
      <c r="C3" s="70"/>
      <c r="D3" s="75" t="s">
        <v>38</v>
      </c>
      <c r="E3" s="75"/>
      <c r="F3" s="75"/>
      <c r="G3" s="75"/>
      <c r="H3" s="75"/>
      <c r="I3" s="75"/>
      <c r="J3" s="70" t="s">
        <v>10</v>
      </c>
      <c r="K3" s="70"/>
      <c r="L3" s="75" t="s">
        <v>35</v>
      </c>
      <c r="M3" s="76"/>
      <c r="N3" s="76"/>
      <c r="O3" s="76"/>
      <c r="P3" s="76"/>
      <c r="Q3" s="76"/>
      <c r="R3" s="1"/>
      <c r="S3" s="1"/>
    </row>
    <row r="4" spans="2:21">
      <c r="B4" s="70" t="s">
        <v>11</v>
      </c>
      <c r="C4" s="70"/>
      <c r="D4" s="68">
        <f>SUM($R$9:$S$993)</f>
        <v>51994</v>
      </c>
      <c r="E4" s="68"/>
      <c r="F4" s="70" t="s">
        <v>12</v>
      </c>
      <c r="G4" s="70"/>
      <c r="H4" s="74">
        <f>SUM($T$9:$U$108)</f>
        <v>92.999999999995026</v>
      </c>
      <c r="I4" s="73"/>
      <c r="J4" s="66" t="s">
        <v>13</v>
      </c>
      <c r="K4" s="66"/>
      <c r="L4" s="67">
        <f>MAX($C$9:$D$990)-C9</f>
        <v>651469</v>
      </c>
      <c r="M4" s="67"/>
      <c r="N4" s="66" t="s">
        <v>14</v>
      </c>
      <c r="O4" s="66"/>
      <c r="P4" s="68">
        <f>MIN($C$9:$D$990)-C9</f>
        <v>-62851</v>
      </c>
      <c r="Q4" s="68"/>
      <c r="R4" s="1"/>
      <c r="S4" s="1"/>
      <c r="T4" s="1"/>
    </row>
    <row r="5" spans="2:21">
      <c r="B5" s="40" t="s">
        <v>15</v>
      </c>
      <c r="C5" s="2">
        <f>COUNTIF($R$9:$R$990,"&gt;0")</f>
        <v>7</v>
      </c>
      <c r="D5" s="39" t="s">
        <v>16</v>
      </c>
      <c r="E5" s="16">
        <f>COUNTIF($R$9:$R$990,"&lt;0")</f>
        <v>23</v>
      </c>
      <c r="F5" s="39" t="s">
        <v>17</v>
      </c>
      <c r="G5" s="2">
        <f>COUNTIF($R$9:$R$990,"=0")</f>
        <v>1</v>
      </c>
      <c r="H5" s="39" t="s">
        <v>18</v>
      </c>
      <c r="I5" s="3">
        <f>C5/SUM(C5,E5,G5)</f>
        <v>0.22580645161290322</v>
      </c>
      <c r="J5" s="69" t="s">
        <v>19</v>
      </c>
      <c r="K5" s="70"/>
      <c r="L5" s="71"/>
      <c r="M5" s="72"/>
      <c r="N5" s="18" t="s">
        <v>20</v>
      </c>
      <c r="O5" s="9"/>
      <c r="P5" s="71"/>
      <c r="Q5" s="72"/>
      <c r="R5" s="1"/>
      <c r="S5" s="1"/>
      <c r="T5" s="1"/>
    </row>
    <row r="6" spans="2:21">
      <c r="B6" s="11"/>
      <c r="C6" s="14"/>
      <c r="D6" s="15"/>
      <c r="E6" s="12"/>
      <c r="F6" s="11"/>
      <c r="G6" s="12"/>
      <c r="H6" s="11"/>
      <c r="I6" s="17"/>
      <c r="J6" s="11"/>
      <c r="K6" s="11"/>
      <c r="L6" s="12"/>
      <c r="M6" s="12"/>
      <c r="N6" s="13"/>
      <c r="O6" s="13"/>
      <c r="P6" s="10"/>
      <c r="Q6" s="7"/>
      <c r="R6" s="1"/>
      <c r="S6" s="1"/>
      <c r="T6" s="1"/>
    </row>
    <row r="7" spans="2:21">
      <c r="B7" s="53" t="s">
        <v>21</v>
      </c>
      <c r="C7" s="55" t="s">
        <v>22</v>
      </c>
      <c r="D7" s="56"/>
      <c r="E7" s="59" t="s">
        <v>23</v>
      </c>
      <c r="F7" s="60"/>
      <c r="G7" s="60"/>
      <c r="H7" s="60"/>
      <c r="I7" s="48"/>
      <c r="J7" s="61" t="s">
        <v>24</v>
      </c>
      <c r="K7" s="62"/>
      <c r="L7" s="50"/>
      <c r="M7" s="63" t="s">
        <v>25</v>
      </c>
      <c r="N7" s="64" t="s">
        <v>26</v>
      </c>
      <c r="O7" s="65"/>
      <c r="P7" s="65"/>
      <c r="Q7" s="52"/>
      <c r="R7" s="46" t="s">
        <v>27</v>
      </c>
      <c r="S7" s="46"/>
      <c r="T7" s="46"/>
      <c r="U7" s="46"/>
    </row>
    <row r="8" spans="2:21">
      <c r="B8" s="54"/>
      <c r="C8" s="57"/>
      <c r="D8" s="58"/>
      <c r="E8" s="19" t="s">
        <v>28</v>
      </c>
      <c r="F8" s="19" t="s">
        <v>29</v>
      </c>
      <c r="G8" s="19" t="s">
        <v>30</v>
      </c>
      <c r="H8" s="47" t="s">
        <v>31</v>
      </c>
      <c r="I8" s="48"/>
      <c r="J8" s="4" t="s">
        <v>32</v>
      </c>
      <c r="K8" s="49" t="s">
        <v>33</v>
      </c>
      <c r="L8" s="50"/>
      <c r="M8" s="63"/>
      <c r="N8" s="5" t="s">
        <v>28</v>
      </c>
      <c r="O8" s="5" t="s">
        <v>29</v>
      </c>
      <c r="P8" s="51" t="s">
        <v>31</v>
      </c>
      <c r="Q8" s="52"/>
      <c r="R8" s="46" t="s">
        <v>34</v>
      </c>
      <c r="S8" s="46"/>
      <c r="T8" s="46" t="s">
        <v>32</v>
      </c>
      <c r="U8" s="46"/>
    </row>
    <row r="9" spans="2:21">
      <c r="B9" s="41">
        <v>1</v>
      </c>
      <c r="C9" s="42">
        <v>1000000</v>
      </c>
      <c r="D9" s="42"/>
      <c r="E9" s="41">
        <v>2015</v>
      </c>
      <c r="F9" s="8">
        <v>42195</v>
      </c>
      <c r="G9" s="41" t="s">
        <v>4</v>
      </c>
      <c r="H9" s="43">
        <v>1.1066</v>
      </c>
      <c r="I9" s="43"/>
      <c r="J9" s="41">
        <v>15</v>
      </c>
      <c r="K9" s="42">
        <f t="shared" ref="K9:K72" si="0">IF(F9="","",C9*0.03)</f>
        <v>30000</v>
      </c>
      <c r="L9" s="42"/>
      <c r="M9" s="6">
        <f>IF(J9="","",ROUNDDOWN(K9/(J9/81)/100000,2))</f>
        <v>1.62</v>
      </c>
      <c r="N9" s="41">
        <v>2006</v>
      </c>
      <c r="O9" s="8">
        <v>42195</v>
      </c>
      <c r="P9" s="43">
        <v>1.105</v>
      </c>
      <c r="Q9" s="43"/>
      <c r="R9" s="44">
        <f>IF(O9="","",ROUNDDOWN((IF(G9="売",H9-P9,P9-H9))*M9*1000000000/81,0))</f>
        <v>-32000</v>
      </c>
      <c r="S9" s="44"/>
      <c r="T9" s="45">
        <f t="shared" ref="T9" si="1">IF(O9="","",IF(R9&lt;0,J9*(-1),IF(G9="買",(P9-H9)*10000,(H9-P9)*10000)))</f>
        <v>-15</v>
      </c>
      <c r="U9" s="45"/>
    </row>
    <row r="10" spans="2:21">
      <c r="B10" s="41">
        <v>2</v>
      </c>
      <c r="C10" s="42">
        <f t="shared" ref="C10:C73" si="2">IF(R9="","",C9+R9)</f>
        <v>968000</v>
      </c>
      <c r="D10" s="42"/>
      <c r="E10" s="41"/>
      <c r="F10" s="8">
        <v>42200</v>
      </c>
      <c r="G10" s="41" t="s">
        <v>4</v>
      </c>
      <c r="H10" s="43">
        <v>1.1114999999999999</v>
      </c>
      <c r="I10" s="43"/>
      <c r="J10" s="41">
        <v>16</v>
      </c>
      <c r="K10" s="42">
        <f t="shared" si="0"/>
        <v>29040</v>
      </c>
      <c r="L10" s="42"/>
      <c r="M10" s="6">
        <f t="shared" ref="M10:M73" si="3">IF(J10="","",ROUNDDOWN(K10/(J10/81)/100000,2))</f>
        <v>1.47</v>
      </c>
      <c r="N10" s="41"/>
      <c r="O10" s="8">
        <v>42200</v>
      </c>
      <c r="P10" s="43">
        <v>1.1097999999999999</v>
      </c>
      <c r="Q10" s="43"/>
      <c r="R10" s="44">
        <f t="shared" ref="R10:R73" si="4">IF(O10="","",ROUNDDOWN((IF(G10="売",H10-P10,P10-H10))*M10*1000000000/81,0))</f>
        <v>-30851</v>
      </c>
      <c r="S10" s="44"/>
      <c r="T10" s="45">
        <f t="shared" ref="T10:T73" si="5">IF(O10="","",IF(R10&lt;0,J10*(-1),IF(G10="買",(P10-H10)*10000,(H10-P10)*10000)))</f>
        <v>-16</v>
      </c>
      <c r="U10" s="45"/>
    </row>
    <row r="11" spans="2:21">
      <c r="B11" s="41">
        <v>3</v>
      </c>
      <c r="C11" s="42">
        <f t="shared" si="2"/>
        <v>937149</v>
      </c>
      <c r="D11" s="42"/>
      <c r="E11" s="41"/>
      <c r="F11" s="8">
        <v>42201</v>
      </c>
      <c r="G11" s="41" t="s">
        <v>4</v>
      </c>
      <c r="H11" s="43">
        <v>1.1189</v>
      </c>
      <c r="I11" s="43"/>
      <c r="J11" s="41">
        <v>26</v>
      </c>
      <c r="K11" s="42">
        <f t="shared" si="0"/>
        <v>28114.469999999998</v>
      </c>
      <c r="L11" s="42"/>
      <c r="M11" s="6">
        <f>IF(J11="","",ROUNDDOWN(K11/(J11/81)/100000,2))</f>
        <v>0.87</v>
      </c>
      <c r="N11" s="41"/>
      <c r="O11" s="8">
        <v>42202</v>
      </c>
      <c r="P11" s="43">
        <v>1.1358999999999999</v>
      </c>
      <c r="Q11" s="43"/>
      <c r="R11" s="44">
        <f t="shared" si="4"/>
        <v>182592</v>
      </c>
      <c r="S11" s="44"/>
      <c r="T11" s="45">
        <f t="shared" si="5"/>
        <v>169.99999999999903</v>
      </c>
      <c r="U11" s="45"/>
    </row>
    <row r="12" spans="2:21">
      <c r="B12" s="41">
        <v>4</v>
      </c>
      <c r="C12" s="42">
        <f t="shared" si="2"/>
        <v>1119741</v>
      </c>
      <c r="D12" s="42"/>
      <c r="E12" s="41"/>
      <c r="F12" s="8">
        <v>42207</v>
      </c>
      <c r="G12" s="41" t="s">
        <v>4</v>
      </c>
      <c r="H12" s="43">
        <v>1.1209</v>
      </c>
      <c r="I12" s="43"/>
      <c r="J12" s="41">
        <v>15</v>
      </c>
      <c r="K12" s="42">
        <f t="shared" si="0"/>
        <v>33592.229999999996</v>
      </c>
      <c r="L12" s="42"/>
      <c r="M12" s="6">
        <f t="shared" si="3"/>
        <v>1.81</v>
      </c>
      <c r="N12" s="41"/>
      <c r="O12" s="8">
        <v>42207</v>
      </c>
      <c r="P12" s="43">
        <v>1.1193</v>
      </c>
      <c r="Q12" s="43"/>
      <c r="R12" s="44">
        <f t="shared" si="4"/>
        <v>-35753</v>
      </c>
      <c r="S12" s="44"/>
      <c r="T12" s="45">
        <f t="shared" si="5"/>
        <v>-15</v>
      </c>
      <c r="U12" s="45"/>
    </row>
    <row r="13" spans="2:21">
      <c r="B13" s="41">
        <v>5</v>
      </c>
      <c r="C13" s="42">
        <f t="shared" si="2"/>
        <v>1083988</v>
      </c>
      <c r="D13" s="42"/>
      <c r="E13" s="41"/>
      <c r="F13" s="8">
        <v>42209</v>
      </c>
      <c r="G13" s="41" t="s">
        <v>3</v>
      </c>
      <c r="H13" s="43">
        <v>1.1062000000000001</v>
      </c>
      <c r="I13" s="43"/>
      <c r="J13" s="41">
        <v>19</v>
      </c>
      <c r="K13" s="42">
        <f t="shared" si="0"/>
        <v>32519.64</v>
      </c>
      <c r="L13" s="42"/>
      <c r="M13" s="6">
        <f t="shared" si="3"/>
        <v>1.38</v>
      </c>
      <c r="N13" s="41"/>
      <c r="O13" s="8">
        <v>42209</v>
      </c>
      <c r="P13" s="43">
        <v>1.1081000000000001</v>
      </c>
      <c r="Q13" s="43"/>
      <c r="R13" s="44">
        <f t="shared" si="4"/>
        <v>-32370</v>
      </c>
      <c r="S13" s="44"/>
      <c r="T13" s="45">
        <f t="shared" si="5"/>
        <v>-19</v>
      </c>
      <c r="U13" s="45"/>
    </row>
    <row r="14" spans="2:21">
      <c r="B14" s="41">
        <v>6</v>
      </c>
      <c r="C14" s="42">
        <f t="shared" si="2"/>
        <v>1051618</v>
      </c>
      <c r="D14" s="42"/>
      <c r="E14" s="41"/>
      <c r="F14" s="8">
        <v>42209</v>
      </c>
      <c r="G14" s="41" t="s">
        <v>3</v>
      </c>
      <c r="H14" s="43">
        <v>1.1053999999999999</v>
      </c>
      <c r="I14" s="43"/>
      <c r="J14" s="41">
        <v>19</v>
      </c>
      <c r="K14" s="42">
        <f t="shared" si="0"/>
        <v>31548.539999999997</v>
      </c>
      <c r="L14" s="42"/>
      <c r="M14" s="6">
        <f t="shared" si="3"/>
        <v>1.34</v>
      </c>
      <c r="N14" s="41"/>
      <c r="O14" s="8">
        <v>42214</v>
      </c>
      <c r="P14" s="43">
        <v>1.0984</v>
      </c>
      <c r="Q14" s="43"/>
      <c r="R14" s="44">
        <f t="shared" si="4"/>
        <v>115802</v>
      </c>
      <c r="S14" s="44"/>
      <c r="T14" s="45">
        <f t="shared" si="5"/>
        <v>69.999999999998948</v>
      </c>
      <c r="U14" s="45"/>
    </row>
    <row r="15" spans="2:21">
      <c r="B15" s="41">
        <v>7</v>
      </c>
      <c r="C15" s="42">
        <f t="shared" si="2"/>
        <v>1167420</v>
      </c>
      <c r="D15" s="42"/>
      <c r="E15" s="41"/>
      <c r="F15" s="8">
        <v>42214</v>
      </c>
      <c r="G15" s="41" t="s">
        <v>4</v>
      </c>
      <c r="H15" s="43">
        <v>1.0946</v>
      </c>
      <c r="I15" s="43"/>
      <c r="J15" s="41">
        <v>10</v>
      </c>
      <c r="K15" s="42">
        <f t="shared" si="0"/>
        <v>35022.6</v>
      </c>
      <c r="L15" s="42"/>
      <c r="M15" s="6">
        <f t="shared" si="3"/>
        <v>2.83</v>
      </c>
      <c r="N15" s="41"/>
      <c r="O15" s="8">
        <v>42214</v>
      </c>
      <c r="P15" s="43">
        <v>1.0934999999999999</v>
      </c>
      <c r="Q15" s="43"/>
      <c r="R15" s="44">
        <f t="shared" si="4"/>
        <v>-38432</v>
      </c>
      <c r="S15" s="44"/>
      <c r="T15" s="45">
        <f t="shared" si="5"/>
        <v>-10</v>
      </c>
      <c r="U15" s="45"/>
    </row>
    <row r="16" spans="2:21">
      <c r="B16" s="41">
        <v>8</v>
      </c>
      <c r="C16" s="42">
        <f t="shared" si="2"/>
        <v>1128988</v>
      </c>
      <c r="D16" s="42"/>
      <c r="E16" s="41"/>
      <c r="F16" s="8">
        <v>42222</v>
      </c>
      <c r="G16" s="41" t="s">
        <v>37</v>
      </c>
      <c r="H16" s="43">
        <v>1.1212</v>
      </c>
      <c r="I16" s="43"/>
      <c r="J16" s="41">
        <v>9</v>
      </c>
      <c r="K16" s="42">
        <f t="shared" si="0"/>
        <v>33869.64</v>
      </c>
      <c r="L16" s="42"/>
      <c r="M16" s="6">
        <f t="shared" si="3"/>
        <v>3.04</v>
      </c>
      <c r="N16" s="41"/>
      <c r="O16" s="8">
        <v>42223</v>
      </c>
      <c r="P16" s="43">
        <v>1.1221000000000001</v>
      </c>
      <c r="Q16" s="43"/>
      <c r="R16" s="44">
        <f t="shared" si="4"/>
        <v>-33777</v>
      </c>
      <c r="S16" s="44"/>
      <c r="T16" s="45">
        <f t="shared" si="5"/>
        <v>-9</v>
      </c>
      <c r="U16" s="45"/>
    </row>
    <row r="17" spans="2:21">
      <c r="B17" s="41">
        <v>9</v>
      </c>
      <c r="C17" s="42">
        <f t="shared" si="2"/>
        <v>1095211</v>
      </c>
      <c r="D17" s="42"/>
      <c r="E17" s="41"/>
      <c r="F17" s="8">
        <v>42229</v>
      </c>
      <c r="G17" s="41" t="s">
        <v>4</v>
      </c>
      <c r="H17" s="43">
        <v>1.1167</v>
      </c>
      <c r="I17" s="43"/>
      <c r="J17" s="41">
        <v>49</v>
      </c>
      <c r="K17" s="42">
        <f t="shared" si="0"/>
        <v>32856.33</v>
      </c>
      <c r="L17" s="42"/>
      <c r="M17" s="6">
        <f t="shared" si="3"/>
        <v>0.54</v>
      </c>
      <c r="N17" s="41"/>
      <c r="O17" s="8">
        <v>42234</v>
      </c>
      <c r="P17" s="43">
        <v>1.1178999999999999</v>
      </c>
      <c r="Q17" s="43"/>
      <c r="R17" s="44">
        <f t="shared" si="4"/>
        <v>7999</v>
      </c>
      <c r="S17" s="44"/>
      <c r="T17" s="45">
        <f t="shared" si="5"/>
        <v>11.999999999998678</v>
      </c>
      <c r="U17" s="45"/>
    </row>
    <row r="18" spans="2:21">
      <c r="B18" s="41">
        <v>10</v>
      </c>
      <c r="C18" s="42">
        <f t="shared" si="2"/>
        <v>1103210</v>
      </c>
      <c r="D18" s="42"/>
      <c r="E18" s="41"/>
      <c r="F18" s="8">
        <v>42234</v>
      </c>
      <c r="G18" s="41" t="s">
        <v>3</v>
      </c>
      <c r="H18" s="43">
        <v>1.1152</v>
      </c>
      <c r="I18" s="43"/>
      <c r="J18" s="41">
        <v>15</v>
      </c>
      <c r="K18" s="42">
        <f t="shared" si="0"/>
        <v>33096.299999999996</v>
      </c>
      <c r="L18" s="42"/>
      <c r="M18" s="6">
        <f t="shared" si="3"/>
        <v>1.78</v>
      </c>
      <c r="N18" s="41"/>
      <c r="O18" s="8">
        <v>42235</v>
      </c>
      <c r="P18" s="43">
        <v>1.1168</v>
      </c>
      <c r="Q18" s="43"/>
      <c r="R18" s="44">
        <f t="shared" si="4"/>
        <v>-35160</v>
      </c>
      <c r="S18" s="44"/>
      <c r="T18" s="45">
        <f t="shared" si="5"/>
        <v>-15</v>
      </c>
      <c r="U18" s="45"/>
    </row>
    <row r="19" spans="2:21">
      <c r="B19" s="41">
        <v>11</v>
      </c>
      <c r="C19" s="42">
        <f t="shared" si="2"/>
        <v>1068050</v>
      </c>
      <c r="D19" s="42"/>
      <c r="E19" s="41"/>
      <c r="F19" s="8">
        <v>42236</v>
      </c>
      <c r="G19" s="41" t="s">
        <v>3</v>
      </c>
      <c r="H19" s="43">
        <v>1.1129</v>
      </c>
      <c r="I19" s="43"/>
      <c r="J19" s="41">
        <v>10</v>
      </c>
      <c r="K19" s="42">
        <f t="shared" si="0"/>
        <v>32041.5</v>
      </c>
      <c r="L19" s="42"/>
      <c r="M19" s="6">
        <f t="shared" si="3"/>
        <v>2.59</v>
      </c>
      <c r="N19" s="41"/>
      <c r="O19" s="8">
        <v>42240</v>
      </c>
      <c r="P19" s="43">
        <v>1.0966</v>
      </c>
      <c r="Q19" s="43"/>
      <c r="R19" s="44">
        <f t="shared" si="4"/>
        <v>521197</v>
      </c>
      <c r="S19" s="44"/>
      <c r="T19" s="45">
        <f t="shared" si="5"/>
        <v>162.9999999999998</v>
      </c>
      <c r="U19" s="45"/>
    </row>
    <row r="20" spans="2:21">
      <c r="B20" s="41">
        <v>12</v>
      </c>
      <c r="C20" s="42">
        <f t="shared" si="2"/>
        <v>1589247</v>
      </c>
      <c r="D20" s="42"/>
      <c r="E20" s="41"/>
      <c r="F20" s="8">
        <v>42242</v>
      </c>
      <c r="G20" s="41" t="s">
        <v>4</v>
      </c>
      <c r="H20" s="43">
        <v>1.1008</v>
      </c>
      <c r="I20" s="43"/>
      <c r="J20" s="41">
        <v>53</v>
      </c>
      <c r="K20" s="42">
        <f t="shared" si="0"/>
        <v>47677.409999999996</v>
      </c>
      <c r="L20" s="42"/>
      <c r="M20" s="6">
        <f t="shared" si="3"/>
        <v>0.72</v>
      </c>
      <c r="N20" s="41"/>
      <c r="O20" s="8">
        <v>42244</v>
      </c>
      <c r="P20" s="43">
        <v>1.1077999999999999</v>
      </c>
      <c r="Q20" s="43"/>
      <c r="R20" s="44">
        <f t="shared" si="4"/>
        <v>62222</v>
      </c>
      <c r="S20" s="44"/>
      <c r="T20" s="45">
        <f t="shared" si="5"/>
        <v>69.999999999998948</v>
      </c>
      <c r="U20" s="45"/>
    </row>
    <row r="21" spans="2:21">
      <c r="B21" s="41">
        <v>13</v>
      </c>
      <c r="C21" s="42">
        <f t="shared" si="2"/>
        <v>1651469</v>
      </c>
      <c r="D21" s="42"/>
      <c r="E21" s="41"/>
      <c r="F21" s="8">
        <v>42247</v>
      </c>
      <c r="G21" s="41" t="s">
        <v>3</v>
      </c>
      <c r="H21" s="43">
        <v>1.1065</v>
      </c>
      <c r="I21" s="43"/>
      <c r="J21" s="41">
        <v>23</v>
      </c>
      <c r="K21" s="42">
        <f t="shared" si="0"/>
        <v>49544.07</v>
      </c>
      <c r="L21" s="42"/>
      <c r="M21" s="6">
        <f t="shared" si="3"/>
        <v>1.74</v>
      </c>
      <c r="N21" s="41"/>
      <c r="O21" s="8">
        <v>42247</v>
      </c>
      <c r="P21" s="43">
        <v>1.1089</v>
      </c>
      <c r="Q21" s="43"/>
      <c r="R21" s="44">
        <f t="shared" si="4"/>
        <v>-51555</v>
      </c>
      <c r="S21" s="44"/>
      <c r="T21" s="45">
        <f t="shared" si="5"/>
        <v>-23</v>
      </c>
      <c r="U21" s="45"/>
    </row>
    <row r="22" spans="2:21">
      <c r="B22" s="41">
        <v>14</v>
      </c>
      <c r="C22" s="42">
        <f t="shared" si="2"/>
        <v>1599914</v>
      </c>
      <c r="D22" s="42"/>
      <c r="E22" s="41"/>
      <c r="F22" s="8">
        <v>42254</v>
      </c>
      <c r="G22" s="41" t="s">
        <v>4</v>
      </c>
      <c r="H22" s="43">
        <v>1.1046</v>
      </c>
      <c r="I22" s="43"/>
      <c r="J22" s="41">
        <v>21</v>
      </c>
      <c r="K22" s="42">
        <f t="shared" si="0"/>
        <v>47997.42</v>
      </c>
      <c r="L22" s="42"/>
      <c r="M22" s="6">
        <f t="shared" si="3"/>
        <v>1.85</v>
      </c>
      <c r="N22" s="41"/>
      <c r="O22" s="8">
        <v>42255</v>
      </c>
      <c r="P22" s="43">
        <v>1.1059000000000001</v>
      </c>
      <c r="Q22" s="43"/>
      <c r="R22" s="44">
        <f t="shared" si="4"/>
        <v>29691</v>
      </c>
      <c r="S22" s="44"/>
      <c r="T22" s="45">
        <f t="shared" si="5"/>
        <v>13.000000000000789</v>
      </c>
      <c r="U22" s="45"/>
    </row>
    <row r="23" spans="2:21">
      <c r="B23" s="41">
        <v>15</v>
      </c>
      <c r="C23" s="42">
        <f t="shared" si="2"/>
        <v>1629605</v>
      </c>
      <c r="D23" s="42"/>
      <c r="E23" s="41"/>
      <c r="F23" s="8">
        <v>42262</v>
      </c>
      <c r="G23" s="41" t="s">
        <v>3</v>
      </c>
      <c r="H23" s="43">
        <v>1.1248</v>
      </c>
      <c r="I23" s="43"/>
      <c r="J23" s="41">
        <v>22</v>
      </c>
      <c r="K23" s="42">
        <f t="shared" si="0"/>
        <v>48888.15</v>
      </c>
      <c r="L23" s="42"/>
      <c r="M23" s="6">
        <f t="shared" si="3"/>
        <v>1.79</v>
      </c>
      <c r="N23" s="41"/>
      <c r="O23" s="8">
        <v>42263</v>
      </c>
      <c r="P23" s="43">
        <v>1.127</v>
      </c>
      <c r="Q23" s="43"/>
      <c r="R23" s="44">
        <f t="shared" si="4"/>
        <v>-48617</v>
      </c>
      <c r="S23" s="44"/>
      <c r="T23" s="45">
        <f t="shared" si="5"/>
        <v>-22</v>
      </c>
      <c r="U23" s="45"/>
    </row>
    <row r="24" spans="2:21">
      <c r="B24" s="41">
        <v>16</v>
      </c>
      <c r="C24" s="42">
        <f t="shared" si="2"/>
        <v>1580988</v>
      </c>
      <c r="D24" s="42"/>
      <c r="E24" s="41"/>
      <c r="F24" s="8">
        <v>42264</v>
      </c>
      <c r="G24" s="41" t="s">
        <v>3</v>
      </c>
      <c r="H24" s="43">
        <v>1.1295999999999999</v>
      </c>
      <c r="I24" s="43"/>
      <c r="J24" s="41">
        <v>10</v>
      </c>
      <c r="K24" s="42">
        <f t="shared" si="0"/>
        <v>47429.64</v>
      </c>
      <c r="L24" s="42"/>
      <c r="M24" s="6">
        <f t="shared" si="3"/>
        <v>3.84</v>
      </c>
      <c r="N24" s="41"/>
      <c r="O24" s="8">
        <v>42264</v>
      </c>
      <c r="P24" s="43">
        <v>1.1306</v>
      </c>
      <c r="Q24" s="43"/>
      <c r="R24" s="44">
        <f t="shared" si="4"/>
        <v>-47407</v>
      </c>
      <c r="S24" s="44"/>
      <c r="T24" s="45">
        <f t="shared" si="5"/>
        <v>-10</v>
      </c>
      <c r="U24" s="45"/>
    </row>
    <row r="25" spans="2:21">
      <c r="B25" s="41">
        <v>17</v>
      </c>
      <c r="C25" s="42">
        <f t="shared" si="2"/>
        <v>1533581</v>
      </c>
      <c r="D25" s="42"/>
      <c r="E25" s="41"/>
      <c r="F25" s="8">
        <v>42264</v>
      </c>
      <c r="G25" s="41" t="s">
        <v>3</v>
      </c>
      <c r="H25" s="43">
        <v>1.1269</v>
      </c>
      <c r="I25" s="43"/>
      <c r="J25" s="41">
        <v>51</v>
      </c>
      <c r="K25" s="42">
        <f t="shared" si="0"/>
        <v>46007.43</v>
      </c>
      <c r="L25" s="42"/>
      <c r="M25" s="6">
        <f t="shared" si="3"/>
        <v>0.73</v>
      </c>
      <c r="N25" s="41"/>
      <c r="O25" s="8">
        <v>42264</v>
      </c>
      <c r="P25" s="43">
        <v>1.1321000000000001</v>
      </c>
      <c r="Q25" s="43"/>
      <c r="R25" s="44">
        <f t="shared" si="4"/>
        <v>-46864</v>
      </c>
      <c r="S25" s="44"/>
      <c r="T25" s="45">
        <f t="shared" si="5"/>
        <v>-51</v>
      </c>
      <c r="U25" s="45"/>
    </row>
    <row r="26" spans="2:21">
      <c r="B26" s="41">
        <v>18</v>
      </c>
      <c r="C26" s="42">
        <f t="shared" si="2"/>
        <v>1486717</v>
      </c>
      <c r="D26" s="42"/>
      <c r="E26" s="41"/>
      <c r="F26" s="8">
        <v>42268</v>
      </c>
      <c r="G26" s="41" t="s">
        <v>3</v>
      </c>
      <c r="H26" s="43">
        <v>1.1222000000000001</v>
      </c>
      <c r="I26" s="43"/>
      <c r="J26" s="41">
        <v>27</v>
      </c>
      <c r="K26" s="42">
        <f t="shared" si="0"/>
        <v>44601.509999999995</v>
      </c>
      <c r="L26" s="42"/>
      <c r="M26" s="6">
        <f t="shared" si="3"/>
        <v>1.33</v>
      </c>
      <c r="N26" s="41"/>
      <c r="O26" s="8">
        <v>42269</v>
      </c>
      <c r="P26" s="43">
        <v>1.125</v>
      </c>
      <c r="Q26" s="43"/>
      <c r="R26" s="44">
        <f t="shared" si="4"/>
        <v>-45975</v>
      </c>
      <c r="S26" s="44"/>
      <c r="T26" s="45">
        <f t="shared" si="5"/>
        <v>-27</v>
      </c>
      <c r="U26" s="45"/>
    </row>
    <row r="27" spans="2:21">
      <c r="B27" s="41">
        <v>19</v>
      </c>
      <c r="C27" s="42">
        <f t="shared" si="2"/>
        <v>1440742</v>
      </c>
      <c r="D27" s="42"/>
      <c r="E27" s="41"/>
      <c r="F27" s="8">
        <v>42279</v>
      </c>
      <c r="G27" s="41" t="s">
        <v>3</v>
      </c>
      <c r="H27" s="43">
        <v>1.0981000000000001</v>
      </c>
      <c r="I27" s="43"/>
      <c r="J27" s="41">
        <v>11</v>
      </c>
      <c r="K27" s="42">
        <f t="shared" si="0"/>
        <v>43222.259999999995</v>
      </c>
      <c r="L27" s="42"/>
      <c r="M27" s="6">
        <f t="shared" si="3"/>
        <v>3.18</v>
      </c>
      <c r="N27" s="41"/>
      <c r="O27" s="8">
        <v>42279</v>
      </c>
      <c r="P27" s="43">
        <v>1.0992</v>
      </c>
      <c r="Q27" s="43"/>
      <c r="R27" s="44">
        <f t="shared" si="4"/>
        <v>-43185</v>
      </c>
      <c r="S27" s="44"/>
      <c r="T27" s="45">
        <f t="shared" si="5"/>
        <v>-11</v>
      </c>
      <c r="U27" s="45"/>
    </row>
    <row r="28" spans="2:21">
      <c r="B28" s="41">
        <v>20</v>
      </c>
      <c r="C28" s="42">
        <f t="shared" si="2"/>
        <v>1397557</v>
      </c>
      <c r="D28" s="42"/>
      <c r="E28" s="41"/>
      <c r="F28" s="8">
        <v>42283</v>
      </c>
      <c r="G28" s="41" t="s">
        <v>4</v>
      </c>
      <c r="H28" s="43">
        <v>1.0916999999999999</v>
      </c>
      <c r="I28" s="43"/>
      <c r="J28" s="41">
        <v>41</v>
      </c>
      <c r="K28" s="42">
        <f t="shared" si="0"/>
        <v>41926.71</v>
      </c>
      <c r="L28" s="42"/>
      <c r="M28" s="6">
        <f t="shared" si="3"/>
        <v>0.82</v>
      </c>
      <c r="N28" s="41"/>
      <c r="O28" s="8">
        <v>42283</v>
      </c>
      <c r="P28" s="43">
        <v>1.0874999999999999</v>
      </c>
      <c r="Q28" s="43"/>
      <c r="R28" s="44">
        <f t="shared" si="4"/>
        <v>-42518</v>
      </c>
      <c r="S28" s="44"/>
      <c r="T28" s="45">
        <f t="shared" si="5"/>
        <v>-41</v>
      </c>
      <c r="U28" s="45"/>
    </row>
    <row r="29" spans="2:21">
      <c r="B29" s="41">
        <v>21</v>
      </c>
      <c r="C29" s="42">
        <f t="shared" si="2"/>
        <v>1355039</v>
      </c>
      <c r="D29" s="42"/>
      <c r="E29" s="41"/>
      <c r="F29" s="8">
        <v>42286</v>
      </c>
      <c r="G29" s="41" t="s">
        <v>4</v>
      </c>
      <c r="H29" s="43">
        <v>1.0944</v>
      </c>
      <c r="I29" s="43"/>
      <c r="J29" s="41">
        <v>8</v>
      </c>
      <c r="K29" s="42">
        <f t="shared" si="0"/>
        <v>40651.17</v>
      </c>
      <c r="L29" s="42"/>
      <c r="M29" s="6">
        <f t="shared" si="3"/>
        <v>4.1100000000000003</v>
      </c>
      <c r="N29" s="41"/>
      <c r="O29" s="8">
        <v>42286</v>
      </c>
      <c r="P29" s="43">
        <v>1.0934999999999999</v>
      </c>
      <c r="Q29" s="43"/>
      <c r="R29" s="44">
        <f t="shared" ref="R29" si="6">IF(O29="","",ROUNDDOWN((IF(G29="売",H29-P29,P29-H29))*M29*1000000000/81,0))</f>
        <v>-45666</v>
      </c>
      <c r="S29" s="44"/>
      <c r="T29" s="45">
        <f t="shared" si="5"/>
        <v>-8</v>
      </c>
      <c r="U29" s="45"/>
    </row>
    <row r="30" spans="2:21">
      <c r="B30" s="41">
        <v>22</v>
      </c>
      <c r="C30" s="42">
        <f t="shared" si="2"/>
        <v>1309373</v>
      </c>
      <c r="D30" s="42"/>
      <c r="E30" s="41"/>
      <c r="F30" s="8">
        <v>42289</v>
      </c>
      <c r="G30" s="41" t="s">
        <v>4</v>
      </c>
      <c r="H30" s="43">
        <v>1.0952999999999999</v>
      </c>
      <c r="I30" s="43"/>
      <c r="J30" s="41">
        <v>13</v>
      </c>
      <c r="K30" s="42">
        <f t="shared" si="0"/>
        <v>39281.189999999995</v>
      </c>
      <c r="L30" s="42"/>
      <c r="M30" s="6">
        <f t="shared" si="3"/>
        <v>2.44</v>
      </c>
      <c r="N30" s="41"/>
      <c r="O30" s="8">
        <v>42290</v>
      </c>
      <c r="P30" s="43">
        <v>1.0940000000000001</v>
      </c>
      <c r="Q30" s="43"/>
      <c r="R30" s="44">
        <f t="shared" si="4"/>
        <v>-39160</v>
      </c>
      <c r="S30" s="44"/>
      <c r="T30" s="45">
        <f t="shared" si="5"/>
        <v>-13</v>
      </c>
      <c r="U30" s="45"/>
    </row>
    <row r="31" spans="2:21">
      <c r="B31" s="41">
        <v>23</v>
      </c>
      <c r="C31" s="42">
        <f t="shared" si="2"/>
        <v>1270213</v>
      </c>
      <c r="D31" s="42"/>
      <c r="E31" s="41"/>
      <c r="F31" s="8">
        <v>42296</v>
      </c>
      <c r="G31" s="41" t="s">
        <v>3</v>
      </c>
      <c r="H31" s="43">
        <v>1.0665</v>
      </c>
      <c r="I31" s="43"/>
      <c r="J31" s="41">
        <v>10</v>
      </c>
      <c r="K31" s="42">
        <f t="shared" si="0"/>
        <v>38106.39</v>
      </c>
      <c r="L31" s="42"/>
      <c r="M31" s="6">
        <f t="shared" si="3"/>
        <v>3.08</v>
      </c>
      <c r="N31" s="41"/>
      <c r="O31" s="8">
        <v>42296</v>
      </c>
      <c r="P31" s="43">
        <v>1.0674999999999999</v>
      </c>
      <c r="Q31" s="43"/>
      <c r="R31" s="44">
        <f t="shared" si="4"/>
        <v>-38024</v>
      </c>
      <c r="S31" s="44"/>
      <c r="T31" s="45">
        <f t="shared" si="5"/>
        <v>-10</v>
      </c>
      <c r="U31" s="45"/>
    </row>
    <row r="32" spans="2:21">
      <c r="B32" s="41">
        <v>24</v>
      </c>
      <c r="C32" s="42">
        <f t="shared" si="2"/>
        <v>1232189</v>
      </c>
      <c r="D32" s="42"/>
      <c r="E32" s="41"/>
      <c r="F32" s="8">
        <v>42306</v>
      </c>
      <c r="G32" s="41" t="s">
        <v>3</v>
      </c>
      <c r="H32" s="43">
        <v>1.0591999999999999</v>
      </c>
      <c r="I32" s="43"/>
      <c r="J32" s="41">
        <v>19</v>
      </c>
      <c r="K32" s="42">
        <f t="shared" si="0"/>
        <v>36965.67</v>
      </c>
      <c r="L32" s="42"/>
      <c r="M32" s="6">
        <f t="shared" si="3"/>
        <v>1.57</v>
      </c>
      <c r="N32" s="41"/>
      <c r="O32" s="8">
        <v>42307</v>
      </c>
      <c r="P32" s="43">
        <v>1.0581</v>
      </c>
      <c r="Q32" s="43"/>
      <c r="R32" s="44">
        <f t="shared" si="4"/>
        <v>21320</v>
      </c>
      <c r="S32" s="44"/>
      <c r="T32" s="45">
        <f t="shared" si="5"/>
        <v>10.999999999998789</v>
      </c>
      <c r="U32" s="45"/>
    </row>
    <row r="33" spans="2:21">
      <c r="B33" s="41">
        <v>25</v>
      </c>
      <c r="C33" s="42">
        <f t="shared" si="2"/>
        <v>1253509</v>
      </c>
      <c r="D33" s="42"/>
      <c r="E33" s="41"/>
      <c r="F33" s="8">
        <v>42313</v>
      </c>
      <c r="G33" s="41" t="s">
        <v>3</v>
      </c>
      <c r="H33" s="43">
        <v>1.0817000000000001</v>
      </c>
      <c r="I33" s="43"/>
      <c r="J33" s="41">
        <v>16</v>
      </c>
      <c r="K33" s="42">
        <f t="shared" si="0"/>
        <v>37605.269999999997</v>
      </c>
      <c r="L33" s="42"/>
      <c r="M33" s="6">
        <f t="shared" si="3"/>
        <v>1.9</v>
      </c>
      <c r="N33" s="41"/>
      <c r="O33" s="8">
        <v>42314</v>
      </c>
      <c r="P33" s="43">
        <v>1.0832999999999999</v>
      </c>
      <c r="Q33" s="43"/>
      <c r="R33" s="44">
        <f t="shared" si="4"/>
        <v>-37530</v>
      </c>
      <c r="S33" s="44"/>
      <c r="T33" s="45">
        <f t="shared" si="5"/>
        <v>-16</v>
      </c>
      <c r="U33" s="45"/>
    </row>
    <row r="34" spans="2:21">
      <c r="B34" s="41">
        <v>26</v>
      </c>
      <c r="C34" s="42">
        <f t="shared" si="2"/>
        <v>1215979</v>
      </c>
      <c r="D34" s="42"/>
      <c r="E34" s="41"/>
      <c r="F34" s="8">
        <v>42318</v>
      </c>
      <c r="G34" s="41" t="s">
        <v>4</v>
      </c>
      <c r="H34" s="43">
        <v>1.0795999999999999</v>
      </c>
      <c r="I34" s="43"/>
      <c r="J34" s="41">
        <v>11</v>
      </c>
      <c r="K34" s="42">
        <f t="shared" si="0"/>
        <v>36479.369999999995</v>
      </c>
      <c r="L34" s="42"/>
      <c r="M34" s="6">
        <f t="shared" si="3"/>
        <v>2.68</v>
      </c>
      <c r="N34" s="41"/>
      <c r="O34" s="8">
        <v>42318</v>
      </c>
      <c r="P34" s="43">
        <v>1.0785</v>
      </c>
      <c r="Q34" s="43"/>
      <c r="R34" s="44">
        <f t="shared" si="4"/>
        <v>-36395</v>
      </c>
      <c r="S34" s="44"/>
      <c r="T34" s="45">
        <f t="shared" si="5"/>
        <v>-11</v>
      </c>
      <c r="U34" s="45"/>
    </row>
    <row r="35" spans="2:21">
      <c r="B35" s="41">
        <v>27</v>
      </c>
      <c r="C35" s="42">
        <f t="shared" si="2"/>
        <v>1179584</v>
      </c>
      <c r="D35" s="42"/>
      <c r="E35" s="41"/>
      <c r="F35" s="8">
        <v>42321</v>
      </c>
      <c r="G35" s="41" t="s">
        <v>4</v>
      </c>
      <c r="H35" s="43">
        <v>1.0904</v>
      </c>
      <c r="I35" s="43"/>
      <c r="J35" s="41">
        <v>19</v>
      </c>
      <c r="K35" s="42">
        <f t="shared" si="0"/>
        <v>35387.519999999997</v>
      </c>
      <c r="L35" s="42"/>
      <c r="M35" s="6">
        <f t="shared" si="3"/>
        <v>1.5</v>
      </c>
      <c r="N35" s="41"/>
      <c r="O35" s="8">
        <v>42321</v>
      </c>
      <c r="P35" s="43">
        <v>1.0888</v>
      </c>
      <c r="Q35" s="43"/>
      <c r="R35" s="44">
        <f t="shared" si="4"/>
        <v>-29629</v>
      </c>
      <c r="S35" s="44"/>
      <c r="T35" s="45">
        <f t="shared" si="5"/>
        <v>-19</v>
      </c>
      <c r="U35" s="45"/>
    </row>
    <row r="36" spans="2:21">
      <c r="B36" s="41">
        <v>28</v>
      </c>
      <c r="C36" s="42">
        <f t="shared" si="2"/>
        <v>1149955</v>
      </c>
      <c r="D36" s="42"/>
      <c r="E36" s="41"/>
      <c r="F36" s="8">
        <v>42338</v>
      </c>
      <c r="G36" s="41" t="s">
        <v>4</v>
      </c>
      <c r="H36" s="43">
        <v>1.1012999999999999</v>
      </c>
      <c r="I36" s="43"/>
      <c r="J36" s="41">
        <v>27</v>
      </c>
      <c r="K36" s="42">
        <f t="shared" si="0"/>
        <v>34498.65</v>
      </c>
      <c r="L36" s="42"/>
      <c r="M36" s="6">
        <f t="shared" si="3"/>
        <v>1.03</v>
      </c>
      <c r="N36" s="41"/>
      <c r="O36" s="8">
        <v>42338</v>
      </c>
      <c r="P36" s="43">
        <v>1.0986</v>
      </c>
      <c r="Q36" s="43"/>
      <c r="R36" s="44">
        <f t="shared" si="4"/>
        <v>-34333</v>
      </c>
      <c r="S36" s="44"/>
      <c r="T36" s="45">
        <f t="shared" si="5"/>
        <v>-27</v>
      </c>
      <c r="U36" s="45"/>
    </row>
    <row r="37" spans="2:21">
      <c r="B37" s="41">
        <v>29</v>
      </c>
      <c r="C37" s="42">
        <f t="shared" si="2"/>
        <v>1115622</v>
      </c>
      <c r="D37" s="42"/>
      <c r="E37" s="41"/>
      <c r="F37" s="8">
        <v>42340</v>
      </c>
      <c r="G37" s="41" t="s">
        <v>4</v>
      </c>
      <c r="H37" s="43">
        <v>1.0980000000000001</v>
      </c>
      <c r="I37" s="43"/>
      <c r="J37" s="41">
        <v>17</v>
      </c>
      <c r="K37" s="42">
        <f t="shared" si="0"/>
        <v>33468.659999999996</v>
      </c>
      <c r="L37" s="42"/>
      <c r="M37" s="6">
        <f t="shared" si="3"/>
        <v>1.59</v>
      </c>
      <c r="N37" s="41"/>
      <c r="O37" s="8">
        <v>42340</v>
      </c>
      <c r="P37" s="43">
        <v>1.0980000000000001</v>
      </c>
      <c r="Q37" s="43"/>
      <c r="R37" s="44">
        <f t="shared" si="4"/>
        <v>0</v>
      </c>
      <c r="S37" s="44"/>
      <c r="T37" s="45">
        <f t="shared" si="5"/>
        <v>0</v>
      </c>
      <c r="U37" s="45"/>
    </row>
    <row r="38" spans="2:21">
      <c r="B38" s="41">
        <v>30</v>
      </c>
      <c r="C38" s="42">
        <f t="shared" si="2"/>
        <v>1115622</v>
      </c>
      <c r="D38" s="42"/>
      <c r="E38" s="41"/>
      <c r="F38" s="8">
        <v>42349</v>
      </c>
      <c r="G38" s="41" t="s">
        <v>3</v>
      </c>
      <c r="H38" s="43">
        <v>1.0711999999999999</v>
      </c>
      <c r="I38" s="43"/>
      <c r="J38" s="41">
        <v>13</v>
      </c>
      <c r="K38" s="42">
        <f t="shared" si="0"/>
        <v>33468.659999999996</v>
      </c>
      <c r="L38" s="42"/>
      <c r="M38" s="6">
        <f t="shared" si="3"/>
        <v>2.08</v>
      </c>
      <c r="N38" s="41"/>
      <c r="O38" s="8">
        <v>42349</v>
      </c>
      <c r="P38" s="43">
        <v>1.0725</v>
      </c>
      <c r="Q38" s="43"/>
      <c r="R38" s="44">
        <f t="shared" si="4"/>
        <v>-33382</v>
      </c>
      <c r="S38" s="44"/>
      <c r="T38" s="45">
        <f t="shared" si="5"/>
        <v>-13</v>
      </c>
      <c r="U38" s="45"/>
    </row>
    <row r="39" spans="2:21">
      <c r="B39" s="41">
        <v>31</v>
      </c>
      <c r="C39" s="42">
        <f t="shared" si="2"/>
        <v>1082240</v>
      </c>
      <c r="D39" s="42"/>
      <c r="E39" s="41"/>
      <c r="F39" s="8">
        <v>42349</v>
      </c>
      <c r="G39" s="41" t="s">
        <v>3</v>
      </c>
      <c r="H39" s="43">
        <v>1.0709</v>
      </c>
      <c r="I39" s="43"/>
      <c r="J39" s="41">
        <v>15</v>
      </c>
      <c r="K39" s="42">
        <f t="shared" si="0"/>
        <v>32467.199999999997</v>
      </c>
      <c r="L39" s="42"/>
      <c r="M39" s="6">
        <f t="shared" si="3"/>
        <v>1.75</v>
      </c>
      <c r="N39" s="41"/>
      <c r="O39" s="8">
        <v>42350</v>
      </c>
      <c r="P39" s="43">
        <v>1.0723</v>
      </c>
      <c r="Q39" s="43"/>
      <c r="R39" s="44">
        <f t="shared" si="4"/>
        <v>-30246</v>
      </c>
      <c r="S39" s="44"/>
      <c r="T39" s="45">
        <f t="shared" si="5"/>
        <v>-15</v>
      </c>
      <c r="U39" s="45"/>
    </row>
    <row r="40" spans="2:21">
      <c r="B40" s="41">
        <v>32</v>
      </c>
      <c r="C40" s="42">
        <f t="shared" si="2"/>
        <v>1051994</v>
      </c>
      <c r="D40" s="42"/>
      <c r="E40" s="41"/>
      <c r="F40" s="8"/>
      <c r="G40" s="41" t="s">
        <v>4</v>
      </c>
      <c r="H40" s="43"/>
      <c r="I40" s="43"/>
      <c r="J40" s="41"/>
      <c r="K40" s="42" t="str">
        <f t="shared" si="0"/>
        <v/>
      </c>
      <c r="L40" s="42"/>
      <c r="M40" s="6" t="str">
        <f t="shared" si="3"/>
        <v/>
      </c>
      <c r="N40" s="41"/>
      <c r="O40" s="8"/>
      <c r="P40" s="43"/>
      <c r="Q40" s="43"/>
      <c r="R40" s="44" t="str">
        <f t="shared" si="4"/>
        <v/>
      </c>
      <c r="S40" s="44"/>
      <c r="T40" s="45" t="str">
        <f t="shared" si="5"/>
        <v/>
      </c>
      <c r="U40" s="45"/>
    </row>
    <row r="41" spans="2:21">
      <c r="B41" s="41">
        <v>33</v>
      </c>
      <c r="C41" s="42" t="str">
        <f t="shared" si="2"/>
        <v/>
      </c>
      <c r="D41" s="42"/>
      <c r="E41" s="41"/>
      <c r="F41" s="8"/>
      <c r="G41" s="41" t="s">
        <v>3</v>
      </c>
      <c r="H41" s="43"/>
      <c r="I41" s="43"/>
      <c r="J41" s="41"/>
      <c r="K41" s="42" t="str">
        <f t="shared" si="0"/>
        <v/>
      </c>
      <c r="L41" s="42"/>
      <c r="M41" s="6" t="str">
        <f t="shared" si="3"/>
        <v/>
      </c>
      <c r="N41" s="41"/>
      <c r="O41" s="8"/>
      <c r="P41" s="43"/>
      <c r="Q41" s="43"/>
      <c r="R41" s="44" t="str">
        <f t="shared" si="4"/>
        <v/>
      </c>
      <c r="S41" s="44"/>
      <c r="T41" s="45" t="str">
        <f t="shared" si="5"/>
        <v/>
      </c>
      <c r="U41" s="45"/>
    </row>
    <row r="42" spans="2:21">
      <c r="B42" s="41">
        <v>34</v>
      </c>
      <c r="C42" s="42" t="str">
        <f t="shared" si="2"/>
        <v/>
      </c>
      <c r="D42" s="42"/>
      <c r="E42" s="41"/>
      <c r="F42" s="8"/>
      <c r="G42" s="41" t="s">
        <v>4</v>
      </c>
      <c r="H42" s="43"/>
      <c r="I42" s="43"/>
      <c r="J42" s="41"/>
      <c r="K42" s="42" t="str">
        <f t="shared" si="0"/>
        <v/>
      </c>
      <c r="L42" s="42"/>
      <c r="M42" s="6" t="str">
        <f t="shared" si="3"/>
        <v/>
      </c>
      <c r="N42" s="41"/>
      <c r="O42" s="8"/>
      <c r="P42" s="43"/>
      <c r="Q42" s="43"/>
      <c r="R42" s="44" t="str">
        <f t="shared" si="4"/>
        <v/>
      </c>
      <c r="S42" s="44"/>
      <c r="T42" s="45" t="str">
        <f t="shared" si="5"/>
        <v/>
      </c>
      <c r="U42" s="45"/>
    </row>
    <row r="43" spans="2:21">
      <c r="B43" s="41">
        <v>35</v>
      </c>
      <c r="C43" s="42" t="str">
        <f t="shared" si="2"/>
        <v/>
      </c>
      <c r="D43" s="42"/>
      <c r="E43" s="41"/>
      <c r="F43" s="8"/>
      <c r="G43" s="41" t="s">
        <v>3</v>
      </c>
      <c r="H43" s="43"/>
      <c r="I43" s="43"/>
      <c r="J43" s="41"/>
      <c r="K43" s="42" t="str">
        <f t="shared" si="0"/>
        <v/>
      </c>
      <c r="L43" s="42"/>
      <c r="M43" s="6" t="str">
        <f t="shared" si="3"/>
        <v/>
      </c>
      <c r="N43" s="41"/>
      <c r="O43" s="8"/>
      <c r="P43" s="43"/>
      <c r="Q43" s="43"/>
      <c r="R43" s="44" t="str">
        <f t="shared" si="4"/>
        <v/>
      </c>
      <c r="S43" s="44"/>
      <c r="T43" s="45" t="str">
        <f t="shared" si="5"/>
        <v/>
      </c>
      <c r="U43" s="45"/>
    </row>
    <row r="44" spans="2:21">
      <c r="B44" s="41">
        <v>36</v>
      </c>
      <c r="C44" s="42" t="str">
        <f t="shared" si="2"/>
        <v/>
      </c>
      <c r="D44" s="42"/>
      <c r="E44" s="41"/>
      <c r="F44" s="8"/>
      <c r="G44" s="41" t="s">
        <v>4</v>
      </c>
      <c r="H44" s="43"/>
      <c r="I44" s="43"/>
      <c r="J44" s="41"/>
      <c r="K44" s="42" t="str">
        <f t="shared" si="0"/>
        <v/>
      </c>
      <c r="L44" s="42"/>
      <c r="M44" s="6" t="str">
        <f t="shared" si="3"/>
        <v/>
      </c>
      <c r="N44" s="41"/>
      <c r="O44" s="8"/>
      <c r="P44" s="43"/>
      <c r="Q44" s="43"/>
      <c r="R44" s="44" t="str">
        <f t="shared" si="4"/>
        <v/>
      </c>
      <c r="S44" s="44"/>
      <c r="T44" s="45" t="str">
        <f t="shared" si="5"/>
        <v/>
      </c>
      <c r="U44" s="45"/>
    </row>
    <row r="45" spans="2:21">
      <c r="B45" s="41">
        <v>37</v>
      </c>
      <c r="C45" s="42" t="str">
        <f t="shared" si="2"/>
        <v/>
      </c>
      <c r="D45" s="42"/>
      <c r="E45" s="41"/>
      <c r="F45" s="8"/>
      <c r="G45" s="41" t="s">
        <v>3</v>
      </c>
      <c r="H45" s="43"/>
      <c r="I45" s="43"/>
      <c r="J45" s="41"/>
      <c r="K45" s="42" t="str">
        <f t="shared" si="0"/>
        <v/>
      </c>
      <c r="L45" s="42"/>
      <c r="M45" s="6" t="str">
        <f t="shared" si="3"/>
        <v/>
      </c>
      <c r="N45" s="41"/>
      <c r="O45" s="8"/>
      <c r="P45" s="43"/>
      <c r="Q45" s="43"/>
      <c r="R45" s="44" t="str">
        <f t="shared" si="4"/>
        <v/>
      </c>
      <c r="S45" s="44"/>
      <c r="T45" s="45" t="str">
        <f t="shared" si="5"/>
        <v/>
      </c>
      <c r="U45" s="45"/>
    </row>
    <row r="46" spans="2:21">
      <c r="B46" s="41">
        <v>38</v>
      </c>
      <c r="C46" s="42" t="str">
        <f t="shared" si="2"/>
        <v/>
      </c>
      <c r="D46" s="42"/>
      <c r="E46" s="41"/>
      <c r="F46" s="8"/>
      <c r="G46" s="41" t="s">
        <v>4</v>
      </c>
      <c r="H46" s="43"/>
      <c r="I46" s="43"/>
      <c r="J46" s="41"/>
      <c r="K46" s="42" t="str">
        <f t="shared" si="0"/>
        <v/>
      </c>
      <c r="L46" s="42"/>
      <c r="M46" s="6" t="str">
        <f t="shared" si="3"/>
        <v/>
      </c>
      <c r="N46" s="41"/>
      <c r="O46" s="8"/>
      <c r="P46" s="43"/>
      <c r="Q46" s="43"/>
      <c r="R46" s="44" t="str">
        <f t="shared" si="4"/>
        <v/>
      </c>
      <c r="S46" s="44"/>
      <c r="T46" s="45" t="str">
        <f t="shared" si="5"/>
        <v/>
      </c>
      <c r="U46" s="45"/>
    </row>
    <row r="47" spans="2:21">
      <c r="B47" s="41">
        <v>39</v>
      </c>
      <c r="C47" s="42" t="str">
        <f t="shared" si="2"/>
        <v/>
      </c>
      <c r="D47" s="42"/>
      <c r="E47" s="41"/>
      <c r="F47" s="8"/>
      <c r="G47" s="41" t="s">
        <v>4</v>
      </c>
      <c r="H47" s="43"/>
      <c r="I47" s="43"/>
      <c r="J47" s="41"/>
      <c r="K47" s="42" t="str">
        <f t="shared" si="0"/>
        <v/>
      </c>
      <c r="L47" s="42"/>
      <c r="M47" s="6" t="str">
        <f t="shared" si="3"/>
        <v/>
      </c>
      <c r="N47" s="41"/>
      <c r="O47" s="8"/>
      <c r="P47" s="43"/>
      <c r="Q47" s="43"/>
      <c r="R47" s="44" t="str">
        <f t="shared" si="4"/>
        <v/>
      </c>
      <c r="S47" s="44"/>
      <c r="T47" s="45" t="str">
        <f t="shared" si="5"/>
        <v/>
      </c>
      <c r="U47" s="45"/>
    </row>
    <row r="48" spans="2:21">
      <c r="B48" s="41">
        <v>40</v>
      </c>
      <c r="C48" s="42" t="str">
        <f t="shared" si="2"/>
        <v/>
      </c>
      <c r="D48" s="42"/>
      <c r="E48" s="41"/>
      <c r="F48" s="8"/>
      <c r="G48" s="41" t="s">
        <v>37</v>
      </c>
      <c r="H48" s="43"/>
      <c r="I48" s="43"/>
      <c r="J48" s="41"/>
      <c r="K48" s="42" t="str">
        <f t="shared" si="0"/>
        <v/>
      </c>
      <c r="L48" s="42"/>
      <c r="M48" s="6" t="str">
        <f t="shared" si="3"/>
        <v/>
      </c>
      <c r="N48" s="41"/>
      <c r="O48" s="8"/>
      <c r="P48" s="43"/>
      <c r="Q48" s="43"/>
      <c r="R48" s="44" t="str">
        <f t="shared" si="4"/>
        <v/>
      </c>
      <c r="S48" s="44"/>
      <c r="T48" s="45" t="str">
        <f t="shared" si="5"/>
        <v/>
      </c>
      <c r="U48" s="45"/>
    </row>
    <row r="49" spans="2:21">
      <c r="B49" s="41">
        <v>41</v>
      </c>
      <c r="C49" s="42" t="str">
        <f t="shared" si="2"/>
        <v/>
      </c>
      <c r="D49" s="42"/>
      <c r="E49" s="41"/>
      <c r="F49" s="8"/>
      <c r="G49" s="41" t="s">
        <v>4</v>
      </c>
      <c r="H49" s="43"/>
      <c r="I49" s="43"/>
      <c r="J49" s="41"/>
      <c r="K49" s="42" t="str">
        <f t="shared" si="0"/>
        <v/>
      </c>
      <c r="L49" s="42"/>
      <c r="M49" s="6" t="str">
        <f t="shared" si="3"/>
        <v/>
      </c>
      <c r="N49" s="41"/>
      <c r="O49" s="8"/>
      <c r="P49" s="43"/>
      <c r="Q49" s="43"/>
      <c r="R49" s="44" t="str">
        <f t="shared" si="4"/>
        <v/>
      </c>
      <c r="S49" s="44"/>
      <c r="T49" s="45" t="str">
        <f t="shared" si="5"/>
        <v/>
      </c>
      <c r="U49" s="45"/>
    </row>
    <row r="50" spans="2:21">
      <c r="B50" s="41">
        <v>42</v>
      </c>
      <c r="C50" s="42" t="str">
        <f t="shared" si="2"/>
        <v/>
      </c>
      <c r="D50" s="42"/>
      <c r="E50" s="41"/>
      <c r="F50" s="8"/>
      <c r="G50" s="41" t="s">
        <v>4</v>
      </c>
      <c r="H50" s="43"/>
      <c r="I50" s="43"/>
      <c r="J50" s="41"/>
      <c r="K50" s="42" t="str">
        <f t="shared" si="0"/>
        <v/>
      </c>
      <c r="L50" s="42"/>
      <c r="M50" s="6" t="str">
        <f t="shared" si="3"/>
        <v/>
      </c>
      <c r="N50" s="41"/>
      <c r="O50" s="8"/>
      <c r="P50" s="43"/>
      <c r="Q50" s="43"/>
      <c r="R50" s="44" t="str">
        <f t="shared" si="4"/>
        <v/>
      </c>
      <c r="S50" s="44"/>
      <c r="T50" s="45" t="str">
        <f t="shared" si="5"/>
        <v/>
      </c>
      <c r="U50" s="45"/>
    </row>
    <row r="51" spans="2:21">
      <c r="B51" s="41">
        <v>43</v>
      </c>
      <c r="C51" s="42" t="str">
        <f t="shared" si="2"/>
        <v/>
      </c>
      <c r="D51" s="42"/>
      <c r="E51" s="41"/>
      <c r="F51" s="8"/>
      <c r="G51" s="41" t="s">
        <v>3</v>
      </c>
      <c r="H51" s="43"/>
      <c r="I51" s="43"/>
      <c r="J51" s="41"/>
      <c r="K51" s="42" t="str">
        <f t="shared" si="0"/>
        <v/>
      </c>
      <c r="L51" s="42"/>
      <c r="M51" s="6" t="str">
        <f t="shared" si="3"/>
        <v/>
      </c>
      <c r="N51" s="41"/>
      <c r="O51" s="8"/>
      <c r="P51" s="43"/>
      <c r="Q51" s="43"/>
      <c r="R51" s="44" t="str">
        <f t="shared" si="4"/>
        <v/>
      </c>
      <c r="S51" s="44"/>
      <c r="T51" s="45" t="str">
        <f t="shared" si="5"/>
        <v/>
      </c>
      <c r="U51" s="45"/>
    </row>
    <row r="52" spans="2:21">
      <c r="B52" s="41">
        <v>44</v>
      </c>
      <c r="C52" s="42" t="str">
        <f t="shared" si="2"/>
        <v/>
      </c>
      <c r="D52" s="42"/>
      <c r="E52" s="41"/>
      <c r="F52" s="8"/>
      <c r="G52" s="41" t="s">
        <v>3</v>
      </c>
      <c r="H52" s="43"/>
      <c r="I52" s="43"/>
      <c r="J52" s="41"/>
      <c r="K52" s="42" t="str">
        <f t="shared" si="0"/>
        <v/>
      </c>
      <c r="L52" s="42"/>
      <c r="M52" s="6" t="str">
        <f t="shared" si="3"/>
        <v/>
      </c>
      <c r="N52" s="41"/>
      <c r="O52" s="8"/>
      <c r="P52" s="43"/>
      <c r="Q52" s="43"/>
      <c r="R52" s="44" t="str">
        <f t="shared" si="4"/>
        <v/>
      </c>
      <c r="S52" s="44"/>
      <c r="T52" s="45" t="str">
        <f t="shared" si="5"/>
        <v/>
      </c>
      <c r="U52" s="45"/>
    </row>
    <row r="53" spans="2:21">
      <c r="B53" s="41">
        <v>45</v>
      </c>
      <c r="C53" s="42" t="str">
        <f t="shared" si="2"/>
        <v/>
      </c>
      <c r="D53" s="42"/>
      <c r="E53" s="41"/>
      <c r="F53" s="8"/>
      <c r="G53" s="41" t="s">
        <v>4</v>
      </c>
      <c r="H53" s="43"/>
      <c r="I53" s="43"/>
      <c r="J53" s="41"/>
      <c r="K53" s="42" t="str">
        <f t="shared" si="0"/>
        <v/>
      </c>
      <c r="L53" s="42"/>
      <c r="M53" s="6" t="str">
        <f t="shared" si="3"/>
        <v/>
      </c>
      <c r="N53" s="41"/>
      <c r="O53" s="8"/>
      <c r="P53" s="43"/>
      <c r="Q53" s="43"/>
      <c r="R53" s="44" t="str">
        <f t="shared" si="4"/>
        <v/>
      </c>
      <c r="S53" s="44"/>
      <c r="T53" s="45" t="str">
        <f t="shared" si="5"/>
        <v/>
      </c>
      <c r="U53" s="45"/>
    </row>
    <row r="54" spans="2:21">
      <c r="B54" s="41">
        <v>46</v>
      </c>
      <c r="C54" s="42" t="str">
        <f t="shared" si="2"/>
        <v/>
      </c>
      <c r="D54" s="42"/>
      <c r="E54" s="41"/>
      <c r="F54" s="8"/>
      <c r="G54" s="41" t="s">
        <v>4</v>
      </c>
      <c r="H54" s="43"/>
      <c r="I54" s="43"/>
      <c r="J54" s="41"/>
      <c r="K54" s="42" t="str">
        <f t="shared" si="0"/>
        <v/>
      </c>
      <c r="L54" s="42"/>
      <c r="M54" s="6" t="str">
        <f t="shared" si="3"/>
        <v/>
      </c>
      <c r="N54" s="41"/>
      <c r="O54" s="8"/>
      <c r="P54" s="43"/>
      <c r="Q54" s="43"/>
      <c r="R54" s="44" t="str">
        <f t="shared" si="4"/>
        <v/>
      </c>
      <c r="S54" s="44"/>
      <c r="T54" s="45" t="str">
        <f t="shared" si="5"/>
        <v/>
      </c>
      <c r="U54" s="45"/>
    </row>
    <row r="55" spans="2:21">
      <c r="B55" s="41">
        <v>47</v>
      </c>
      <c r="C55" s="42" t="str">
        <f t="shared" si="2"/>
        <v/>
      </c>
      <c r="D55" s="42"/>
      <c r="E55" s="41"/>
      <c r="F55" s="8"/>
      <c r="G55" s="41" t="s">
        <v>3</v>
      </c>
      <c r="H55" s="43"/>
      <c r="I55" s="43"/>
      <c r="J55" s="41"/>
      <c r="K55" s="42" t="str">
        <f t="shared" si="0"/>
        <v/>
      </c>
      <c r="L55" s="42"/>
      <c r="M55" s="6" t="str">
        <f t="shared" si="3"/>
        <v/>
      </c>
      <c r="N55" s="41"/>
      <c r="O55" s="8"/>
      <c r="P55" s="43"/>
      <c r="Q55" s="43"/>
      <c r="R55" s="44" t="str">
        <f t="shared" si="4"/>
        <v/>
      </c>
      <c r="S55" s="44"/>
      <c r="T55" s="45" t="str">
        <f t="shared" si="5"/>
        <v/>
      </c>
      <c r="U55" s="45"/>
    </row>
    <row r="56" spans="2:21">
      <c r="B56" s="41">
        <v>48</v>
      </c>
      <c r="C56" s="42" t="str">
        <f t="shared" si="2"/>
        <v/>
      </c>
      <c r="D56" s="42"/>
      <c r="E56" s="41"/>
      <c r="F56" s="8"/>
      <c r="G56" s="41" t="s">
        <v>3</v>
      </c>
      <c r="H56" s="43"/>
      <c r="I56" s="43"/>
      <c r="J56" s="41"/>
      <c r="K56" s="42" t="str">
        <f t="shared" si="0"/>
        <v/>
      </c>
      <c r="L56" s="42"/>
      <c r="M56" s="6" t="str">
        <f t="shared" si="3"/>
        <v/>
      </c>
      <c r="N56" s="41"/>
      <c r="O56" s="8"/>
      <c r="P56" s="43"/>
      <c r="Q56" s="43"/>
      <c r="R56" s="44" t="str">
        <f t="shared" si="4"/>
        <v/>
      </c>
      <c r="S56" s="44"/>
      <c r="T56" s="45" t="str">
        <f t="shared" si="5"/>
        <v/>
      </c>
      <c r="U56" s="45"/>
    </row>
    <row r="57" spans="2:21">
      <c r="B57" s="41">
        <v>49</v>
      </c>
      <c r="C57" s="42" t="str">
        <f t="shared" si="2"/>
        <v/>
      </c>
      <c r="D57" s="42"/>
      <c r="E57" s="41"/>
      <c r="F57" s="8"/>
      <c r="G57" s="41" t="s">
        <v>3</v>
      </c>
      <c r="H57" s="43"/>
      <c r="I57" s="43"/>
      <c r="J57" s="41"/>
      <c r="K57" s="42" t="str">
        <f t="shared" si="0"/>
        <v/>
      </c>
      <c r="L57" s="42"/>
      <c r="M57" s="6" t="str">
        <f t="shared" si="3"/>
        <v/>
      </c>
      <c r="N57" s="41"/>
      <c r="O57" s="8"/>
      <c r="P57" s="43"/>
      <c r="Q57" s="43"/>
      <c r="R57" s="44" t="str">
        <f t="shared" si="4"/>
        <v/>
      </c>
      <c r="S57" s="44"/>
      <c r="T57" s="45" t="str">
        <f t="shared" si="5"/>
        <v/>
      </c>
      <c r="U57" s="45"/>
    </row>
    <row r="58" spans="2:21">
      <c r="B58" s="41">
        <v>50</v>
      </c>
      <c r="C58" s="42" t="str">
        <f t="shared" si="2"/>
        <v/>
      </c>
      <c r="D58" s="42"/>
      <c r="E58" s="41"/>
      <c r="F58" s="8"/>
      <c r="G58" s="41" t="s">
        <v>3</v>
      </c>
      <c r="H58" s="43"/>
      <c r="I58" s="43"/>
      <c r="J58" s="41"/>
      <c r="K58" s="42" t="str">
        <f t="shared" si="0"/>
        <v/>
      </c>
      <c r="L58" s="42"/>
      <c r="M58" s="6" t="str">
        <f t="shared" si="3"/>
        <v/>
      </c>
      <c r="N58" s="41"/>
      <c r="O58" s="8"/>
      <c r="P58" s="43"/>
      <c r="Q58" s="43"/>
      <c r="R58" s="44" t="str">
        <f t="shared" si="4"/>
        <v/>
      </c>
      <c r="S58" s="44"/>
      <c r="T58" s="45" t="str">
        <f t="shared" si="5"/>
        <v/>
      </c>
      <c r="U58" s="45"/>
    </row>
    <row r="59" spans="2:21">
      <c r="B59" s="41">
        <v>51</v>
      </c>
      <c r="C59" s="42" t="str">
        <f t="shared" si="2"/>
        <v/>
      </c>
      <c r="D59" s="42"/>
      <c r="E59" s="41"/>
      <c r="F59" s="8"/>
      <c r="G59" s="41" t="s">
        <v>3</v>
      </c>
      <c r="H59" s="43"/>
      <c r="I59" s="43"/>
      <c r="J59" s="41"/>
      <c r="K59" s="42" t="str">
        <f t="shared" si="0"/>
        <v/>
      </c>
      <c r="L59" s="42"/>
      <c r="M59" s="6" t="str">
        <f t="shared" si="3"/>
        <v/>
      </c>
      <c r="N59" s="41"/>
      <c r="O59" s="8"/>
      <c r="P59" s="43"/>
      <c r="Q59" s="43"/>
      <c r="R59" s="44" t="str">
        <f t="shared" si="4"/>
        <v/>
      </c>
      <c r="S59" s="44"/>
      <c r="T59" s="45" t="str">
        <f t="shared" si="5"/>
        <v/>
      </c>
      <c r="U59" s="45"/>
    </row>
    <row r="60" spans="2:21">
      <c r="B60" s="41">
        <v>52</v>
      </c>
      <c r="C60" s="42" t="str">
        <f t="shared" si="2"/>
        <v/>
      </c>
      <c r="D60" s="42"/>
      <c r="E60" s="41"/>
      <c r="F60" s="8"/>
      <c r="G60" s="41" t="s">
        <v>3</v>
      </c>
      <c r="H60" s="43"/>
      <c r="I60" s="43"/>
      <c r="J60" s="41"/>
      <c r="K60" s="42" t="str">
        <f t="shared" si="0"/>
        <v/>
      </c>
      <c r="L60" s="42"/>
      <c r="M60" s="6" t="str">
        <f t="shared" si="3"/>
        <v/>
      </c>
      <c r="N60" s="41"/>
      <c r="O60" s="8"/>
      <c r="P60" s="43"/>
      <c r="Q60" s="43"/>
      <c r="R60" s="44" t="str">
        <f t="shared" si="4"/>
        <v/>
      </c>
      <c r="S60" s="44"/>
      <c r="T60" s="45" t="str">
        <f t="shared" si="5"/>
        <v/>
      </c>
      <c r="U60" s="45"/>
    </row>
    <row r="61" spans="2:21">
      <c r="B61" s="41">
        <v>53</v>
      </c>
      <c r="C61" s="42" t="str">
        <f t="shared" si="2"/>
        <v/>
      </c>
      <c r="D61" s="42"/>
      <c r="E61" s="41"/>
      <c r="F61" s="8"/>
      <c r="G61" s="41" t="s">
        <v>3</v>
      </c>
      <c r="H61" s="43"/>
      <c r="I61" s="43"/>
      <c r="J61" s="41"/>
      <c r="K61" s="42" t="str">
        <f t="shared" si="0"/>
        <v/>
      </c>
      <c r="L61" s="42"/>
      <c r="M61" s="6" t="str">
        <f t="shared" si="3"/>
        <v/>
      </c>
      <c r="N61" s="41"/>
      <c r="O61" s="8"/>
      <c r="P61" s="43"/>
      <c r="Q61" s="43"/>
      <c r="R61" s="44" t="str">
        <f t="shared" si="4"/>
        <v/>
      </c>
      <c r="S61" s="44"/>
      <c r="T61" s="45" t="str">
        <f t="shared" si="5"/>
        <v/>
      </c>
      <c r="U61" s="45"/>
    </row>
    <row r="62" spans="2:21">
      <c r="B62" s="41">
        <v>54</v>
      </c>
      <c r="C62" s="42" t="str">
        <f t="shared" si="2"/>
        <v/>
      </c>
      <c r="D62" s="42"/>
      <c r="E62" s="41"/>
      <c r="F62" s="8"/>
      <c r="G62" s="41" t="s">
        <v>3</v>
      </c>
      <c r="H62" s="43"/>
      <c r="I62" s="43"/>
      <c r="J62" s="41"/>
      <c r="K62" s="42" t="str">
        <f t="shared" si="0"/>
        <v/>
      </c>
      <c r="L62" s="42"/>
      <c r="M62" s="6" t="str">
        <f t="shared" si="3"/>
        <v/>
      </c>
      <c r="N62" s="41"/>
      <c r="O62" s="8"/>
      <c r="P62" s="43"/>
      <c r="Q62" s="43"/>
      <c r="R62" s="44" t="str">
        <f t="shared" si="4"/>
        <v/>
      </c>
      <c r="S62" s="44"/>
      <c r="T62" s="45" t="str">
        <f t="shared" si="5"/>
        <v/>
      </c>
      <c r="U62" s="45"/>
    </row>
    <row r="63" spans="2:21">
      <c r="B63" s="41">
        <v>55</v>
      </c>
      <c r="C63" s="42" t="str">
        <f t="shared" si="2"/>
        <v/>
      </c>
      <c r="D63" s="42"/>
      <c r="E63" s="41"/>
      <c r="F63" s="8"/>
      <c r="G63" s="41" t="s">
        <v>4</v>
      </c>
      <c r="H63" s="43"/>
      <c r="I63" s="43"/>
      <c r="J63" s="41"/>
      <c r="K63" s="42" t="str">
        <f t="shared" si="0"/>
        <v/>
      </c>
      <c r="L63" s="42"/>
      <c r="M63" s="6" t="str">
        <f t="shared" si="3"/>
        <v/>
      </c>
      <c r="N63" s="41"/>
      <c r="O63" s="8"/>
      <c r="P63" s="43"/>
      <c r="Q63" s="43"/>
      <c r="R63" s="44" t="str">
        <f t="shared" si="4"/>
        <v/>
      </c>
      <c r="S63" s="44"/>
      <c r="T63" s="45" t="str">
        <f t="shared" si="5"/>
        <v/>
      </c>
      <c r="U63" s="45"/>
    </row>
    <row r="64" spans="2:21">
      <c r="B64" s="41">
        <v>56</v>
      </c>
      <c r="C64" s="42" t="str">
        <f t="shared" si="2"/>
        <v/>
      </c>
      <c r="D64" s="42"/>
      <c r="E64" s="41"/>
      <c r="F64" s="8"/>
      <c r="G64" s="41" t="s">
        <v>3</v>
      </c>
      <c r="H64" s="43"/>
      <c r="I64" s="43"/>
      <c r="J64" s="41"/>
      <c r="K64" s="42" t="str">
        <f t="shared" si="0"/>
        <v/>
      </c>
      <c r="L64" s="42"/>
      <c r="M64" s="6" t="str">
        <f t="shared" si="3"/>
        <v/>
      </c>
      <c r="N64" s="41"/>
      <c r="O64" s="8"/>
      <c r="P64" s="43"/>
      <c r="Q64" s="43"/>
      <c r="R64" s="44" t="str">
        <f t="shared" si="4"/>
        <v/>
      </c>
      <c r="S64" s="44"/>
      <c r="T64" s="45" t="str">
        <f t="shared" si="5"/>
        <v/>
      </c>
      <c r="U64" s="45"/>
    </row>
    <row r="65" spans="2:21">
      <c r="B65" s="41">
        <v>57</v>
      </c>
      <c r="C65" s="42" t="str">
        <f t="shared" si="2"/>
        <v/>
      </c>
      <c r="D65" s="42"/>
      <c r="E65" s="41"/>
      <c r="F65" s="8"/>
      <c r="G65" s="41" t="s">
        <v>3</v>
      </c>
      <c r="H65" s="43"/>
      <c r="I65" s="43"/>
      <c r="J65" s="41"/>
      <c r="K65" s="42" t="str">
        <f t="shared" si="0"/>
        <v/>
      </c>
      <c r="L65" s="42"/>
      <c r="M65" s="6" t="str">
        <f t="shared" si="3"/>
        <v/>
      </c>
      <c r="N65" s="41"/>
      <c r="O65" s="8"/>
      <c r="P65" s="43"/>
      <c r="Q65" s="43"/>
      <c r="R65" s="44" t="str">
        <f t="shared" si="4"/>
        <v/>
      </c>
      <c r="S65" s="44"/>
      <c r="T65" s="45" t="str">
        <f t="shared" si="5"/>
        <v/>
      </c>
      <c r="U65" s="45"/>
    </row>
    <row r="66" spans="2:21">
      <c r="B66" s="41">
        <v>58</v>
      </c>
      <c r="C66" s="42" t="str">
        <f t="shared" si="2"/>
        <v/>
      </c>
      <c r="D66" s="42"/>
      <c r="E66" s="41"/>
      <c r="F66" s="8"/>
      <c r="G66" s="41" t="s">
        <v>3</v>
      </c>
      <c r="H66" s="43"/>
      <c r="I66" s="43"/>
      <c r="J66" s="41"/>
      <c r="K66" s="42" t="str">
        <f t="shared" si="0"/>
        <v/>
      </c>
      <c r="L66" s="42"/>
      <c r="M66" s="6" t="str">
        <f t="shared" si="3"/>
        <v/>
      </c>
      <c r="N66" s="41"/>
      <c r="O66" s="8"/>
      <c r="P66" s="43"/>
      <c r="Q66" s="43"/>
      <c r="R66" s="44" t="str">
        <f t="shared" si="4"/>
        <v/>
      </c>
      <c r="S66" s="44"/>
      <c r="T66" s="45" t="str">
        <f t="shared" si="5"/>
        <v/>
      </c>
      <c r="U66" s="45"/>
    </row>
    <row r="67" spans="2:21">
      <c r="B67" s="41">
        <v>59</v>
      </c>
      <c r="C67" s="42" t="str">
        <f t="shared" si="2"/>
        <v/>
      </c>
      <c r="D67" s="42"/>
      <c r="E67" s="41"/>
      <c r="F67" s="8"/>
      <c r="G67" s="41" t="s">
        <v>3</v>
      </c>
      <c r="H67" s="43"/>
      <c r="I67" s="43"/>
      <c r="J67" s="41"/>
      <c r="K67" s="42" t="str">
        <f t="shared" si="0"/>
        <v/>
      </c>
      <c r="L67" s="42"/>
      <c r="M67" s="6" t="str">
        <f t="shared" si="3"/>
        <v/>
      </c>
      <c r="N67" s="41"/>
      <c r="O67" s="8"/>
      <c r="P67" s="43"/>
      <c r="Q67" s="43"/>
      <c r="R67" s="44" t="str">
        <f t="shared" si="4"/>
        <v/>
      </c>
      <c r="S67" s="44"/>
      <c r="T67" s="45" t="str">
        <f t="shared" si="5"/>
        <v/>
      </c>
      <c r="U67" s="45"/>
    </row>
    <row r="68" spans="2:21">
      <c r="B68" s="41">
        <v>60</v>
      </c>
      <c r="C68" s="42" t="str">
        <f t="shared" si="2"/>
        <v/>
      </c>
      <c r="D68" s="42"/>
      <c r="E68" s="41"/>
      <c r="F68" s="8"/>
      <c r="G68" s="41" t="s">
        <v>4</v>
      </c>
      <c r="H68" s="43"/>
      <c r="I68" s="43"/>
      <c r="J68" s="41"/>
      <c r="K68" s="42" t="str">
        <f t="shared" si="0"/>
        <v/>
      </c>
      <c r="L68" s="42"/>
      <c r="M68" s="6" t="str">
        <f t="shared" si="3"/>
        <v/>
      </c>
      <c r="N68" s="41"/>
      <c r="O68" s="8"/>
      <c r="P68" s="43"/>
      <c r="Q68" s="43"/>
      <c r="R68" s="44" t="str">
        <f t="shared" si="4"/>
        <v/>
      </c>
      <c r="S68" s="44"/>
      <c r="T68" s="45" t="str">
        <f t="shared" si="5"/>
        <v/>
      </c>
      <c r="U68" s="45"/>
    </row>
    <row r="69" spans="2:21">
      <c r="B69" s="41">
        <v>61</v>
      </c>
      <c r="C69" s="42" t="str">
        <f t="shared" si="2"/>
        <v/>
      </c>
      <c r="D69" s="42"/>
      <c r="E69" s="41"/>
      <c r="F69" s="8"/>
      <c r="G69" s="41" t="s">
        <v>4</v>
      </c>
      <c r="H69" s="43"/>
      <c r="I69" s="43"/>
      <c r="J69" s="41"/>
      <c r="K69" s="42" t="str">
        <f t="shared" si="0"/>
        <v/>
      </c>
      <c r="L69" s="42"/>
      <c r="M69" s="6" t="str">
        <f t="shared" si="3"/>
        <v/>
      </c>
      <c r="N69" s="41"/>
      <c r="O69" s="8"/>
      <c r="P69" s="43"/>
      <c r="Q69" s="43"/>
      <c r="R69" s="44" t="str">
        <f t="shared" si="4"/>
        <v/>
      </c>
      <c r="S69" s="44"/>
      <c r="T69" s="45" t="str">
        <f t="shared" si="5"/>
        <v/>
      </c>
      <c r="U69" s="45"/>
    </row>
    <row r="70" spans="2:21">
      <c r="B70" s="41">
        <v>62</v>
      </c>
      <c r="C70" s="42" t="str">
        <f t="shared" si="2"/>
        <v/>
      </c>
      <c r="D70" s="42"/>
      <c r="E70" s="41"/>
      <c r="F70" s="8"/>
      <c r="G70" s="41" t="s">
        <v>3</v>
      </c>
      <c r="H70" s="43"/>
      <c r="I70" s="43"/>
      <c r="J70" s="41"/>
      <c r="K70" s="42" t="str">
        <f t="shared" si="0"/>
        <v/>
      </c>
      <c r="L70" s="42"/>
      <c r="M70" s="6" t="str">
        <f t="shared" si="3"/>
        <v/>
      </c>
      <c r="N70" s="41"/>
      <c r="O70" s="8"/>
      <c r="P70" s="43"/>
      <c r="Q70" s="43"/>
      <c r="R70" s="44" t="str">
        <f t="shared" si="4"/>
        <v/>
      </c>
      <c r="S70" s="44"/>
      <c r="T70" s="45" t="str">
        <f t="shared" si="5"/>
        <v/>
      </c>
      <c r="U70" s="45"/>
    </row>
    <row r="71" spans="2:21">
      <c r="B71" s="41">
        <v>63</v>
      </c>
      <c r="C71" s="42" t="str">
        <f t="shared" si="2"/>
        <v/>
      </c>
      <c r="D71" s="42"/>
      <c r="E71" s="41"/>
      <c r="F71" s="8"/>
      <c r="G71" s="41" t="s">
        <v>4</v>
      </c>
      <c r="H71" s="43"/>
      <c r="I71" s="43"/>
      <c r="J71" s="41"/>
      <c r="K71" s="42" t="str">
        <f t="shared" si="0"/>
        <v/>
      </c>
      <c r="L71" s="42"/>
      <c r="M71" s="6" t="str">
        <f t="shared" si="3"/>
        <v/>
      </c>
      <c r="N71" s="41"/>
      <c r="O71" s="8"/>
      <c r="P71" s="43"/>
      <c r="Q71" s="43"/>
      <c r="R71" s="44" t="str">
        <f t="shared" si="4"/>
        <v/>
      </c>
      <c r="S71" s="44"/>
      <c r="T71" s="45" t="str">
        <f t="shared" si="5"/>
        <v/>
      </c>
      <c r="U71" s="45"/>
    </row>
    <row r="72" spans="2:21">
      <c r="B72" s="41">
        <v>64</v>
      </c>
      <c r="C72" s="42" t="str">
        <f t="shared" si="2"/>
        <v/>
      </c>
      <c r="D72" s="42"/>
      <c r="E72" s="41"/>
      <c r="F72" s="8"/>
      <c r="G72" s="41" t="s">
        <v>3</v>
      </c>
      <c r="H72" s="43"/>
      <c r="I72" s="43"/>
      <c r="J72" s="41"/>
      <c r="K72" s="42" t="str">
        <f t="shared" si="0"/>
        <v/>
      </c>
      <c r="L72" s="42"/>
      <c r="M72" s="6" t="str">
        <f t="shared" si="3"/>
        <v/>
      </c>
      <c r="N72" s="41"/>
      <c r="O72" s="8"/>
      <c r="P72" s="43"/>
      <c r="Q72" s="43"/>
      <c r="R72" s="44" t="str">
        <f t="shared" si="4"/>
        <v/>
      </c>
      <c r="S72" s="44"/>
      <c r="T72" s="45" t="str">
        <f t="shared" si="5"/>
        <v/>
      </c>
      <c r="U72" s="45"/>
    </row>
    <row r="73" spans="2:21">
      <c r="B73" s="41">
        <v>65</v>
      </c>
      <c r="C73" s="42" t="str">
        <f t="shared" si="2"/>
        <v/>
      </c>
      <c r="D73" s="42"/>
      <c r="E73" s="41"/>
      <c r="F73" s="8"/>
      <c r="G73" s="41" t="s">
        <v>4</v>
      </c>
      <c r="H73" s="43"/>
      <c r="I73" s="43"/>
      <c r="J73" s="41"/>
      <c r="K73" s="42" t="str">
        <f t="shared" ref="K73:K108" si="7">IF(F73="","",C73*0.03)</f>
        <v/>
      </c>
      <c r="L73" s="42"/>
      <c r="M73" s="6" t="str">
        <f t="shared" si="3"/>
        <v/>
      </c>
      <c r="N73" s="41"/>
      <c r="O73" s="8"/>
      <c r="P73" s="43"/>
      <c r="Q73" s="43"/>
      <c r="R73" s="44" t="str">
        <f t="shared" si="4"/>
        <v/>
      </c>
      <c r="S73" s="44"/>
      <c r="T73" s="45" t="str">
        <f t="shared" si="5"/>
        <v/>
      </c>
      <c r="U73" s="45"/>
    </row>
    <row r="74" spans="2:21">
      <c r="B74" s="41">
        <v>66</v>
      </c>
      <c r="C74" s="42" t="str">
        <f t="shared" ref="C74:C108" si="8">IF(R73="","",C73+R73)</f>
        <v/>
      </c>
      <c r="D74" s="42"/>
      <c r="E74" s="41"/>
      <c r="F74" s="8"/>
      <c r="G74" s="41" t="s">
        <v>4</v>
      </c>
      <c r="H74" s="43"/>
      <c r="I74" s="43"/>
      <c r="J74" s="41"/>
      <c r="K74" s="42" t="str">
        <f t="shared" si="7"/>
        <v/>
      </c>
      <c r="L74" s="42"/>
      <c r="M74" s="6" t="str">
        <f t="shared" ref="M74:M108" si="9">IF(J74="","",ROUNDDOWN(K74/(J74/81)/100000,2))</f>
        <v/>
      </c>
      <c r="N74" s="41"/>
      <c r="O74" s="8"/>
      <c r="P74" s="43"/>
      <c r="Q74" s="43"/>
      <c r="R74" s="44" t="str">
        <f t="shared" ref="R74:R108" si="10">IF(O74="","",ROUNDDOWN((IF(G74="売",H74-P74,P74-H74))*M74*1000000000/81,0))</f>
        <v/>
      </c>
      <c r="S74" s="44"/>
      <c r="T74" s="45" t="str">
        <f t="shared" ref="T74:T108" si="11">IF(O74="","",IF(R74&lt;0,J74*(-1),IF(G74="買",(P74-H74)*10000,(H74-P74)*10000)))</f>
        <v/>
      </c>
      <c r="U74" s="45"/>
    </row>
    <row r="75" spans="2:21">
      <c r="B75" s="41">
        <v>67</v>
      </c>
      <c r="C75" s="42" t="str">
        <f t="shared" si="8"/>
        <v/>
      </c>
      <c r="D75" s="42"/>
      <c r="E75" s="41"/>
      <c r="F75" s="8"/>
      <c r="G75" s="41" t="s">
        <v>3</v>
      </c>
      <c r="H75" s="43"/>
      <c r="I75" s="43"/>
      <c r="J75" s="41"/>
      <c r="K75" s="42" t="str">
        <f t="shared" si="7"/>
        <v/>
      </c>
      <c r="L75" s="42"/>
      <c r="M75" s="6" t="str">
        <f t="shared" si="9"/>
        <v/>
      </c>
      <c r="N75" s="41"/>
      <c r="O75" s="8"/>
      <c r="P75" s="43"/>
      <c r="Q75" s="43"/>
      <c r="R75" s="44" t="str">
        <f t="shared" si="10"/>
        <v/>
      </c>
      <c r="S75" s="44"/>
      <c r="T75" s="45" t="str">
        <f t="shared" si="11"/>
        <v/>
      </c>
      <c r="U75" s="45"/>
    </row>
    <row r="76" spans="2:21">
      <c r="B76" s="41">
        <v>68</v>
      </c>
      <c r="C76" s="42" t="str">
        <f t="shared" si="8"/>
        <v/>
      </c>
      <c r="D76" s="42"/>
      <c r="E76" s="41"/>
      <c r="F76" s="8"/>
      <c r="G76" s="41" t="s">
        <v>3</v>
      </c>
      <c r="H76" s="43"/>
      <c r="I76" s="43"/>
      <c r="J76" s="41"/>
      <c r="K76" s="42" t="str">
        <f t="shared" si="7"/>
        <v/>
      </c>
      <c r="L76" s="42"/>
      <c r="M76" s="6" t="str">
        <f t="shared" si="9"/>
        <v/>
      </c>
      <c r="N76" s="41"/>
      <c r="O76" s="8"/>
      <c r="P76" s="43"/>
      <c r="Q76" s="43"/>
      <c r="R76" s="44" t="str">
        <f t="shared" si="10"/>
        <v/>
      </c>
      <c r="S76" s="44"/>
      <c r="T76" s="45" t="str">
        <f t="shared" si="11"/>
        <v/>
      </c>
      <c r="U76" s="45"/>
    </row>
    <row r="77" spans="2:21">
      <c r="B77" s="41">
        <v>69</v>
      </c>
      <c r="C77" s="42" t="str">
        <f t="shared" si="8"/>
        <v/>
      </c>
      <c r="D77" s="42"/>
      <c r="E77" s="41"/>
      <c r="F77" s="8"/>
      <c r="G77" s="41" t="s">
        <v>3</v>
      </c>
      <c r="H77" s="43"/>
      <c r="I77" s="43"/>
      <c r="J77" s="41"/>
      <c r="K77" s="42" t="str">
        <f t="shared" si="7"/>
        <v/>
      </c>
      <c r="L77" s="42"/>
      <c r="M77" s="6" t="str">
        <f t="shared" si="9"/>
        <v/>
      </c>
      <c r="N77" s="41"/>
      <c r="O77" s="8"/>
      <c r="P77" s="43"/>
      <c r="Q77" s="43"/>
      <c r="R77" s="44" t="str">
        <f t="shared" si="10"/>
        <v/>
      </c>
      <c r="S77" s="44"/>
      <c r="T77" s="45" t="str">
        <f t="shared" si="11"/>
        <v/>
      </c>
      <c r="U77" s="45"/>
    </row>
    <row r="78" spans="2:21">
      <c r="B78" s="41">
        <v>70</v>
      </c>
      <c r="C78" s="42" t="str">
        <f t="shared" si="8"/>
        <v/>
      </c>
      <c r="D78" s="42"/>
      <c r="E78" s="41"/>
      <c r="F78" s="8"/>
      <c r="G78" s="41" t="s">
        <v>4</v>
      </c>
      <c r="H78" s="43"/>
      <c r="I78" s="43"/>
      <c r="J78" s="41"/>
      <c r="K78" s="42" t="str">
        <f t="shared" si="7"/>
        <v/>
      </c>
      <c r="L78" s="42"/>
      <c r="M78" s="6" t="str">
        <f t="shared" si="9"/>
        <v/>
      </c>
      <c r="N78" s="41"/>
      <c r="O78" s="8"/>
      <c r="P78" s="43"/>
      <c r="Q78" s="43"/>
      <c r="R78" s="44" t="str">
        <f t="shared" si="10"/>
        <v/>
      </c>
      <c r="S78" s="44"/>
      <c r="T78" s="45" t="str">
        <f t="shared" si="11"/>
        <v/>
      </c>
      <c r="U78" s="45"/>
    </row>
    <row r="79" spans="2:21">
      <c r="B79" s="41">
        <v>71</v>
      </c>
      <c r="C79" s="42" t="str">
        <f t="shared" si="8"/>
        <v/>
      </c>
      <c r="D79" s="42"/>
      <c r="E79" s="41"/>
      <c r="F79" s="8"/>
      <c r="G79" s="41" t="s">
        <v>3</v>
      </c>
      <c r="H79" s="43"/>
      <c r="I79" s="43"/>
      <c r="J79" s="41"/>
      <c r="K79" s="42" t="str">
        <f t="shared" si="7"/>
        <v/>
      </c>
      <c r="L79" s="42"/>
      <c r="M79" s="6" t="str">
        <f t="shared" si="9"/>
        <v/>
      </c>
      <c r="N79" s="41"/>
      <c r="O79" s="8"/>
      <c r="P79" s="43"/>
      <c r="Q79" s="43"/>
      <c r="R79" s="44" t="str">
        <f t="shared" si="10"/>
        <v/>
      </c>
      <c r="S79" s="44"/>
      <c r="T79" s="45" t="str">
        <f t="shared" si="11"/>
        <v/>
      </c>
      <c r="U79" s="45"/>
    </row>
    <row r="80" spans="2:21">
      <c r="B80" s="41">
        <v>72</v>
      </c>
      <c r="C80" s="42" t="str">
        <f t="shared" si="8"/>
        <v/>
      </c>
      <c r="D80" s="42"/>
      <c r="E80" s="41"/>
      <c r="F80" s="8"/>
      <c r="G80" s="41" t="s">
        <v>4</v>
      </c>
      <c r="H80" s="43"/>
      <c r="I80" s="43"/>
      <c r="J80" s="41"/>
      <c r="K80" s="42" t="str">
        <f t="shared" si="7"/>
        <v/>
      </c>
      <c r="L80" s="42"/>
      <c r="M80" s="6" t="str">
        <f t="shared" si="9"/>
        <v/>
      </c>
      <c r="N80" s="41"/>
      <c r="O80" s="8"/>
      <c r="P80" s="43"/>
      <c r="Q80" s="43"/>
      <c r="R80" s="44" t="str">
        <f t="shared" si="10"/>
        <v/>
      </c>
      <c r="S80" s="44"/>
      <c r="T80" s="45" t="str">
        <f t="shared" si="11"/>
        <v/>
      </c>
      <c r="U80" s="45"/>
    </row>
    <row r="81" spans="2:21">
      <c r="B81" s="41">
        <v>73</v>
      </c>
      <c r="C81" s="42" t="str">
        <f t="shared" si="8"/>
        <v/>
      </c>
      <c r="D81" s="42"/>
      <c r="E81" s="41"/>
      <c r="F81" s="8"/>
      <c r="G81" s="41" t="s">
        <v>3</v>
      </c>
      <c r="H81" s="43"/>
      <c r="I81" s="43"/>
      <c r="J81" s="41"/>
      <c r="K81" s="42" t="str">
        <f t="shared" si="7"/>
        <v/>
      </c>
      <c r="L81" s="42"/>
      <c r="M81" s="6" t="str">
        <f t="shared" si="9"/>
        <v/>
      </c>
      <c r="N81" s="41"/>
      <c r="O81" s="8"/>
      <c r="P81" s="43"/>
      <c r="Q81" s="43"/>
      <c r="R81" s="44" t="str">
        <f t="shared" si="10"/>
        <v/>
      </c>
      <c r="S81" s="44"/>
      <c r="T81" s="45" t="str">
        <f t="shared" si="11"/>
        <v/>
      </c>
      <c r="U81" s="45"/>
    </row>
    <row r="82" spans="2:21">
      <c r="B82" s="41">
        <v>74</v>
      </c>
      <c r="C82" s="42" t="str">
        <f t="shared" si="8"/>
        <v/>
      </c>
      <c r="D82" s="42"/>
      <c r="E82" s="41"/>
      <c r="F82" s="8"/>
      <c r="G82" s="41" t="s">
        <v>3</v>
      </c>
      <c r="H82" s="43"/>
      <c r="I82" s="43"/>
      <c r="J82" s="41"/>
      <c r="K82" s="42" t="str">
        <f t="shared" si="7"/>
        <v/>
      </c>
      <c r="L82" s="42"/>
      <c r="M82" s="6" t="str">
        <f t="shared" si="9"/>
        <v/>
      </c>
      <c r="N82" s="41"/>
      <c r="O82" s="8"/>
      <c r="P82" s="43"/>
      <c r="Q82" s="43"/>
      <c r="R82" s="44" t="str">
        <f t="shared" si="10"/>
        <v/>
      </c>
      <c r="S82" s="44"/>
      <c r="T82" s="45" t="str">
        <f t="shared" si="11"/>
        <v/>
      </c>
      <c r="U82" s="45"/>
    </row>
    <row r="83" spans="2:21">
      <c r="B83" s="41">
        <v>75</v>
      </c>
      <c r="C83" s="42" t="str">
        <f t="shared" si="8"/>
        <v/>
      </c>
      <c r="D83" s="42"/>
      <c r="E83" s="41"/>
      <c r="F83" s="8"/>
      <c r="G83" s="41" t="s">
        <v>3</v>
      </c>
      <c r="H83" s="43"/>
      <c r="I83" s="43"/>
      <c r="J83" s="41"/>
      <c r="K83" s="42" t="str">
        <f t="shared" si="7"/>
        <v/>
      </c>
      <c r="L83" s="42"/>
      <c r="M83" s="6" t="str">
        <f t="shared" si="9"/>
        <v/>
      </c>
      <c r="N83" s="41"/>
      <c r="O83" s="8"/>
      <c r="P83" s="43"/>
      <c r="Q83" s="43"/>
      <c r="R83" s="44" t="str">
        <f t="shared" si="10"/>
        <v/>
      </c>
      <c r="S83" s="44"/>
      <c r="T83" s="45" t="str">
        <f t="shared" si="11"/>
        <v/>
      </c>
      <c r="U83" s="45"/>
    </row>
    <row r="84" spans="2:21">
      <c r="B84" s="41">
        <v>76</v>
      </c>
      <c r="C84" s="42" t="str">
        <f t="shared" si="8"/>
        <v/>
      </c>
      <c r="D84" s="42"/>
      <c r="E84" s="41"/>
      <c r="F84" s="8"/>
      <c r="G84" s="41" t="s">
        <v>3</v>
      </c>
      <c r="H84" s="43"/>
      <c r="I84" s="43"/>
      <c r="J84" s="41"/>
      <c r="K84" s="42" t="str">
        <f t="shared" si="7"/>
        <v/>
      </c>
      <c r="L84" s="42"/>
      <c r="M84" s="6" t="str">
        <f t="shared" si="9"/>
        <v/>
      </c>
      <c r="N84" s="41"/>
      <c r="O84" s="8"/>
      <c r="P84" s="43"/>
      <c r="Q84" s="43"/>
      <c r="R84" s="44" t="str">
        <f t="shared" si="10"/>
        <v/>
      </c>
      <c r="S84" s="44"/>
      <c r="T84" s="45" t="str">
        <f t="shared" si="11"/>
        <v/>
      </c>
      <c r="U84" s="45"/>
    </row>
    <row r="85" spans="2:21">
      <c r="B85" s="41">
        <v>77</v>
      </c>
      <c r="C85" s="42" t="str">
        <f t="shared" si="8"/>
        <v/>
      </c>
      <c r="D85" s="42"/>
      <c r="E85" s="41"/>
      <c r="F85" s="8"/>
      <c r="G85" s="41" t="s">
        <v>4</v>
      </c>
      <c r="H85" s="43"/>
      <c r="I85" s="43"/>
      <c r="J85" s="41"/>
      <c r="K85" s="42" t="str">
        <f t="shared" si="7"/>
        <v/>
      </c>
      <c r="L85" s="42"/>
      <c r="M85" s="6" t="str">
        <f t="shared" si="9"/>
        <v/>
      </c>
      <c r="N85" s="41"/>
      <c r="O85" s="8"/>
      <c r="P85" s="43"/>
      <c r="Q85" s="43"/>
      <c r="R85" s="44" t="str">
        <f t="shared" si="10"/>
        <v/>
      </c>
      <c r="S85" s="44"/>
      <c r="T85" s="45" t="str">
        <f t="shared" si="11"/>
        <v/>
      </c>
      <c r="U85" s="45"/>
    </row>
    <row r="86" spans="2:21">
      <c r="B86" s="41">
        <v>78</v>
      </c>
      <c r="C86" s="42" t="str">
        <f t="shared" si="8"/>
        <v/>
      </c>
      <c r="D86" s="42"/>
      <c r="E86" s="41"/>
      <c r="F86" s="8"/>
      <c r="G86" s="41" t="s">
        <v>3</v>
      </c>
      <c r="H86" s="43"/>
      <c r="I86" s="43"/>
      <c r="J86" s="41"/>
      <c r="K86" s="42" t="str">
        <f t="shared" si="7"/>
        <v/>
      </c>
      <c r="L86" s="42"/>
      <c r="M86" s="6" t="str">
        <f t="shared" si="9"/>
        <v/>
      </c>
      <c r="N86" s="41"/>
      <c r="O86" s="8"/>
      <c r="P86" s="43"/>
      <c r="Q86" s="43"/>
      <c r="R86" s="44" t="str">
        <f t="shared" si="10"/>
        <v/>
      </c>
      <c r="S86" s="44"/>
      <c r="T86" s="45" t="str">
        <f t="shared" si="11"/>
        <v/>
      </c>
      <c r="U86" s="45"/>
    </row>
    <row r="87" spans="2:21">
      <c r="B87" s="41">
        <v>79</v>
      </c>
      <c r="C87" s="42" t="str">
        <f t="shared" si="8"/>
        <v/>
      </c>
      <c r="D87" s="42"/>
      <c r="E87" s="41"/>
      <c r="F87" s="8"/>
      <c r="G87" s="41" t="s">
        <v>4</v>
      </c>
      <c r="H87" s="43"/>
      <c r="I87" s="43"/>
      <c r="J87" s="41"/>
      <c r="K87" s="42" t="str">
        <f t="shared" si="7"/>
        <v/>
      </c>
      <c r="L87" s="42"/>
      <c r="M87" s="6" t="str">
        <f t="shared" si="9"/>
        <v/>
      </c>
      <c r="N87" s="41"/>
      <c r="O87" s="8"/>
      <c r="P87" s="43"/>
      <c r="Q87" s="43"/>
      <c r="R87" s="44" t="str">
        <f t="shared" si="10"/>
        <v/>
      </c>
      <c r="S87" s="44"/>
      <c r="T87" s="45" t="str">
        <f t="shared" si="11"/>
        <v/>
      </c>
      <c r="U87" s="45"/>
    </row>
    <row r="88" spans="2:21">
      <c r="B88" s="41">
        <v>80</v>
      </c>
      <c r="C88" s="42" t="str">
        <f t="shared" si="8"/>
        <v/>
      </c>
      <c r="D88" s="42"/>
      <c r="E88" s="41"/>
      <c r="F88" s="8"/>
      <c r="G88" s="41" t="s">
        <v>4</v>
      </c>
      <c r="H88" s="43"/>
      <c r="I88" s="43"/>
      <c r="J88" s="41"/>
      <c r="K88" s="42" t="str">
        <f t="shared" si="7"/>
        <v/>
      </c>
      <c r="L88" s="42"/>
      <c r="M88" s="6" t="str">
        <f t="shared" si="9"/>
        <v/>
      </c>
      <c r="N88" s="41"/>
      <c r="O88" s="8"/>
      <c r="P88" s="43"/>
      <c r="Q88" s="43"/>
      <c r="R88" s="44" t="str">
        <f t="shared" si="10"/>
        <v/>
      </c>
      <c r="S88" s="44"/>
      <c r="T88" s="45" t="str">
        <f t="shared" si="11"/>
        <v/>
      </c>
      <c r="U88" s="45"/>
    </row>
    <row r="89" spans="2:21">
      <c r="B89" s="41">
        <v>81</v>
      </c>
      <c r="C89" s="42" t="str">
        <f t="shared" si="8"/>
        <v/>
      </c>
      <c r="D89" s="42"/>
      <c r="E89" s="41"/>
      <c r="F89" s="8"/>
      <c r="G89" s="41" t="s">
        <v>4</v>
      </c>
      <c r="H89" s="43"/>
      <c r="I89" s="43"/>
      <c r="J89" s="41"/>
      <c r="K89" s="42" t="str">
        <f t="shared" si="7"/>
        <v/>
      </c>
      <c r="L89" s="42"/>
      <c r="M89" s="6" t="str">
        <f t="shared" si="9"/>
        <v/>
      </c>
      <c r="N89" s="41"/>
      <c r="O89" s="8"/>
      <c r="P89" s="43"/>
      <c r="Q89" s="43"/>
      <c r="R89" s="44" t="str">
        <f t="shared" si="10"/>
        <v/>
      </c>
      <c r="S89" s="44"/>
      <c r="T89" s="45" t="str">
        <f t="shared" si="11"/>
        <v/>
      </c>
      <c r="U89" s="45"/>
    </row>
    <row r="90" spans="2:21">
      <c r="B90" s="41">
        <v>82</v>
      </c>
      <c r="C90" s="42" t="str">
        <f t="shared" si="8"/>
        <v/>
      </c>
      <c r="D90" s="42"/>
      <c r="E90" s="41"/>
      <c r="F90" s="8"/>
      <c r="G90" s="41" t="s">
        <v>4</v>
      </c>
      <c r="H90" s="43"/>
      <c r="I90" s="43"/>
      <c r="J90" s="41"/>
      <c r="K90" s="42" t="str">
        <f t="shared" si="7"/>
        <v/>
      </c>
      <c r="L90" s="42"/>
      <c r="M90" s="6" t="str">
        <f t="shared" si="9"/>
        <v/>
      </c>
      <c r="N90" s="41"/>
      <c r="O90" s="8"/>
      <c r="P90" s="43"/>
      <c r="Q90" s="43"/>
      <c r="R90" s="44" t="str">
        <f t="shared" si="10"/>
        <v/>
      </c>
      <c r="S90" s="44"/>
      <c r="T90" s="45" t="str">
        <f t="shared" si="11"/>
        <v/>
      </c>
      <c r="U90" s="45"/>
    </row>
    <row r="91" spans="2:21">
      <c r="B91" s="41">
        <v>83</v>
      </c>
      <c r="C91" s="42" t="str">
        <f t="shared" si="8"/>
        <v/>
      </c>
      <c r="D91" s="42"/>
      <c r="E91" s="41"/>
      <c r="F91" s="8"/>
      <c r="G91" s="41" t="s">
        <v>4</v>
      </c>
      <c r="H91" s="43"/>
      <c r="I91" s="43"/>
      <c r="J91" s="41"/>
      <c r="K91" s="42" t="str">
        <f t="shared" si="7"/>
        <v/>
      </c>
      <c r="L91" s="42"/>
      <c r="M91" s="6" t="str">
        <f t="shared" si="9"/>
        <v/>
      </c>
      <c r="N91" s="41"/>
      <c r="O91" s="8"/>
      <c r="P91" s="43"/>
      <c r="Q91" s="43"/>
      <c r="R91" s="44" t="str">
        <f t="shared" si="10"/>
        <v/>
      </c>
      <c r="S91" s="44"/>
      <c r="T91" s="45" t="str">
        <f t="shared" si="11"/>
        <v/>
      </c>
      <c r="U91" s="45"/>
    </row>
    <row r="92" spans="2:21">
      <c r="B92" s="41">
        <v>84</v>
      </c>
      <c r="C92" s="42" t="str">
        <f t="shared" si="8"/>
        <v/>
      </c>
      <c r="D92" s="42"/>
      <c r="E92" s="41"/>
      <c r="F92" s="8"/>
      <c r="G92" s="41" t="s">
        <v>3</v>
      </c>
      <c r="H92" s="43"/>
      <c r="I92" s="43"/>
      <c r="J92" s="41"/>
      <c r="K92" s="42" t="str">
        <f t="shared" si="7"/>
        <v/>
      </c>
      <c r="L92" s="42"/>
      <c r="M92" s="6" t="str">
        <f t="shared" si="9"/>
        <v/>
      </c>
      <c r="N92" s="41"/>
      <c r="O92" s="8"/>
      <c r="P92" s="43"/>
      <c r="Q92" s="43"/>
      <c r="R92" s="44" t="str">
        <f t="shared" si="10"/>
        <v/>
      </c>
      <c r="S92" s="44"/>
      <c r="T92" s="45" t="str">
        <f t="shared" si="11"/>
        <v/>
      </c>
      <c r="U92" s="45"/>
    </row>
    <row r="93" spans="2:21">
      <c r="B93" s="41">
        <v>85</v>
      </c>
      <c r="C93" s="42" t="str">
        <f t="shared" si="8"/>
        <v/>
      </c>
      <c r="D93" s="42"/>
      <c r="E93" s="41"/>
      <c r="F93" s="8"/>
      <c r="G93" s="41" t="s">
        <v>4</v>
      </c>
      <c r="H93" s="43"/>
      <c r="I93" s="43"/>
      <c r="J93" s="41"/>
      <c r="K93" s="42" t="str">
        <f t="shared" si="7"/>
        <v/>
      </c>
      <c r="L93" s="42"/>
      <c r="M93" s="6" t="str">
        <f t="shared" si="9"/>
        <v/>
      </c>
      <c r="N93" s="41"/>
      <c r="O93" s="8"/>
      <c r="P93" s="43"/>
      <c r="Q93" s="43"/>
      <c r="R93" s="44" t="str">
        <f t="shared" si="10"/>
        <v/>
      </c>
      <c r="S93" s="44"/>
      <c r="T93" s="45" t="str">
        <f t="shared" si="11"/>
        <v/>
      </c>
      <c r="U93" s="45"/>
    </row>
    <row r="94" spans="2:21">
      <c r="B94" s="41">
        <v>86</v>
      </c>
      <c r="C94" s="42" t="str">
        <f t="shared" si="8"/>
        <v/>
      </c>
      <c r="D94" s="42"/>
      <c r="E94" s="41"/>
      <c r="F94" s="8"/>
      <c r="G94" s="41" t="s">
        <v>3</v>
      </c>
      <c r="H94" s="43"/>
      <c r="I94" s="43"/>
      <c r="J94" s="41"/>
      <c r="K94" s="42" t="str">
        <f t="shared" si="7"/>
        <v/>
      </c>
      <c r="L94" s="42"/>
      <c r="M94" s="6" t="str">
        <f t="shared" si="9"/>
        <v/>
      </c>
      <c r="N94" s="41"/>
      <c r="O94" s="8"/>
      <c r="P94" s="43"/>
      <c r="Q94" s="43"/>
      <c r="R94" s="44" t="str">
        <f t="shared" si="10"/>
        <v/>
      </c>
      <c r="S94" s="44"/>
      <c r="T94" s="45" t="str">
        <f t="shared" si="11"/>
        <v/>
      </c>
      <c r="U94" s="45"/>
    </row>
    <row r="95" spans="2:21">
      <c r="B95" s="41">
        <v>87</v>
      </c>
      <c r="C95" s="42" t="str">
        <f t="shared" si="8"/>
        <v/>
      </c>
      <c r="D95" s="42"/>
      <c r="E95" s="41"/>
      <c r="F95" s="8"/>
      <c r="G95" s="41" t="s">
        <v>4</v>
      </c>
      <c r="H95" s="43"/>
      <c r="I95" s="43"/>
      <c r="J95" s="41"/>
      <c r="K95" s="42" t="str">
        <f t="shared" si="7"/>
        <v/>
      </c>
      <c r="L95" s="42"/>
      <c r="M95" s="6" t="str">
        <f t="shared" si="9"/>
        <v/>
      </c>
      <c r="N95" s="41"/>
      <c r="O95" s="8"/>
      <c r="P95" s="43"/>
      <c r="Q95" s="43"/>
      <c r="R95" s="44" t="str">
        <f t="shared" si="10"/>
        <v/>
      </c>
      <c r="S95" s="44"/>
      <c r="T95" s="45" t="str">
        <f t="shared" si="11"/>
        <v/>
      </c>
      <c r="U95" s="45"/>
    </row>
    <row r="96" spans="2:21">
      <c r="B96" s="41">
        <v>88</v>
      </c>
      <c r="C96" s="42" t="str">
        <f t="shared" si="8"/>
        <v/>
      </c>
      <c r="D96" s="42"/>
      <c r="E96" s="41"/>
      <c r="F96" s="8"/>
      <c r="G96" s="41" t="s">
        <v>3</v>
      </c>
      <c r="H96" s="43"/>
      <c r="I96" s="43"/>
      <c r="J96" s="41"/>
      <c r="K96" s="42" t="str">
        <f t="shared" si="7"/>
        <v/>
      </c>
      <c r="L96" s="42"/>
      <c r="M96" s="6" t="str">
        <f t="shared" si="9"/>
        <v/>
      </c>
      <c r="N96" s="41"/>
      <c r="O96" s="8"/>
      <c r="P96" s="43"/>
      <c r="Q96" s="43"/>
      <c r="R96" s="44" t="str">
        <f t="shared" si="10"/>
        <v/>
      </c>
      <c r="S96" s="44"/>
      <c r="T96" s="45" t="str">
        <f t="shared" si="11"/>
        <v/>
      </c>
      <c r="U96" s="45"/>
    </row>
    <row r="97" spans="2:21">
      <c r="B97" s="41">
        <v>89</v>
      </c>
      <c r="C97" s="42" t="str">
        <f t="shared" si="8"/>
        <v/>
      </c>
      <c r="D97" s="42"/>
      <c r="E97" s="41"/>
      <c r="F97" s="8"/>
      <c r="G97" s="41" t="s">
        <v>4</v>
      </c>
      <c r="H97" s="43"/>
      <c r="I97" s="43"/>
      <c r="J97" s="41"/>
      <c r="K97" s="42" t="str">
        <f t="shared" si="7"/>
        <v/>
      </c>
      <c r="L97" s="42"/>
      <c r="M97" s="6" t="str">
        <f t="shared" si="9"/>
        <v/>
      </c>
      <c r="N97" s="41"/>
      <c r="O97" s="8"/>
      <c r="P97" s="43"/>
      <c r="Q97" s="43"/>
      <c r="R97" s="44" t="str">
        <f t="shared" si="10"/>
        <v/>
      </c>
      <c r="S97" s="44"/>
      <c r="T97" s="45" t="str">
        <f t="shared" si="11"/>
        <v/>
      </c>
      <c r="U97" s="45"/>
    </row>
    <row r="98" spans="2:21">
      <c r="B98" s="41">
        <v>90</v>
      </c>
      <c r="C98" s="42" t="str">
        <f t="shared" si="8"/>
        <v/>
      </c>
      <c r="D98" s="42"/>
      <c r="E98" s="41"/>
      <c r="F98" s="8"/>
      <c r="G98" s="41" t="s">
        <v>3</v>
      </c>
      <c r="H98" s="43"/>
      <c r="I98" s="43"/>
      <c r="J98" s="41"/>
      <c r="K98" s="42" t="str">
        <f t="shared" si="7"/>
        <v/>
      </c>
      <c r="L98" s="42"/>
      <c r="M98" s="6" t="str">
        <f t="shared" si="9"/>
        <v/>
      </c>
      <c r="N98" s="41"/>
      <c r="O98" s="8"/>
      <c r="P98" s="43"/>
      <c r="Q98" s="43"/>
      <c r="R98" s="44" t="str">
        <f t="shared" si="10"/>
        <v/>
      </c>
      <c r="S98" s="44"/>
      <c r="T98" s="45" t="str">
        <f t="shared" si="11"/>
        <v/>
      </c>
      <c r="U98" s="45"/>
    </row>
    <row r="99" spans="2:21">
      <c r="B99" s="41">
        <v>91</v>
      </c>
      <c r="C99" s="42" t="str">
        <f t="shared" si="8"/>
        <v/>
      </c>
      <c r="D99" s="42"/>
      <c r="E99" s="41"/>
      <c r="F99" s="8"/>
      <c r="G99" s="41" t="s">
        <v>4</v>
      </c>
      <c r="H99" s="43"/>
      <c r="I99" s="43"/>
      <c r="J99" s="41"/>
      <c r="K99" s="42" t="str">
        <f t="shared" si="7"/>
        <v/>
      </c>
      <c r="L99" s="42"/>
      <c r="M99" s="6" t="str">
        <f t="shared" si="9"/>
        <v/>
      </c>
      <c r="N99" s="41"/>
      <c r="O99" s="8"/>
      <c r="P99" s="43"/>
      <c r="Q99" s="43"/>
      <c r="R99" s="44" t="str">
        <f t="shared" si="10"/>
        <v/>
      </c>
      <c r="S99" s="44"/>
      <c r="T99" s="45" t="str">
        <f t="shared" si="11"/>
        <v/>
      </c>
      <c r="U99" s="45"/>
    </row>
    <row r="100" spans="2:21">
      <c r="B100" s="41">
        <v>92</v>
      </c>
      <c r="C100" s="42" t="str">
        <f t="shared" si="8"/>
        <v/>
      </c>
      <c r="D100" s="42"/>
      <c r="E100" s="41"/>
      <c r="F100" s="8"/>
      <c r="G100" s="41" t="s">
        <v>4</v>
      </c>
      <c r="H100" s="43"/>
      <c r="I100" s="43"/>
      <c r="J100" s="41"/>
      <c r="K100" s="42" t="str">
        <f t="shared" si="7"/>
        <v/>
      </c>
      <c r="L100" s="42"/>
      <c r="M100" s="6" t="str">
        <f t="shared" si="9"/>
        <v/>
      </c>
      <c r="N100" s="41"/>
      <c r="O100" s="8"/>
      <c r="P100" s="43"/>
      <c r="Q100" s="43"/>
      <c r="R100" s="44" t="str">
        <f t="shared" si="10"/>
        <v/>
      </c>
      <c r="S100" s="44"/>
      <c r="T100" s="45" t="str">
        <f t="shared" si="11"/>
        <v/>
      </c>
      <c r="U100" s="45"/>
    </row>
    <row r="101" spans="2:21">
      <c r="B101" s="41">
        <v>93</v>
      </c>
      <c r="C101" s="42" t="str">
        <f t="shared" si="8"/>
        <v/>
      </c>
      <c r="D101" s="42"/>
      <c r="E101" s="41"/>
      <c r="F101" s="8"/>
      <c r="G101" s="41" t="s">
        <v>3</v>
      </c>
      <c r="H101" s="43"/>
      <c r="I101" s="43"/>
      <c r="J101" s="41"/>
      <c r="K101" s="42" t="str">
        <f t="shared" si="7"/>
        <v/>
      </c>
      <c r="L101" s="42"/>
      <c r="M101" s="6" t="str">
        <f t="shared" si="9"/>
        <v/>
      </c>
      <c r="N101" s="41"/>
      <c r="O101" s="8"/>
      <c r="P101" s="43"/>
      <c r="Q101" s="43"/>
      <c r="R101" s="44" t="str">
        <f t="shared" si="10"/>
        <v/>
      </c>
      <c r="S101" s="44"/>
      <c r="T101" s="45" t="str">
        <f t="shared" si="11"/>
        <v/>
      </c>
      <c r="U101" s="45"/>
    </row>
    <row r="102" spans="2:21">
      <c r="B102" s="41">
        <v>94</v>
      </c>
      <c r="C102" s="42" t="str">
        <f t="shared" si="8"/>
        <v/>
      </c>
      <c r="D102" s="42"/>
      <c r="E102" s="41"/>
      <c r="F102" s="8"/>
      <c r="G102" s="41" t="s">
        <v>3</v>
      </c>
      <c r="H102" s="43"/>
      <c r="I102" s="43"/>
      <c r="J102" s="41"/>
      <c r="K102" s="42" t="str">
        <f t="shared" si="7"/>
        <v/>
      </c>
      <c r="L102" s="42"/>
      <c r="M102" s="6" t="str">
        <f t="shared" si="9"/>
        <v/>
      </c>
      <c r="N102" s="41"/>
      <c r="O102" s="8"/>
      <c r="P102" s="43"/>
      <c r="Q102" s="43"/>
      <c r="R102" s="44" t="str">
        <f t="shared" si="10"/>
        <v/>
      </c>
      <c r="S102" s="44"/>
      <c r="T102" s="45" t="str">
        <f t="shared" si="11"/>
        <v/>
      </c>
      <c r="U102" s="45"/>
    </row>
    <row r="103" spans="2:21">
      <c r="B103" s="41">
        <v>95</v>
      </c>
      <c r="C103" s="42" t="str">
        <f t="shared" si="8"/>
        <v/>
      </c>
      <c r="D103" s="42"/>
      <c r="E103" s="41"/>
      <c r="F103" s="8"/>
      <c r="G103" s="41" t="s">
        <v>3</v>
      </c>
      <c r="H103" s="43"/>
      <c r="I103" s="43"/>
      <c r="J103" s="41"/>
      <c r="K103" s="42" t="str">
        <f t="shared" si="7"/>
        <v/>
      </c>
      <c r="L103" s="42"/>
      <c r="M103" s="6" t="str">
        <f t="shared" si="9"/>
        <v/>
      </c>
      <c r="N103" s="41"/>
      <c r="O103" s="8"/>
      <c r="P103" s="43"/>
      <c r="Q103" s="43"/>
      <c r="R103" s="44" t="str">
        <f t="shared" si="10"/>
        <v/>
      </c>
      <c r="S103" s="44"/>
      <c r="T103" s="45" t="str">
        <f t="shared" si="11"/>
        <v/>
      </c>
      <c r="U103" s="45"/>
    </row>
    <row r="104" spans="2:21">
      <c r="B104" s="41">
        <v>96</v>
      </c>
      <c r="C104" s="42" t="str">
        <f t="shared" si="8"/>
        <v/>
      </c>
      <c r="D104" s="42"/>
      <c r="E104" s="41"/>
      <c r="F104" s="8"/>
      <c r="G104" s="41" t="s">
        <v>4</v>
      </c>
      <c r="H104" s="43"/>
      <c r="I104" s="43"/>
      <c r="J104" s="41"/>
      <c r="K104" s="42" t="str">
        <f t="shared" si="7"/>
        <v/>
      </c>
      <c r="L104" s="42"/>
      <c r="M104" s="6" t="str">
        <f t="shared" si="9"/>
        <v/>
      </c>
      <c r="N104" s="41"/>
      <c r="O104" s="8"/>
      <c r="P104" s="43"/>
      <c r="Q104" s="43"/>
      <c r="R104" s="44" t="str">
        <f t="shared" si="10"/>
        <v/>
      </c>
      <c r="S104" s="44"/>
      <c r="T104" s="45" t="str">
        <f t="shared" si="11"/>
        <v/>
      </c>
      <c r="U104" s="45"/>
    </row>
    <row r="105" spans="2:21">
      <c r="B105" s="41">
        <v>97</v>
      </c>
      <c r="C105" s="42" t="str">
        <f t="shared" si="8"/>
        <v/>
      </c>
      <c r="D105" s="42"/>
      <c r="E105" s="41"/>
      <c r="F105" s="8"/>
      <c r="G105" s="41" t="s">
        <v>3</v>
      </c>
      <c r="H105" s="43"/>
      <c r="I105" s="43"/>
      <c r="J105" s="41"/>
      <c r="K105" s="42" t="str">
        <f t="shared" si="7"/>
        <v/>
      </c>
      <c r="L105" s="42"/>
      <c r="M105" s="6" t="str">
        <f t="shared" si="9"/>
        <v/>
      </c>
      <c r="N105" s="41"/>
      <c r="O105" s="8"/>
      <c r="P105" s="43"/>
      <c r="Q105" s="43"/>
      <c r="R105" s="44" t="str">
        <f t="shared" si="10"/>
        <v/>
      </c>
      <c r="S105" s="44"/>
      <c r="T105" s="45" t="str">
        <f t="shared" si="11"/>
        <v/>
      </c>
      <c r="U105" s="45"/>
    </row>
    <row r="106" spans="2:21">
      <c r="B106" s="41">
        <v>98</v>
      </c>
      <c r="C106" s="42" t="str">
        <f t="shared" si="8"/>
        <v/>
      </c>
      <c r="D106" s="42"/>
      <c r="E106" s="41"/>
      <c r="F106" s="8"/>
      <c r="G106" s="41" t="s">
        <v>4</v>
      </c>
      <c r="H106" s="43"/>
      <c r="I106" s="43"/>
      <c r="J106" s="41"/>
      <c r="K106" s="42" t="str">
        <f t="shared" si="7"/>
        <v/>
      </c>
      <c r="L106" s="42"/>
      <c r="M106" s="6" t="str">
        <f t="shared" si="9"/>
        <v/>
      </c>
      <c r="N106" s="41"/>
      <c r="O106" s="8"/>
      <c r="P106" s="43"/>
      <c r="Q106" s="43"/>
      <c r="R106" s="44" t="str">
        <f t="shared" si="10"/>
        <v/>
      </c>
      <c r="S106" s="44"/>
      <c r="T106" s="45" t="str">
        <f t="shared" si="11"/>
        <v/>
      </c>
      <c r="U106" s="45"/>
    </row>
    <row r="107" spans="2:21">
      <c r="B107" s="41">
        <v>99</v>
      </c>
      <c r="C107" s="42" t="str">
        <f t="shared" si="8"/>
        <v/>
      </c>
      <c r="D107" s="42"/>
      <c r="E107" s="41"/>
      <c r="F107" s="8"/>
      <c r="G107" s="41" t="s">
        <v>4</v>
      </c>
      <c r="H107" s="43"/>
      <c r="I107" s="43"/>
      <c r="J107" s="41"/>
      <c r="K107" s="42" t="str">
        <f t="shared" si="7"/>
        <v/>
      </c>
      <c r="L107" s="42"/>
      <c r="M107" s="6" t="str">
        <f t="shared" si="9"/>
        <v/>
      </c>
      <c r="N107" s="41"/>
      <c r="O107" s="8"/>
      <c r="P107" s="43"/>
      <c r="Q107" s="43"/>
      <c r="R107" s="44" t="str">
        <f t="shared" si="10"/>
        <v/>
      </c>
      <c r="S107" s="44"/>
      <c r="T107" s="45" t="str">
        <f t="shared" si="11"/>
        <v/>
      </c>
      <c r="U107" s="45"/>
    </row>
    <row r="108" spans="2:21">
      <c r="B108" s="41">
        <v>100</v>
      </c>
      <c r="C108" s="42" t="str">
        <f t="shared" si="8"/>
        <v/>
      </c>
      <c r="D108" s="42"/>
      <c r="E108" s="41"/>
      <c r="F108" s="8"/>
      <c r="G108" s="41" t="s">
        <v>3</v>
      </c>
      <c r="H108" s="43"/>
      <c r="I108" s="43"/>
      <c r="J108" s="41"/>
      <c r="K108" s="42" t="str">
        <f t="shared" si="7"/>
        <v/>
      </c>
      <c r="L108" s="42"/>
      <c r="M108" s="6" t="str">
        <f t="shared" si="9"/>
        <v/>
      </c>
      <c r="N108" s="41"/>
      <c r="O108" s="8"/>
      <c r="P108" s="43"/>
      <c r="Q108" s="43"/>
      <c r="R108" s="44" t="str">
        <f t="shared" si="10"/>
        <v/>
      </c>
      <c r="S108" s="44"/>
      <c r="T108" s="45" t="str">
        <f t="shared" si="11"/>
        <v/>
      </c>
      <c r="U108" s="45"/>
    </row>
    <row r="109" spans="2:21">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65" priority="7" stopIfTrue="1" operator="equal">
      <formula>"買"</formula>
    </cfRule>
    <cfRule type="cellIs" dxfId="64" priority="8" stopIfTrue="1" operator="equal">
      <formula>"売"</formula>
    </cfRule>
  </conditionalFormatting>
  <conditionalFormatting sqref="G9:G11 G14:G45 G47:G108">
    <cfRule type="cellIs" dxfId="63" priority="5" stopIfTrue="1" operator="equal">
      <formula>"買"</formula>
    </cfRule>
    <cfRule type="cellIs" dxfId="62" priority="6" stopIfTrue="1" operator="equal">
      <formula>"売"</formula>
    </cfRule>
  </conditionalFormatting>
  <conditionalFormatting sqref="G12">
    <cfRule type="cellIs" dxfId="61" priority="3" stopIfTrue="1" operator="equal">
      <formula>"買"</formula>
    </cfRule>
    <cfRule type="cellIs" dxfId="60" priority="4" stopIfTrue="1" operator="equal">
      <formula>"売"</formula>
    </cfRule>
  </conditionalFormatting>
  <conditionalFormatting sqref="G13">
    <cfRule type="cellIs" dxfId="59" priority="1" stopIfTrue="1" operator="equal">
      <formula>"買"</formula>
    </cfRule>
    <cfRule type="cellIs" dxfId="5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13</vt:i4>
      </vt:variant>
    </vt:vector>
  </HeadingPairs>
  <TitlesOfParts>
    <vt:vector size="13" baseType="lpstr">
      <vt:lpstr>GBPJPYday</vt:lpstr>
      <vt:lpstr>GBPJPY240</vt:lpstr>
      <vt:lpstr>GBPJPY60</vt:lpstr>
      <vt:lpstr>EURUSDday</vt:lpstr>
      <vt:lpstr>EURUSD240</vt:lpstr>
      <vt:lpstr>EURUSD60</vt:lpstr>
      <vt:lpstr>AUDNZDday</vt:lpstr>
      <vt:lpstr>AUDNZD240</vt:lpstr>
      <vt:lpstr>AUDNZD60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Tatsuya Moritoh</cp:lastModifiedBy>
  <cp:revision/>
  <cp:lastPrinted>2015-07-15T10:17:15Z</cp:lastPrinted>
  <dcterms:created xsi:type="dcterms:W3CDTF">2013-10-09T23:04:08Z</dcterms:created>
  <dcterms:modified xsi:type="dcterms:W3CDTF">2015-12-16T14:58:04Z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