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335" windowHeight="7335" activeTab="1"/>
  </bookViews>
  <sheets>
    <sheet name="検証データドル円日足" sheetId="11" r:id="rId1"/>
    <sheet name="検証データドル円8時間足" sheetId="12" r:id="rId2"/>
    <sheet name="画像" sheetId="7" r:id="rId3"/>
    <sheet name="気づき" sheetId="9" r:id="rId4"/>
    <sheet name="検証終了通貨" sheetId="10" r:id="rId5"/>
  </sheets>
  <calcPr calcId="144525"/>
</workbook>
</file>

<file path=xl/calcChain.xml><?xml version="1.0" encoding="utf-8"?>
<calcChain xmlns="http://schemas.openxmlformats.org/spreadsheetml/2006/main">
  <c r="K4" i="12" l="1"/>
  <c r="F5" i="12" s="1"/>
  <c r="I5" i="12" s="1"/>
  <c r="K5" i="12" s="1"/>
  <c r="I4" i="11"/>
  <c r="D5" i="11"/>
  <c r="G5" i="11"/>
  <c r="I5" i="11"/>
  <c r="H5" i="11"/>
  <c r="D6" i="11"/>
  <c r="G6" i="11"/>
  <c r="I6" i="11"/>
  <c r="D7" i="11"/>
  <c r="G7" i="11"/>
  <c r="I7" i="11"/>
  <c r="H6" i="11"/>
  <c r="D8" i="11"/>
  <c r="G8" i="11"/>
  <c r="H7" i="11"/>
  <c r="I8" i="11"/>
  <c r="D9" i="11"/>
  <c r="G9" i="11"/>
  <c r="I9" i="11"/>
  <c r="H8" i="11"/>
  <c r="H9" i="11"/>
  <c r="D10" i="11"/>
  <c r="G10" i="11"/>
  <c r="I10" i="11"/>
  <c r="D11" i="11"/>
  <c r="G11" i="11"/>
  <c r="I11" i="11"/>
  <c r="H10" i="11"/>
  <c r="D12" i="11"/>
  <c r="G12" i="11"/>
  <c r="H11" i="11"/>
  <c r="I12" i="11"/>
  <c r="D13" i="11"/>
  <c r="G13" i="11"/>
  <c r="I13" i="11"/>
  <c r="H12" i="11"/>
  <c r="H13" i="11"/>
  <c r="D14" i="11"/>
  <c r="G14" i="11"/>
  <c r="I14" i="11"/>
  <c r="D15" i="11"/>
  <c r="G15" i="11"/>
  <c r="I15" i="11"/>
  <c r="H14" i="11"/>
  <c r="D16" i="11"/>
  <c r="G16" i="11"/>
  <c r="H15" i="11"/>
  <c r="I16" i="11"/>
  <c r="D17" i="11"/>
  <c r="G17" i="11"/>
  <c r="I17" i="11"/>
  <c r="H16" i="11"/>
  <c r="H17" i="11"/>
  <c r="D18" i="11"/>
  <c r="G18" i="11"/>
  <c r="I18" i="11"/>
  <c r="D19" i="11"/>
  <c r="G19" i="11"/>
  <c r="I19" i="11"/>
  <c r="H18" i="11"/>
  <c r="D20" i="11"/>
  <c r="G20" i="11"/>
  <c r="H19" i="11"/>
  <c r="I20" i="11"/>
  <c r="D21" i="11"/>
  <c r="G21" i="11"/>
  <c r="I21" i="11"/>
  <c r="H20" i="11"/>
  <c r="H21" i="11"/>
  <c r="D22" i="11"/>
  <c r="G22" i="11"/>
  <c r="I22" i="11"/>
  <c r="D23" i="11"/>
  <c r="G23" i="11"/>
  <c r="I23" i="11"/>
  <c r="H22" i="11"/>
  <c r="D24" i="11"/>
  <c r="G24" i="11"/>
  <c r="H23" i="11"/>
  <c r="I24" i="11"/>
  <c r="D25" i="11"/>
  <c r="G25" i="11"/>
  <c r="I25" i="11"/>
  <c r="H24" i="11"/>
  <c r="H25" i="11"/>
  <c r="D26" i="11"/>
  <c r="G26" i="11"/>
  <c r="I26" i="11"/>
  <c r="D27" i="11"/>
  <c r="G27" i="11"/>
  <c r="I27" i="11"/>
  <c r="H26" i="11"/>
  <c r="D28" i="11"/>
  <c r="G28" i="11"/>
  <c r="H27" i="11"/>
  <c r="I28" i="11"/>
  <c r="D29" i="11"/>
  <c r="G29" i="11"/>
  <c r="I29" i="11"/>
  <c r="H28" i="11"/>
  <c r="D30" i="11"/>
  <c r="G30" i="11"/>
  <c r="I30" i="11"/>
  <c r="H29" i="11"/>
  <c r="D31" i="11"/>
  <c r="G31" i="11"/>
  <c r="I31" i="11"/>
  <c r="H30" i="11"/>
  <c r="D32" i="11"/>
  <c r="G32" i="11"/>
  <c r="I32" i="11"/>
  <c r="H31" i="11"/>
  <c r="D33" i="11"/>
  <c r="G33" i="11"/>
  <c r="I33" i="11"/>
  <c r="H32" i="11"/>
  <c r="I34" i="11"/>
  <c r="D34" i="11"/>
  <c r="G34" i="11"/>
  <c r="H33" i="11"/>
  <c r="D35" i="11"/>
  <c r="G35" i="11"/>
  <c r="I35" i="11"/>
  <c r="H34" i="11"/>
  <c r="D36" i="11"/>
  <c r="G36" i="11"/>
  <c r="I36" i="11"/>
  <c r="H35" i="11"/>
  <c r="D37" i="11"/>
  <c r="G37" i="11"/>
  <c r="I37" i="11"/>
  <c r="H36" i="11"/>
  <c r="D38" i="11"/>
  <c r="G38" i="11"/>
  <c r="I38" i="11"/>
  <c r="H37" i="11"/>
  <c r="D39" i="11"/>
  <c r="G39" i="11"/>
  <c r="I39" i="11"/>
  <c r="H38" i="11"/>
  <c r="D40" i="11"/>
  <c r="G40" i="11"/>
  <c r="H39" i="11"/>
  <c r="I40" i="11"/>
  <c r="D41" i="11"/>
  <c r="G41" i="11"/>
  <c r="I41" i="11"/>
  <c r="H40" i="11"/>
  <c r="I42" i="11"/>
  <c r="D42" i="11"/>
  <c r="G42" i="11"/>
  <c r="H41" i="11"/>
  <c r="D43" i="11"/>
  <c r="G43" i="11"/>
  <c r="I43" i="11"/>
  <c r="H42" i="11"/>
  <c r="D44" i="11"/>
  <c r="G44" i="11"/>
  <c r="H43" i="11"/>
  <c r="I44" i="11"/>
  <c r="D45" i="11"/>
  <c r="G45" i="11"/>
  <c r="I45" i="11"/>
  <c r="H44" i="11"/>
  <c r="D46" i="11"/>
  <c r="G46" i="11"/>
  <c r="I46" i="11"/>
  <c r="H45" i="11"/>
  <c r="D47" i="11"/>
  <c r="G47" i="11"/>
  <c r="I47" i="11"/>
  <c r="H46" i="11"/>
  <c r="D48" i="11"/>
  <c r="G48" i="11"/>
  <c r="H47" i="11"/>
  <c r="I48" i="11"/>
  <c r="D49" i="11"/>
  <c r="G49" i="11"/>
  <c r="I49" i="11"/>
  <c r="H48" i="11"/>
  <c r="D50" i="11"/>
  <c r="G50" i="11"/>
  <c r="I50" i="11"/>
  <c r="H49" i="11"/>
  <c r="D51" i="11"/>
  <c r="G51" i="11"/>
  <c r="I51" i="11"/>
  <c r="H50" i="11"/>
  <c r="D52" i="11"/>
  <c r="G52" i="11"/>
  <c r="H51" i="11"/>
  <c r="I52" i="11"/>
  <c r="D53" i="11"/>
  <c r="G53" i="11"/>
  <c r="I53" i="11"/>
  <c r="H52" i="11"/>
  <c r="D54" i="11"/>
  <c r="G54" i="11"/>
  <c r="I54" i="11"/>
  <c r="H53" i="11"/>
  <c r="D55" i="11"/>
  <c r="G55" i="11"/>
  <c r="I55" i="11"/>
  <c r="H54" i="11"/>
  <c r="D56" i="11"/>
  <c r="G56" i="11"/>
  <c r="H55" i="11"/>
  <c r="I56" i="11"/>
  <c r="D57" i="11"/>
  <c r="G57" i="11"/>
  <c r="I57" i="11"/>
  <c r="H56" i="11"/>
  <c r="D58" i="11"/>
  <c r="G58" i="11"/>
  <c r="I58" i="11"/>
  <c r="H57" i="11"/>
  <c r="D59" i="11"/>
  <c r="G59" i="11"/>
  <c r="I59" i="11"/>
  <c r="H58" i="11"/>
  <c r="D60" i="11"/>
  <c r="G60" i="11"/>
  <c r="H59" i="11"/>
  <c r="I60" i="11"/>
  <c r="D61" i="11"/>
  <c r="G61" i="11"/>
  <c r="I61" i="11"/>
  <c r="H60" i="11"/>
  <c r="D62" i="11"/>
  <c r="G62" i="11"/>
  <c r="I62" i="11"/>
  <c r="H61" i="11"/>
  <c r="D63" i="11"/>
  <c r="G63" i="11"/>
  <c r="I63" i="11"/>
  <c r="H62" i="11"/>
  <c r="D64" i="11"/>
  <c r="G64" i="11"/>
  <c r="H63" i="11"/>
  <c r="I64" i="11"/>
  <c r="D65" i="11"/>
  <c r="G65" i="11"/>
  <c r="I65" i="11"/>
  <c r="H64" i="11"/>
  <c r="D66" i="11"/>
  <c r="G66" i="11"/>
  <c r="I66" i="11"/>
  <c r="H65" i="11"/>
  <c r="D67" i="11"/>
  <c r="G67" i="11"/>
  <c r="I67" i="11"/>
  <c r="H66" i="11"/>
  <c r="D68" i="11"/>
  <c r="G68" i="11"/>
  <c r="I68" i="11"/>
  <c r="H67" i="11"/>
  <c r="D69" i="11"/>
  <c r="G69" i="11"/>
  <c r="I69" i="11"/>
  <c r="H68" i="11"/>
  <c r="H69" i="11"/>
  <c r="D70" i="11"/>
  <c r="G70" i="11"/>
  <c r="I70" i="11"/>
  <c r="D71" i="11"/>
  <c r="G71" i="11"/>
  <c r="I71" i="11"/>
  <c r="H70" i="11"/>
  <c r="D72" i="11"/>
  <c r="G72" i="11"/>
  <c r="I72" i="11"/>
  <c r="H71" i="11"/>
  <c r="D73" i="11"/>
  <c r="G73" i="11"/>
  <c r="I73" i="11"/>
  <c r="H72" i="11"/>
  <c r="H73" i="11"/>
  <c r="D74" i="11"/>
  <c r="G74" i="11"/>
  <c r="I74" i="11"/>
  <c r="D75" i="11"/>
  <c r="G75" i="11"/>
  <c r="I75" i="11"/>
  <c r="H74" i="11"/>
  <c r="D76" i="11"/>
  <c r="G76" i="11"/>
  <c r="I76" i="11"/>
  <c r="H75" i="11"/>
  <c r="D77" i="11"/>
  <c r="G77" i="11"/>
  <c r="I77" i="11"/>
  <c r="H76" i="11"/>
  <c r="H77" i="11"/>
  <c r="D78" i="11"/>
  <c r="G78" i="11"/>
  <c r="I78" i="11"/>
  <c r="D79" i="11"/>
  <c r="G79" i="11"/>
  <c r="I79" i="11"/>
  <c r="H78" i="11"/>
  <c r="D80" i="11"/>
  <c r="G80" i="11"/>
  <c r="I80" i="11"/>
  <c r="H79" i="11"/>
  <c r="D81" i="11"/>
  <c r="G81" i="11"/>
  <c r="I81" i="11"/>
  <c r="H80" i="11"/>
  <c r="H81" i="11"/>
  <c r="D82" i="11"/>
  <c r="G82" i="11"/>
  <c r="I82" i="11"/>
  <c r="D83" i="11"/>
  <c r="G83" i="11"/>
  <c r="I83" i="11"/>
  <c r="H82" i="11"/>
  <c r="D84" i="11"/>
  <c r="G84" i="11"/>
  <c r="I84" i="11"/>
  <c r="H83" i="11"/>
  <c r="D85" i="11"/>
  <c r="G85" i="11"/>
  <c r="I85" i="11"/>
  <c r="H84" i="11"/>
  <c r="H85" i="11"/>
  <c r="D86" i="11"/>
  <c r="G86" i="11"/>
  <c r="I86" i="11"/>
  <c r="D87" i="11"/>
  <c r="G87" i="11"/>
  <c r="I87" i="11"/>
  <c r="H86" i="11"/>
  <c r="D88" i="11"/>
  <c r="G88" i="11"/>
  <c r="I88" i="11"/>
  <c r="H87" i="11"/>
  <c r="D89" i="11"/>
  <c r="G89" i="11"/>
  <c r="I89" i="11"/>
  <c r="H88" i="11"/>
  <c r="D90" i="11"/>
  <c r="G90" i="11"/>
  <c r="I90" i="11"/>
  <c r="H89" i="11"/>
  <c r="D91" i="11"/>
  <c r="G91" i="11"/>
  <c r="I91" i="11"/>
  <c r="H91" i="11"/>
  <c r="H90" i="11"/>
  <c r="F6" i="12" l="1"/>
  <c r="I6" i="12" s="1"/>
  <c r="K6" i="12" s="1"/>
  <c r="J5" i="12"/>
  <c r="J6" i="12" l="1"/>
  <c r="F7" i="12"/>
  <c r="I7" i="12" s="1"/>
  <c r="K7" i="12" s="1"/>
  <c r="F8" i="12" l="1"/>
  <c r="I8" i="12" s="1"/>
  <c r="K8" i="12" s="1"/>
  <c r="J7" i="12"/>
  <c r="J8" i="12" l="1"/>
  <c r="F9" i="12"/>
  <c r="I9" i="12" s="1"/>
  <c r="K9" i="12" s="1"/>
  <c r="F10" i="12" l="1"/>
  <c r="I10" i="12" s="1"/>
  <c r="J9" i="12"/>
  <c r="K10" i="12"/>
  <c r="J10" i="12" l="1"/>
  <c r="F11" i="12"/>
  <c r="I11" i="12" s="1"/>
  <c r="K11" i="12" s="1"/>
  <c r="F12" i="12" l="1"/>
  <c r="I12" i="12" s="1"/>
  <c r="K12" i="12" s="1"/>
  <c r="J11" i="12"/>
  <c r="J12" i="12" l="1"/>
  <c r="F13" i="12"/>
  <c r="I13" i="12" s="1"/>
  <c r="K13" i="12" s="1"/>
  <c r="J13" i="12" l="1"/>
  <c r="F14" i="12"/>
  <c r="I14" i="12" s="1"/>
  <c r="K14" i="12" s="1"/>
  <c r="J14" i="12" l="1"/>
  <c r="F15" i="12"/>
  <c r="I15" i="12" s="1"/>
  <c r="K15" i="12" s="1"/>
  <c r="F16" i="12" l="1"/>
  <c r="I16" i="12" s="1"/>
  <c r="K16" i="12" s="1"/>
  <c r="J15" i="12"/>
  <c r="J16" i="12" l="1"/>
  <c r="F17" i="12"/>
  <c r="I17" i="12" s="1"/>
  <c r="K17" i="12" s="1"/>
  <c r="F18" i="12" l="1"/>
  <c r="I18" i="12" s="1"/>
  <c r="K18" i="12" s="1"/>
  <c r="J17" i="12"/>
  <c r="J18" i="12" l="1"/>
  <c r="F19" i="12"/>
  <c r="I19" i="12" s="1"/>
  <c r="K19" i="12" s="1"/>
  <c r="F20" i="12" l="1"/>
  <c r="I20" i="12" s="1"/>
  <c r="K20" i="12" s="1"/>
  <c r="J19" i="12"/>
  <c r="J20" i="12" l="1"/>
  <c r="F21" i="12"/>
  <c r="I21" i="12" s="1"/>
  <c r="K21" i="12" s="1"/>
  <c r="F22" i="12" l="1"/>
  <c r="I22" i="12" s="1"/>
  <c r="K22" i="12" s="1"/>
  <c r="J21" i="12"/>
  <c r="J22" i="12" l="1"/>
  <c r="F23" i="12"/>
  <c r="I23" i="12" s="1"/>
  <c r="K23" i="12" s="1"/>
  <c r="J23" i="12" l="1"/>
  <c r="F24" i="12"/>
  <c r="I24" i="12" s="1"/>
  <c r="K24" i="12" s="1"/>
  <c r="J24" i="12" l="1"/>
  <c r="F25" i="12"/>
  <c r="I25" i="12" s="1"/>
  <c r="K25" i="12" s="1"/>
  <c r="F26" i="12" l="1"/>
  <c r="I26" i="12" s="1"/>
  <c r="K26" i="12" s="1"/>
  <c r="J25" i="12"/>
  <c r="J26" i="12" l="1"/>
  <c r="F27" i="12"/>
  <c r="I27" i="12" s="1"/>
  <c r="K27" i="12" s="1"/>
  <c r="J27" i="12" l="1"/>
  <c r="F28" i="12"/>
  <c r="I28" i="12" s="1"/>
  <c r="K28" i="12" s="1"/>
  <c r="J28" i="12" l="1"/>
  <c r="F29" i="12"/>
  <c r="I29" i="12" s="1"/>
  <c r="K29" i="12" s="1"/>
  <c r="J29" i="12" l="1"/>
  <c r="F30" i="12"/>
  <c r="I30" i="12" s="1"/>
  <c r="K30" i="12" s="1"/>
  <c r="J30" i="12" l="1"/>
  <c r="F31" i="12"/>
  <c r="I31" i="12" s="1"/>
  <c r="K31" i="12" s="1"/>
  <c r="F32" i="12" l="1"/>
  <c r="I32" i="12" s="1"/>
  <c r="K32" i="12" s="1"/>
  <c r="J31" i="12"/>
  <c r="F33" i="12" l="1"/>
  <c r="I33" i="12" s="1"/>
  <c r="K33" i="12" s="1"/>
  <c r="J32" i="12"/>
  <c r="F34" i="12" l="1"/>
  <c r="I34" i="12" s="1"/>
  <c r="K34" i="12" s="1"/>
  <c r="J33" i="12"/>
  <c r="F35" i="12" l="1"/>
  <c r="I35" i="12" s="1"/>
  <c r="K35" i="12" s="1"/>
  <c r="J34" i="12"/>
  <c r="F36" i="12" l="1"/>
  <c r="I36" i="12" s="1"/>
  <c r="K36" i="12" s="1"/>
  <c r="J35" i="12"/>
  <c r="F37" i="12" l="1"/>
  <c r="I37" i="12" s="1"/>
  <c r="K37" i="12" s="1"/>
  <c r="J36" i="12"/>
  <c r="F38" i="12" l="1"/>
  <c r="I38" i="12" s="1"/>
  <c r="K38" i="12" s="1"/>
  <c r="J37" i="12"/>
  <c r="J38" i="12" l="1"/>
  <c r="F39" i="12"/>
  <c r="I39" i="12" s="1"/>
  <c r="K39" i="12" s="1"/>
  <c r="F40" i="12" l="1"/>
  <c r="I40" i="12" s="1"/>
  <c r="K40" i="12" s="1"/>
  <c r="J39" i="12"/>
  <c r="F41" i="12" l="1"/>
  <c r="I41" i="12" s="1"/>
  <c r="K41" i="12" s="1"/>
  <c r="J40" i="12"/>
  <c r="F42" i="12" l="1"/>
  <c r="I42" i="12" s="1"/>
  <c r="K42" i="12" s="1"/>
  <c r="J41" i="12"/>
  <c r="F43" i="12" l="1"/>
  <c r="I43" i="12" s="1"/>
  <c r="K43" i="12" s="1"/>
  <c r="J42" i="12"/>
  <c r="F44" i="12" l="1"/>
  <c r="I44" i="12" s="1"/>
  <c r="K44" i="12" s="1"/>
  <c r="J43" i="12"/>
  <c r="F45" i="12" l="1"/>
  <c r="I45" i="12" s="1"/>
  <c r="K45" i="12" s="1"/>
  <c r="J44" i="12"/>
  <c r="F46" i="12" l="1"/>
  <c r="I46" i="12" s="1"/>
  <c r="K46" i="12" s="1"/>
  <c r="J45" i="12"/>
  <c r="F47" i="12" l="1"/>
  <c r="I47" i="12" s="1"/>
  <c r="K47" i="12" s="1"/>
  <c r="J46" i="12"/>
  <c r="F48" i="12" l="1"/>
  <c r="I48" i="12" s="1"/>
  <c r="K48" i="12" s="1"/>
  <c r="J47" i="12"/>
  <c r="J48" i="12" l="1"/>
  <c r="F49" i="12"/>
  <c r="I49" i="12" s="1"/>
  <c r="K49" i="12" s="1"/>
  <c r="F50" i="12" l="1"/>
  <c r="I50" i="12" s="1"/>
  <c r="K50" i="12" s="1"/>
  <c r="J49" i="12"/>
  <c r="F51" i="12" l="1"/>
  <c r="I51" i="12" s="1"/>
  <c r="K51" i="12" s="1"/>
  <c r="J50" i="12"/>
  <c r="F52" i="12" l="1"/>
  <c r="I52" i="12" s="1"/>
  <c r="K52" i="12" s="1"/>
  <c r="J51" i="12"/>
  <c r="F53" i="12" l="1"/>
  <c r="I53" i="12" s="1"/>
  <c r="K53" i="12" s="1"/>
  <c r="J52" i="12"/>
  <c r="F54" i="12" l="1"/>
  <c r="I54" i="12" s="1"/>
  <c r="K54" i="12" s="1"/>
  <c r="J53" i="12"/>
  <c r="F55" i="12" l="1"/>
  <c r="I55" i="12" s="1"/>
  <c r="K55" i="12" s="1"/>
  <c r="J54" i="12"/>
  <c r="J55" i="12" l="1"/>
  <c r="F56" i="12"/>
  <c r="I56" i="12" s="1"/>
  <c r="K56" i="12" s="1"/>
  <c r="J56" i="12" l="1"/>
  <c r="F57" i="12"/>
  <c r="I57" i="12" s="1"/>
  <c r="K57" i="12" s="1"/>
  <c r="J57" i="12" l="1"/>
  <c r="F58" i="12"/>
  <c r="I58" i="12" s="1"/>
  <c r="K58" i="12" s="1"/>
  <c r="J58" i="12" l="1"/>
  <c r="F59" i="12"/>
  <c r="I59" i="12" s="1"/>
  <c r="K59" i="12" s="1"/>
  <c r="J59" i="12" l="1"/>
  <c r="F60" i="12"/>
  <c r="I60" i="12" s="1"/>
  <c r="K60" i="12" s="1"/>
  <c r="J60" i="12" l="1"/>
  <c r="F61" i="12"/>
  <c r="I61" i="12" s="1"/>
  <c r="K61" i="12" s="1"/>
  <c r="J61" i="12" l="1"/>
  <c r="F62" i="12"/>
  <c r="I62" i="12" s="1"/>
  <c r="K62" i="12" s="1"/>
  <c r="J62" i="12" l="1"/>
  <c r="F63" i="12"/>
  <c r="I63" i="12" s="1"/>
  <c r="K63" i="12" s="1"/>
  <c r="J63" i="12" l="1"/>
  <c r="F64" i="12"/>
  <c r="I64" i="12" s="1"/>
  <c r="K64" i="12" s="1"/>
  <c r="J64" i="12" l="1"/>
  <c r="F65" i="12"/>
  <c r="I65" i="12" s="1"/>
  <c r="K65" i="12" s="1"/>
  <c r="J65" i="12" l="1"/>
  <c r="F66" i="12"/>
  <c r="I66" i="12" s="1"/>
  <c r="K66" i="12" s="1"/>
  <c r="J66" i="12" l="1"/>
  <c r="F67" i="12"/>
  <c r="I67" i="12" s="1"/>
  <c r="K67" i="12" s="1"/>
  <c r="J67" i="12" l="1"/>
  <c r="F68" i="12"/>
  <c r="I68" i="12" s="1"/>
  <c r="K68" i="12" s="1"/>
  <c r="J68" i="12" l="1"/>
  <c r="F69" i="12"/>
  <c r="I69" i="12" s="1"/>
  <c r="K69" i="12" s="1"/>
  <c r="J69" i="12" l="1"/>
  <c r="F70" i="12"/>
  <c r="I70" i="12" s="1"/>
  <c r="K70" i="12" s="1"/>
  <c r="J70" i="12" l="1"/>
  <c r="F71" i="12"/>
  <c r="I71" i="12" s="1"/>
  <c r="K71" i="12" s="1"/>
  <c r="J71" i="12" l="1"/>
  <c r="F72" i="12"/>
  <c r="I72" i="12" s="1"/>
  <c r="K72" i="12" s="1"/>
  <c r="J72" i="12" l="1"/>
  <c r="F73" i="12"/>
  <c r="I73" i="12" s="1"/>
  <c r="K73" i="12" s="1"/>
  <c r="J73" i="12" l="1"/>
  <c r="F74" i="12"/>
  <c r="I74" i="12" s="1"/>
  <c r="K74" i="12" s="1"/>
  <c r="J74" i="12" l="1"/>
</calcChain>
</file>

<file path=xl/sharedStrings.xml><?xml version="1.0" encoding="utf-8"?>
<sst xmlns="http://schemas.openxmlformats.org/spreadsheetml/2006/main" count="295" uniqueCount="56">
  <si>
    <t>エントリー手法</t>
  </si>
  <si>
    <t>エントリー日時</t>
  </si>
  <si>
    <t>利益pips</t>
  </si>
  <si>
    <t>PB</t>
  </si>
  <si>
    <t>１．今、のあなたの現状を書いてください。</t>
  </si>
  <si>
    <t>（投資歴はどれくらいなのか、現状は勝てているのか負けているか？など）</t>
  </si>
  <si>
    <t>気づき：</t>
  </si>
  <si>
    <t>PB:</t>
  </si>
  <si>
    <t>USDJPY</t>
  </si>
  <si>
    <t>USDCHF</t>
  </si>
  <si>
    <t>フィボナッチトレード</t>
  </si>
  <si>
    <t>EURUSD</t>
  </si>
  <si>
    <t>ヘッドアンドショルダー</t>
  </si>
  <si>
    <t>GBPUSD</t>
  </si>
  <si>
    <t>損切り</t>
    <rPh sb="0" eb="2">
      <t>ソンギ</t>
    </rPh>
    <phoneticPr fontId="4"/>
  </si>
  <si>
    <t>%</t>
    <phoneticPr fontId="4"/>
  </si>
  <si>
    <t>損切pips</t>
    <rPh sb="0" eb="1">
      <t>ソン</t>
    </rPh>
    <rPh sb="1" eb="2">
      <t>ギ</t>
    </rPh>
    <phoneticPr fontId="4"/>
  </si>
  <si>
    <t>初期資金</t>
    <rPh sb="0" eb="4">
      <t>ショキシキン</t>
    </rPh>
    <phoneticPr fontId="4"/>
  </si>
  <si>
    <t>円</t>
    <rPh sb="0" eb="1">
      <t>エン</t>
    </rPh>
    <phoneticPr fontId="4"/>
  </si>
  <si>
    <t>決済日時</t>
    <rPh sb="0" eb="2">
      <t>ケッサイ</t>
    </rPh>
    <phoneticPr fontId="4"/>
  </si>
  <si>
    <t>損益</t>
    <rPh sb="0" eb="2">
      <t>ソンエキ</t>
    </rPh>
    <phoneticPr fontId="4"/>
  </si>
  <si>
    <t>資金</t>
    <rPh sb="0" eb="2">
      <t>シキン</t>
    </rPh>
    <phoneticPr fontId="4"/>
  </si>
  <si>
    <t>ロット</t>
    <phoneticPr fontId="4"/>
  </si>
  <si>
    <t>ドル円 日足 仕掛け1 高値（安値）更新時ストップ移動</t>
    <rPh sb="2" eb="3">
      <t>エン</t>
    </rPh>
    <rPh sb="4" eb="6">
      <t>ヒアシ</t>
    </rPh>
    <rPh sb="7" eb="9">
      <t>シカ</t>
    </rPh>
    <rPh sb="12" eb="14">
      <t>タカネ</t>
    </rPh>
    <rPh sb="15" eb="17">
      <t>ヤスネ</t>
    </rPh>
    <rPh sb="18" eb="20">
      <t>コウシン</t>
    </rPh>
    <rPh sb="20" eb="21">
      <t>ジ</t>
    </rPh>
    <rPh sb="25" eb="27">
      <t>イドウ</t>
    </rPh>
    <phoneticPr fontId="4"/>
  </si>
  <si>
    <t>FX歴は12年程ですが、全く勝てておらず、やめたり再開したりの繰り返しです。</t>
    <rPh sb="2" eb="3">
      <t>レキ</t>
    </rPh>
    <rPh sb="6" eb="7">
      <t>ネン</t>
    </rPh>
    <rPh sb="7" eb="8">
      <t>ホド</t>
    </rPh>
    <rPh sb="12" eb="13">
      <t>マッタ</t>
    </rPh>
    <rPh sb="14" eb="15">
      <t>カ</t>
    </rPh>
    <rPh sb="25" eb="27">
      <t>サイカイ</t>
    </rPh>
    <rPh sb="31" eb="32">
      <t>ク</t>
    </rPh>
    <rPh sb="33" eb="34">
      <t>カエ</t>
    </rPh>
    <phoneticPr fontId="4"/>
  </si>
  <si>
    <t>20pips程での建値決済がトレードの邪魔をすることが多くありましたが、振り返ると建値決済が多く、マイナスで終わるよりはいいと思いました。</t>
    <rPh sb="6" eb="7">
      <t>ホド</t>
    </rPh>
    <rPh sb="9" eb="13">
      <t>タテネケッサイ</t>
    </rPh>
    <rPh sb="19" eb="21">
      <t>ジャマ</t>
    </rPh>
    <rPh sb="27" eb="28">
      <t>オオ</t>
    </rPh>
    <rPh sb="36" eb="37">
      <t>フ</t>
    </rPh>
    <rPh sb="38" eb="39">
      <t>カエ</t>
    </rPh>
    <rPh sb="41" eb="45">
      <t>タテネケッサイ</t>
    </rPh>
    <rPh sb="46" eb="47">
      <t>オオ</t>
    </rPh>
    <rPh sb="54" eb="55">
      <t>オ</t>
    </rPh>
    <rPh sb="63" eb="64">
      <t>オモ</t>
    </rPh>
    <phoneticPr fontId="4"/>
  </si>
  <si>
    <t>ピンバーを知ったことをきっかけにして安定して勝てるようになりたいです。</t>
    <rPh sb="5" eb="6">
      <t>シ</t>
    </rPh>
    <rPh sb="18" eb="20">
      <t>アンテイ</t>
    </rPh>
    <rPh sb="22" eb="23">
      <t>カ</t>
    </rPh>
    <phoneticPr fontId="4"/>
  </si>
  <si>
    <t>高値（安値）更新時にストップを移動すると、大きく取れるトレードがあり、検証の大切さを痛感しました。</t>
    <rPh sb="0" eb="2">
      <t>タカネ</t>
    </rPh>
    <rPh sb="3" eb="5">
      <t>ヤスネ</t>
    </rPh>
    <rPh sb="6" eb="9">
      <t>コウシンジ</t>
    </rPh>
    <rPh sb="15" eb="17">
      <t>イドウ</t>
    </rPh>
    <rPh sb="21" eb="22">
      <t>オオ</t>
    </rPh>
    <rPh sb="24" eb="25">
      <t>ト</t>
    </rPh>
    <rPh sb="35" eb="37">
      <t>ケンショウ</t>
    </rPh>
    <rPh sb="38" eb="40">
      <t>タイセツ</t>
    </rPh>
    <rPh sb="42" eb="44">
      <t>ツウカン</t>
    </rPh>
    <phoneticPr fontId="4"/>
  </si>
  <si>
    <t>検証途中から明らかな建値決済は、時間短縮の為入力を省略しました。</t>
    <rPh sb="0" eb="2">
      <t>ケンショウ</t>
    </rPh>
    <rPh sb="2" eb="4">
      <t>トチュウ</t>
    </rPh>
    <rPh sb="6" eb="7">
      <t>アキ</t>
    </rPh>
    <rPh sb="10" eb="14">
      <t>タテネケッサイ</t>
    </rPh>
    <rPh sb="16" eb="20">
      <t>ジカンタンシュク</t>
    </rPh>
    <rPh sb="21" eb="22">
      <t>タメ</t>
    </rPh>
    <rPh sb="22" eb="24">
      <t>ニュウリョク</t>
    </rPh>
    <rPh sb="25" eb="27">
      <t>ショウリャク</t>
    </rPh>
    <phoneticPr fontId="4"/>
  </si>
  <si>
    <t>PB</t>
    <phoneticPr fontId="4"/>
  </si>
  <si>
    <t>日足</t>
    <phoneticPr fontId="4"/>
  </si>
  <si>
    <t>240分足</t>
    <phoneticPr fontId="4"/>
  </si>
  <si>
    <t>60分</t>
    <phoneticPr fontId="4"/>
  </si>
  <si>
    <t>1.チェックマークでエントリーし、建値決済はせずに、トレードを継続。</t>
    <rPh sb="17" eb="21">
      <t>タテネケッサイ</t>
    </rPh>
    <rPh sb="31" eb="33">
      <t>ケイゾク</t>
    </rPh>
    <phoneticPr fontId="4"/>
  </si>
  <si>
    <t>2.完全にエントリー基準に一致していなくても、形が似ている状況では見送らずエントリーしています。</t>
    <rPh sb="2" eb="4">
      <t>カンゼン</t>
    </rPh>
    <rPh sb="10" eb="12">
      <t>キジュン</t>
    </rPh>
    <rPh sb="13" eb="15">
      <t>イッチ</t>
    </rPh>
    <rPh sb="23" eb="24">
      <t>カタチ</t>
    </rPh>
    <rPh sb="25" eb="26">
      <t>ニ</t>
    </rPh>
    <rPh sb="29" eb="31">
      <t>ジョウキョウ</t>
    </rPh>
    <rPh sb="33" eb="35">
      <t>ミオク</t>
    </rPh>
    <phoneticPr fontId="4"/>
  </si>
  <si>
    <t>3.建値決済を2回行い、3回目のエントリーで利益確定のトレード。</t>
    <rPh sb="2" eb="6">
      <t>タテネケッサイ</t>
    </rPh>
    <rPh sb="8" eb="10">
      <t>カイオコナ</t>
    </rPh>
    <rPh sb="13" eb="15">
      <t>カイメ</t>
    </rPh>
    <rPh sb="22" eb="26">
      <t>リエキカクテイ</t>
    </rPh>
    <phoneticPr fontId="4"/>
  </si>
  <si>
    <t xml:space="preserve">  安値更新時に直近高値にストップを移動し、×マークで利益確定。</t>
    <rPh sb="2" eb="6">
      <t>ヤスネコウシン</t>
    </rPh>
    <rPh sb="6" eb="7">
      <t>ジ</t>
    </rPh>
    <rPh sb="8" eb="12">
      <t>チョッキンタカネ</t>
    </rPh>
    <rPh sb="18" eb="20">
      <t>イドウ</t>
    </rPh>
    <rPh sb="27" eb="31">
      <t>リエキカクテイ</t>
    </rPh>
    <phoneticPr fontId="4"/>
  </si>
  <si>
    <t xml:space="preserve">  エントリー直後に建値決済をしていたとすると、エントリー足の4本後で再エントリーし、同じポイントで利益確定。</t>
    <rPh sb="7" eb="9">
      <t>チョクゴ</t>
    </rPh>
    <rPh sb="10" eb="14">
      <t>タテネケッサイ</t>
    </rPh>
    <rPh sb="29" eb="30">
      <t>アシ</t>
    </rPh>
    <rPh sb="32" eb="34">
      <t>ホンアト</t>
    </rPh>
    <rPh sb="35" eb="36">
      <t>サイ</t>
    </rPh>
    <rPh sb="43" eb="44">
      <t>オナ</t>
    </rPh>
    <rPh sb="50" eb="54">
      <t>リエキカクテイ</t>
    </rPh>
    <phoneticPr fontId="4"/>
  </si>
  <si>
    <t xml:space="preserve">  建値決済をしようと思えば出来たが、建値決済はせず損失としてトレードを行った。</t>
    <rPh sb="2" eb="6">
      <t>タテネケッサイ</t>
    </rPh>
    <rPh sb="11" eb="12">
      <t>オモ</t>
    </rPh>
    <rPh sb="14" eb="16">
      <t>デキ</t>
    </rPh>
    <rPh sb="19" eb="23">
      <t>タテネケッサイ</t>
    </rPh>
    <rPh sb="26" eb="28">
      <t>ソンシツ</t>
    </rPh>
    <rPh sb="36" eb="37">
      <t>オコナ</t>
    </rPh>
    <phoneticPr fontId="4"/>
  </si>
  <si>
    <t>自分の裁量を入れたルールでトレードしている。</t>
    <rPh sb="0" eb="2">
      <t>ジブン</t>
    </rPh>
    <rPh sb="3" eb="5">
      <t>サイリョウ</t>
    </rPh>
    <rPh sb="6" eb="7">
      <t>イ</t>
    </rPh>
    <phoneticPr fontId="4"/>
  </si>
  <si>
    <t>エントリーは、ルール通りだけではなく、それに近い形でもエントリーしている。</t>
    <rPh sb="10" eb="11">
      <t>ドオ</t>
    </rPh>
    <rPh sb="22" eb="23">
      <t>チカ</t>
    </rPh>
    <rPh sb="24" eb="25">
      <t>カタチ</t>
    </rPh>
    <phoneticPr fontId="4"/>
  </si>
  <si>
    <t>建値決済も、ルール通りすぐにストップを移動するのではなく、少し様子を見てからストップを移動している。</t>
    <rPh sb="0" eb="4">
      <t>タテネケッサイ</t>
    </rPh>
    <rPh sb="9" eb="10">
      <t>ドオ</t>
    </rPh>
    <rPh sb="19" eb="21">
      <t>イドウ</t>
    </rPh>
    <rPh sb="29" eb="30">
      <t>スコ</t>
    </rPh>
    <rPh sb="31" eb="33">
      <t>ヨウス</t>
    </rPh>
    <rPh sb="34" eb="35">
      <t>ミ</t>
    </rPh>
    <rPh sb="43" eb="45">
      <t>イドウ</t>
    </rPh>
    <phoneticPr fontId="4"/>
  </si>
  <si>
    <t>○</t>
    <phoneticPr fontId="4"/>
  </si>
  <si>
    <t>もう一度ルール通りの再検証を行いたいと思います。</t>
    <rPh sb="2" eb="4">
      <t>イチド</t>
    </rPh>
    <rPh sb="7" eb="8">
      <t>ドオ</t>
    </rPh>
    <rPh sb="10" eb="13">
      <t>サイケンショウ</t>
    </rPh>
    <rPh sb="14" eb="15">
      <t>オコナ</t>
    </rPh>
    <rPh sb="19" eb="20">
      <t>オモ</t>
    </rPh>
    <phoneticPr fontId="4"/>
  </si>
  <si>
    <t>%</t>
    <phoneticPr fontId="4"/>
  </si>
  <si>
    <t>ロット</t>
    <phoneticPr fontId="4"/>
  </si>
  <si>
    <t>%</t>
    <phoneticPr fontId="4"/>
  </si>
  <si>
    <t>売買</t>
    <rPh sb="0" eb="1">
      <t>ウ</t>
    </rPh>
    <rPh sb="1" eb="2">
      <t>カ</t>
    </rPh>
    <phoneticPr fontId="4"/>
  </si>
  <si>
    <t>売</t>
  </si>
  <si>
    <t>手法</t>
    <phoneticPr fontId="4"/>
  </si>
  <si>
    <t>買</t>
  </si>
  <si>
    <t>480分足</t>
    <rPh sb="3" eb="4">
      <t>プン</t>
    </rPh>
    <rPh sb="4" eb="5">
      <t>アシ</t>
    </rPh>
    <phoneticPr fontId="4"/>
  </si>
  <si>
    <t>○</t>
    <phoneticPr fontId="4"/>
  </si>
  <si>
    <t>FXDD MT5を使用し、8時間足での検証をしました。</t>
    <rPh sb="9" eb="11">
      <t>シヨウ</t>
    </rPh>
    <rPh sb="14" eb="17">
      <t>ジカンアシ</t>
    </rPh>
    <rPh sb="19" eb="21">
      <t>ケンショウ</t>
    </rPh>
    <phoneticPr fontId="4"/>
  </si>
  <si>
    <t>日足と比べるとトレード数が多くなり、かつ非常に良い結果になりました。</t>
    <rPh sb="0" eb="2">
      <t>ヒアシ</t>
    </rPh>
    <rPh sb="3" eb="4">
      <t>クラ</t>
    </rPh>
    <rPh sb="11" eb="12">
      <t>スウ</t>
    </rPh>
    <rPh sb="13" eb="14">
      <t>オオ</t>
    </rPh>
    <rPh sb="20" eb="22">
      <t>ヒジョウ</t>
    </rPh>
    <rPh sb="23" eb="24">
      <t>ヨ</t>
    </rPh>
    <rPh sb="25" eb="27">
      <t>ケッカ</t>
    </rPh>
    <phoneticPr fontId="4"/>
  </si>
  <si>
    <t>4時間足と比較しても、チャートチェックの頻度を少なく出来るメリットがあると思われます。</t>
    <rPh sb="1" eb="4">
      <t>ジカンアシ</t>
    </rPh>
    <rPh sb="5" eb="7">
      <t>ヒカク</t>
    </rPh>
    <rPh sb="20" eb="22">
      <t>ヒンド</t>
    </rPh>
    <rPh sb="23" eb="24">
      <t>スク</t>
    </rPh>
    <rPh sb="26" eb="28">
      <t>デキ</t>
    </rPh>
    <rPh sb="37" eb="38">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</si>
</sst>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Red]\-0.00\ "/>
    <numFmt numFmtId="177" formatCode="0.00_ "/>
    <numFmt numFmtId="178" formatCode="0.0_);[Red]\(0.0\)"/>
    <numFmt numFmtId="179" formatCode="#,##0_ ;[Red]\-#,##0\ "/>
    <numFmt numFmtId="180" formatCode="#,##0_ "/>
    <numFmt numFmtId="181" formatCode="0.0_ "/>
    <numFmt numFmtId="182" formatCode="#,##0.0_ ;[Red]\-#,##0.0\ "/>
    <numFmt numFmtId="183" formatCode="yyyy/mm/dd"/>
    <numFmt numFmtId="184" formatCode="yyyy/m/d\ h:mm;@"/>
  </numFmts>
  <fonts count="6">
    <font>
      <sz val="11"/>
      <color indexed="8"/>
      <name val="ＭＳ Ｐゴシック"/>
      <family val="3"/>
      <charset val="128"/>
    </font>
    <font>
      <sz val="11"/>
      <name val="ＭＳ Ｐゴシック"/>
      <family val="3"/>
      <charset val="128"/>
    </font>
    <font>
      <sz val="11"/>
      <color indexed="8"/>
      <name val="ＭＳ Ｐゴシック"/>
      <family val="3"/>
      <charset val="128"/>
    </font>
    <font>
      <b/>
      <sz val="11"/>
      <color indexed="8"/>
      <name val="ＭＳ Ｐゴシック"/>
      <family val="3"/>
      <charset val="128"/>
    </font>
    <font>
      <sz val="6"/>
      <name val="ＭＳ Ｐゴシック"/>
      <family val="3"/>
      <charset val="128"/>
    </font>
    <font>
      <b/>
      <sz val="14"/>
      <color indexed="8"/>
      <name val="ＭＳ Ｐゴシック"/>
      <family val="3"/>
      <charset val="128"/>
    </font>
  </fonts>
  <fills count="3">
    <fill>
      <patternFill patternType="none"/>
    </fill>
    <fill>
      <patternFill patternType="gray125"/>
    </fill>
    <fill>
      <patternFill patternType="solid">
        <fgColor indexed="42"/>
        <bgColor indexed="64"/>
      </patternFill>
    </fill>
  </fills>
  <borders count="9">
    <border>
      <left/>
      <right/>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1" fillId="0" borderId="0">
      <alignment vertical="center"/>
    </xf>
  </cellStyleXfs>
  <cellXfs count="80">
    <xf numFmtId="0" fontId="0" fillId="0" borderId="0" xfId="0">
      <alignment vertical="center"/>
    </xf>
    <xf numFmtId="176" fontId="0"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horizontal="center" vertical="center"/>
    </xf>
    <xf numFmtId="0" fontId="1" fillId="0" borderId="0" xfId="3">
      <alignment vertical="center"/>
    </xf>
    <xf numFmtId="0" fontId="1" fillId="0" borderId="2" xfId="3" applyBorder="1">
      <alignment vertical="center"/>
    </xf>
    <xf numFmtId="0" fontId="1" fillId="0" borderId="3" xfId="3" applyBorder="1">
      <alignment vertical="center"/>
    </xf>
    <xf numFmtId="0" fontId="1" fillId="0" borderId="4" xfId="3" applyBorder="1">
      <alignment vertical="center"/>
    </xf>
    <xf numFmtId="0" fontId="1" fillId="0" borderId="5" xfId="3" applyBorder="1">
      <alignment vertical="center"/>
    </xf>
    <xf numFmtId="0" fontId="1" fillId="0" borderId="0" xfId="3" applyBorder="1">
      <alignment vertical="center"/>
    </xf>
    <xf numFmtId="182" fontId="0" fillId="0" borderId="0" xfId="0" applyNumberFormat="1">
      <alignment vertical="center"/>
    </xf>
    <xf numFmtId="176" fontId="0" fillId="0" borderId="0" xfId="0" applyNumberFormat="1">
      <alignment vertical="center"/>
    </xf>
    <xf numFmtId="179" fontId="0" fillId="0" borderId="0" xfId="0" applyNumberFormat="1">
      <alignment vertical="center"/>
    </xf>
    <xf numFmtId="183" fontId="0" fillId="0" borderId="0" xfId="0" applyNumberFormat="1" applyAlignment="1">
      <alignment horizontal="center" vertical="center"/>
    </xf>
    <xf numFmtId="0" fontId="0" fillId="0" borderId="0" xfId="0" applyAlignment="1">
      <alignment horizontal="center" vertical="center"/>
    </xf>
    <xf numFmtId="0" fontId="5" fillId="0" borderId="0" xfId="0" applyFont="1">
      <alignment vertical="center"/>
    </xf>
    <xf numFmtId="183" fontId="5" fillId="0" borderId="1" xfId="0" applyNumberFormat="1" applyFont="1" applyBorder="1" applyAlignment="1">
      <alignment vertical="center"/>
    </xf>
    <xf numFmtId="183" fontId="5" fillId="2" borderId="6" xfId="0" applyNumberFormat="1" applyFont="1" applyFill="1" applyBorder="1" applyAlignment="1">
      <alignment horizontal="center" vertical="center"/>
    </xf>
    <xf numFmtId="0" fontId="5" fillId="0" borderId="6" xfId="0" applyFont="1" applyBorder="1" applyAlignment="1">
      <alignment horizontal="center" vertical="center"/>
    </xf>
    <xf numFmtId="181" fontId="5" fillId="2" borderId="6" xfId="0" applyNumberFormat="1" applyFont="1" applyFill="1" applyBorder="1" applyAlignment="1">
      <alignment horizontal="center" vertical="center"/>
    </xf>
    <xf numFmtId="178" fontId="5" fillId="2" borderId="6" xfId="0" applyNumberFormat="1" applyFont="1" applyFill="1" applyBorder="1" applyAlignment="1">
      <alignment horizontal="center" vertical="center"/>
    </xf>
    <xf numFmtId="0" fontId="5" fillId="2" borderId="6" xfId="0" applyFont="1" applyFill="1" applyBorder="1" applyAlignment="1">
      <alignment horizontal="center" vertical="center"/>
    </xf>
    <xf numFmtId="180" fontId="5" fillId="0" borderId="7" xfId="0" applyNumberFormat="1" applyFont="1" applyBorder="1" applyAlignment="1">
      <alignment horizontal="center" vertical="center"/>
    </xf>
    <xf numFmtId="177" fontId="0" fillId="2" borderId="8" xfId="0" applyNumberFormat="1" applyFill="1" applyBorder="1" applyAlignment="1" applyProtection="1">
      <alignment horizontal="center" vertical="center"/>
    </xf>
    <xf numFmtId="0" fontId="0" fillId="2" borderId="8" xfId="0" applyNumberFormat="1" applyFont="1" applyFill="1" applyBorder="1" applyAlignment="1" applyProtection="1">
      <alignment horizontal="center" vertical="center"/>
    </xf>
    <xf numFmtId="179" fontId="0" fillId="2" borderId="8" xfId="0" applyNumberFormat="1" applyFill="1" applyBorder="1" applyAlignment="1" applyProtection="1">
      <alignment horizontal="center" vertical="center"/>
    </xf>
    <xf numFmtId="176" fontId="0" fillId="2" borderId="8" xfId="0" applyNumberFormat="1" applyFill="1" applyBorder="1" applyAlignment="1" applyProtection="1">
      <alignment horizontal="center" vertical="center"/>
    </xf>
    <xf numFmtId="0" fontId="0" fillId="2" borderId="8" xfId="0" applyNumberFormat="1" applyFill="1" applyBorder="1" applyAlignment="1" applyProtection="1">
      <alignment horizontal="center" vertical="center"/>
    </xf>
    <xf numFmtId="183" fontId="0" fillId="0" borderId="0" xfId="0" applyNumberFormat="1" applyFont="1" applyFill="1" applyBorder="1" applyAlignment="1" applyProtection="1">
      <alignment horizontal="center" vertical="center"/>
    </xf>
    <xf numFmtId="180" fontId="0" fillId="0" borderId="0" xfId="0" applyNumberFormat="1" applyFont="1" applyFill="1" applyBorder="1" applyAlignment="1" applyProtection="1">
      <alignment horizontal="center" vertical="center"/>
    </xf>
    <xf numFmtId="182" fontId="0" fillId="0" borderId="0" xfId="0" applyNumberFormat="1" applyAlignment="1">
      <alignment horizontal="center" vertical="center"/>
    </xf>
    <xf numFmtId="180" fontId="0" fillId="0" borderId="0" xfId="0" applyNumberFormat="1" applyAlignment="1">
      <alignment horizontal="center" vertical="center"/>
    </xf>
    <xf numFmtId="183" fontId="0" fillId="2" borderId="8" xfId="0" applyNumberFormat="1" applyFont="1" applyFill="1" applyBorder="1" applyAlignment="1" applyProtection="1">
      <alignment horizontal="center" vertical="center"/>
    </xf>
    <xf numFmtId="183" fontId="0" fillId="2" borderId="8" xfId="0" applyNumberFormat="1" applyFill="1" applyBorder="1" applyAlignment="1" applyProtection="1">
      <alignment horizontal="center" vertical="center"/>
    </xf>
    <xf numFmtId="178" fontId="0" fillId="2" borderId="8" xfId="0" applyNumberFormat="1" applyFill="1" applyBorder="1" applyAlignment="1" applyProtection="1">
      <alignment horizontal="center" vertical="center"/>
    </xf>
    <xf numFmtId="182" fontId="0" fillId="2" borderId="8" xfId="0" applyNumberFormat="1" applyFont="1" applyFill="1" applyBorder="1" applyAlignment="1" applyProtection="1">
      <alignment horizontal="center" vertical="center"/>
    </xf>
    <xf numFmtId="182" fontId="0" fillId="0" borderId="0" xfId="0" applyNumberFormat="1" applyFont="1" applyFill="1" applyBorder="1" applyAlignment="1" applyProtection="1">
      <alignment horizontal="right" vertical="center"/>
    </xf>
    <xf numFmtId="179" fontId="0" fillId="0" borderId="0" xfId="0" applyNumberFormat="1" applyFont="1" applyFill="1" applyBorder="1" applyAlignment="1" applyProtection="1">
      <alignment horizontal="right" vertical="center"/>
    </xf>
    <xf numFmtId="176" fontId="0" fillId="0" borderId="0" xfId="0" applyNumberFormat="1" applyFont="1" applyFill="1" applyBorder="1" applyAlignment="1" applyProtection="1">
      <alignment horizontal="right" vertical="center"/>
    </xf>
    <xf numFmtId="182" fontId="0" fillId="0" borderId="0" xfId="0" applyNumberFormat="1" applyAlignment="1">
      <alignment horizontal="right" vertical="center"/>
    </xf>
    <xf numFmtId="179" fontId="0" fillId="0" borderId="0" xfId="0" applyNumberFormat="1" applyAlignment="1">
      <alignment horizontal="right" vertical="center"/>
    </xf>
    <xf numFmtId="176" fontId="0" fillId="0" borderId="0" xfId="0" applyNumberFormat="1" applyAlignment="1">
      <alignment horizontal="right" vertical="center"/>
    </xf>
    <xf numFmtId="0" fontId="0" fillId="0" borderId="0" xfId="0" applyAlignment="1">
      <alignment horizontal="right" vertical="center"/>
    </xf>
    <xf numFmtId="183" fontId="0" fillId="0" borderId="0" xfId="0" applyNumberFormat="1" applyAlignment="1">
      <alignment horizontal="right" vertical="center"/>
    </xf>
    <xf numFmtId="178" fontId="0" fillId="0" borderId="0" xfId="0" applyNumberFormat="1" applyFill="1" applyBorder="1" applyAlignment="1" applyProtection="1">
      <alignment horizontal="right" vertical="center"/>
    </xf>
    <xf numFmtId="178" fontId="0" fillId="0" borderId="0" xfId="0" applyNumberFormat="1" applyAlignment="1">
      <alignment horizontal="right" vertical="center"/>
    </xf>
    <xf numFmtId="181" fontId="0" fillId="0" borderId="0" xfId="0" applyNumberFormat="1" applyAlignment="1">
      <alignment horizontal="right" vertical="center"/>
    </xf>
    <xf numFmtId="177" fontId="0" fillId="0" borderId="0" xfId="0" applyNumberFormat="1" applyFill="1" applyBorder="1" applyAlignment="1" applyProtection="1">
      <alignment horizontal="right" vertical="center"/>
    </xf>
    <xf numFmtId="177" fontId="0" fillId="0" borderId="0" xfId="0" applyNumberFormat="1" applyAlignment="1">
      <alignment horizontal="right" vertical="center"/>
    </xf>
    <xf numFmtId="0" fontId="1" fillId="0" borderId="0" xfId="3" applyFont="1">
      <alignment vertical="center"/>
    </xf>
    <xf numFmtId="0" fontId="1" fillId="0" borderId="0" xfId="3" applyFont="1" applyFill="1" applyBorder="1">
      <alignment vertical="center"/>
    </xf>
    <xf numFmtId="0" fontId="0" fillId="2" borderId="0" xfId="0" applyFill="1">
      <alignment vertical="center"/>
    </xf>
    <xf numFmtId="0" fontId="3" fillId="0" borderId="0" xfId="0" applyFont="1">
      <alignment vertical="center"/>
    </xf>
    <xf numFmtId="22" fontId="5" fillId="0" borderId="1" xfId="0" applyNumberFormat="1" applyFont="1" applyBorder="1" applyAlignment="1">
      <alignment vertical="center"/>
    </xf>
    <xf numFmtId="22" fontId="5" fillId="2" borderId="6" xfId="0" applyNumberFormat="1" applyFont="1" applyFill="1" applyBorder="1" applyAlignment="1">
      <alignment horizontal="center" vertical="center"/>
    </xf>
    <xf numFmtId="22" fontId="0" fillId="2" borderId="8" xfId="0" applyNumberFormat="1" applyFont="1" applyFill="1" applyBorder="1" applyAlignment="1" applyProtection="1">
      <alignment horizontal="center" vertical="center"/>
    </xf>
    <xf numFmtId="22" fontId="0" fillId="2" borderId="8" xfId="0" applyNumberFormat="1" applyFill="1" applyBorder="1" applyAlignment="1" applyProtection="1">
      <alignment horizontal="center" vertical="center"/>
    </xf>
    <xf numFmtId="0" fontId="5" fillId="0" borderId="6" xfId="0" applyNumberFormat="1" applyFont="1" applyBorder="1" applyAlignment="1">
      <alignment horizontal="center" vertical="center"/>
    </xf>
    <xf numFmtId="184" fontId="0" fillId="0" borderId="0" xfId="0" applyNumberFormat="1" applyAlignment="1">
      <alignment horizontal="center" vertical="center"/>
    </xf>
    <xf numFmtId="0" fontId="2" fillId="0" borderId="0" xfId="0" applyFont="1">
      <alignment vertical="center"/>
    </xf>
    <xf numFmtId="0" fontId="2" fillId="0" borderId="8" xfId="0" applyFont="1" applyBorder="1">
      <alignment vertical="center"/>
    </xf>
    <xf numFmtId="184" fontId="0" fillId="0" borderId="8" xfId="0" applyNumberFormat="1" applyFont="1" applyFill="1" applyBorder="1" applyAlignment="1" applyProtection="1">
      <alignment horizontal="center" vertical="center"/>
    </xf>
    <xf numFmtId="22" fontId="0" fillId="0" borderId="8" xfId="0" applyNumberFormat="1" applyFont="1" applyFill="1" applyBorder="1" applyAlignment="1" applyProtection="1">
      <alignment horizontal="center" vertical="center"/>
    </xf>
    <xf numFmtId="178" fontId="0" fillId="0" borderId="8" xfId="0" applyNumberFormat="1" applyFill="1" applyBorder="1" applyAlignment="1" applyProtection="1">
      <alignment horizontal="right" vertical="center"/>
    </xf>
    <xf numFmtId="177" fontId="0" fillId="0" borderId="8" xfId="0" applyNumberFormat="1" applyFill="1" applyBorder="1" applyAlignment="1" applyProtection="1">
      <alignment horizontal="right" vertical="center"/>
    </xf>
    <xf numFmtId="0" fontId="0" fillId="0" borderId="8" xfId="0" applyNumberFormat="1" applyFont="1" applyFill="1" applyBorder="1" applyAlignment="1" applyProtection="1">
      <alignment horizontal="center" vertical="center"/>
    </xf>
    <xf numFmtId="182" fontId="0" fillId="0" borderId="8" xfId="0" applyNumberFormat="1" applyFont="1" applyFill="1" applyBorder="1" applyAlignment="1" applyProtection="1">
      <alignment horizontal="right" vertical="center"/>
    </xf>
    <xf numFmtId="179" fontId="0" fillId="0" borderId="8" xfId="0" applyNumberFormat="1" applyFont="1" applyFill="1" applyBorder="1" applyAlignment="1" applyProtection="1">
      <alignment horizontal="right" vertical="center"/>
    </xf>
    <xf numFmtId="176" fontId="0" fillId="0" borderId="8" xfId="0" applyNumberFormat="1" applyFont="1" applyFill="1" applyBorder="1" applyAlignment="1" applyProtection="1">
      <alignment horizontal="right" vertical="center"/>
    </xf>
    <xf numFmtId="180" fontId="0" fillId="0" borderId="8" xfId="0" applyNumberFormat="1" applyFont="1" applyFill="1" applyBorder="1" applyAlignment="1" applyProtection="1">
      <alignment horizontal="center" vertical="center"/>
    </xf>
    <xf numFmtId="184" fontId="0" fillId="0" borderId="8" xfId="0" applyNumberFormat="1" applyBorder="1" applyAlignment="1">
      <alignment horizontal="center" vertical="center"/>
    </xf>
    <xf numFmtId="22" fontId="0" fillId="0" borderId="8" xfId="0" applyNumberFormat="1" applyBorder="1" applyAlignment="1">
      <alignment horizontal="center" vertical="center"/>
    </xf>
    <xf numFmtId="178" fontId="0" fillId="0" borderId="8" xfId="0" applyNumberFormat="1" applyBorder="1" applyAlignment="1">
      <alignment horizontal="right" vertical="center"/>
    </xf>
    <xf numFmtId="177" fontId="0" fillId="0" borderId="8" xfId="0" applyNumberFormat="1" applyBorder="1" applyAlignment="1">
      <alignment horizontal="right" vertical="center"/>
    </xf>
    <xf numFmtId="0" fontId="0" fillId="0" borderId="8" xfId="0" applyBorder="1" applyAlignment="1">
      <alignment horizontal="center" vertical="center"/>
    </xf>
    <xf numFmtId="182" fontId="0" fillId="0" borderId="8" xfId="0" applyNumberFormat="1" applyBorder="1" applyAlignment="1">
      <alignment horizontal="right" vertical="center"/>
    </xf>
    <xf numFmtId="179" fontId="0" fillId="0" borderId="8" xfId="0" applyNumberFormat="1" applyBorder="1" applyAlignment="1">
      <alignment horizontal="right" vertical="center"/>
    </xf>
    <xf numFmtId="176" fontId="0" fillId="0" borderId="8" xfId="0" applyNumberFormat="1" applyBorder="1" applyAlignment="1">
      <alignment horizontal="right" vertical="center"/>
    </xf>
    <xf numFmtId="180" fontId="0" fillId="0" borderId="8" xfId="0" applyNumberFormat="1" applyBorder="1" applyAlignment="1">
      <alignment horizontal="center" vertical="center"/>
    </xf>
    <xf numFmtId="14" fontId="0" fillId="0" borderId="0" xfId="0" applyNumberFormat="1">
      <alignment vertical="center"/>
    </xf>
    <xf numFmtId="0" fontId="0" fillId="0" borderId="0" xfId="0" applyFont="1">
      <alignment vertical="center"/>
    </xf>
  </cellXfs>
  <cellStyles count="4">
    <cellStyle name="標準" xfId="0" builtinId="0"/>
    <cellStyle name="標準 2" xfId="1"/>
    <cellStyle name="標準 3" xfId="2"/>
    <cellStyle name="標準_気づき"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5</xdr:col>
      <xdr:colOff>466725</xdr:colOff>
      <xdr:row>22</xdr:row>
      <xdr:rowOff>123825</xdr:rowOff>
    </xdr:to>
    <xdr:pic>
      <xdr:nvPicPr>
        <xdr:cNvPr id="1037" name="Picture 1" descr="0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4350"/>
          <a:ext cx="3848100" cy="3381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26</xdr:row>
      <xdr:rowOff>0</xdr:rowOff>
    </xdr:from>
    <xdr:to>
      <xdr:col>4</xdr:col>
      <xdr:colOff>552450</xdr:colOff>
      <xdr:row>41</xdr:row>
      <xdr:rowOff>38100</xdr:rowOff>
    </xdr:to>
    <xdr:pic>
      <xdr:nvPicPr>
        <xdr:cNvPr id="1038" name="Picture 2" descr="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57700"/>
          <a:ext cx="3257550" cy="260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9</xdr:col>
      <xdr:colOff>257175</xdr:colOff>
      <xdr:row>65</xdr:row>
      <xdr:rowOff>66675</xdr:rowOff>
    </xdr:to>
    <xdr:pic>
      <xdr:nvPicPr>
        <xdr:cNvPr id="1039" name="Picture 3" descr="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543800"/>
          <a:ext cx="6343650" cy="366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zoomScaleSheetLayoutView="100" workbookViewId="0">
      <pane ySplit="3" topLeftCell="A64" activePane="bottomLeft" state="frozen"/>
      <selection pane="bottomLeft" activeCell="I91" sqref="I91"/>
    </sheetView>
  </sheetViews>
  <sheetFormatPr defaultColWidth="10" defaultRowHeight="13.5" customHeight="1"/>
  <cols>
    <col min="1" max="1" width="12.875" style="12" customWidth="1"/>
    <col min="2" max="2" width="11.75" style="12" customWidth="1"/>
    <col min="3" max="3" width="8.25" style="45" customWidth="1"/>
    <col min="4" max="4" width="11.5" style="44" customWidth="1"/>
    <col min="5" max="5" width="15.75" style="13" customWidth="1"/>
    <col min="6" max="6" width="8.125" style="41" customWidth="1"/>
    <col min="7" max="7" width="11.625" style="42" customWidth="1"/>
    <col min="8" max="8" width="8.375" style="41" customWidth="1"/>
    <col min="9" max="9" width="12.375" style="29" customWidth="1"/>
    <col min="10" max="10" width="7.375" style="11" customWidth="1"/>
    <col min="11" max="11" width="9.5" style="10" customWidth="1"/>
    <col min="13" max="13" width="18.375" customWidth="1"/>
    <col min="14" max="14" width="9" customWidth="1"/>
    <col min="17" max="17" width="15.875" customWidth="1"/>
  </cols>
  <sheetData>
    <row r="1" spans="1:13" ht="21" customHeight="1">
      <c r="A1" s="15" t="s">
        <v>23</v>
      </c>
      <c r="B1" s="15"/>
      <c r="C1" s="15"/>
      <c r="D1" s="15"/>
      <c r="E1" s="14"/>
      <c r="F1" s="14"/>
      <c r="G1" s="9"/>
      <c r="H1" s="11"/>
      <c r="I1" s="10"/>
      <c r="J1"/>
      <c r="K1"/>
    </row>
    <row r="2" spans="1:13" ht="21" customHeight="1">
      <c r="A2" s="16" t="s">
        <v>14</v>
      </c>
      <c r="B2" s="17">
        <v>5</v>
      </c>
      <c r="C2" s="18" t="s">
        <v>15</v>
      </c>
      <c r="D2" s="19" t="s">
        <v>17</v>
      </c>
      <c r="E2" s="21">
        <v>1000000</v>
      </c>
      <c r="F2" s="20" t="s">
        <v>18</v>
      </c>
      <c r="G2" s="9"/>
      <c r="H2" s="11"/>
      <c r="I2" s="10"/>
      <c r="J2"/>
      <c r="K2"/>
    </row>
    <row r="3" spans="1:13">
      <c r="A3" s="31" t="s">
        <v>1</v>
      </c>
      <c r="B3" s="32" t="s">
        <v>19</v>
      </c>
      <c r="C3" s="33" t="s">
        <v>16</v>
      </c>
      <c r="D3" s="22" t="s">
        <v>22</v>
      </c>
      <c r="E3" s="23" t="s">
        <v>0</v>
      </c>
      <c r="F3" s="34" t="s">
        <v>2</v>
      </c>
      <c r="G3" s="24" t="s">
        <v>20</v>
      </c>
      <c r="H3" s="25" t="s">
        <v>15</v>
      </c>
      <c r="I3" s="26" t="s">
        <v>21</v>
      </c>
      <c r="J3"/>
      <c r="K3"/>
    </row>
    <row r="4" spans="1:13">
      <c r="A4" s="27"/>
      <c r="B4" s="27"/>
      <c r="C4" s="43"/>
      <c r="D4" s="46"/>
      <c r="E4" s="2"/>
      <c r="F4" s="35"/>
      <c r="G4" s="36"/>
      <c r="H4" s="37"/>
      <c r="I4" s="28">
        <f>E2</f>
        <v>1000000</v>
      </c>
      <c r="J4"/>
      <c r="K4"/>
    </row>
    <row r="5" spans="1:13" ht="13.5" customHeight="1">
      <c r="A5" s="12">
        <v>32888</v>
      </c>
      <c r="B5" s="12">
        <v>32896</v>
      </c>
      <c r="C5" s="44">
        <v>103.8</v>
      </c>
      <c r="D5" s="47">
        <f t="shared" ref="D5:D36" si="0">I4*B$2/C5/100000</f>
        <v>0.48169556840077071</v>
      </c>
      <c r="E5" s="13" t="s">
        <v>3</v>
      </c>
      <c r="F5" s="38">
        <v>0</v>
      </c>
      <c r="G5" s="39">
        <f t="shared" ref="G5:G36" si="1">D5*F5*1000</f>
        <v>0</v>
      </c>
      <c r="H5" s="40">
        <f>(I5-I4)/I4*100</f>
        <v>0</v>
      </c>
      <c r="I5" s="30">
        <f>I4+G5</f>
        <v>1000000</v>
      </c>
      <c r="J5"/>
      <c r="K5"/>
    </row>
    <row r="6" spans="1:13">
      <c r="A6" s="12">
        <v>32997</v>
      </c>
      <c r="B6" s="12">
        <v>33035</v>
      </c>
      <c r="C6" s="44">
        <v>106.7</v>
      </c>
      <c r="D6" s="47">
        <f t="shared" si="0"/>
        <v>0.46860356138706649</v>
      </c>
      <c r="E6" s="13" t="s">
        <v>3</v>
      </c>
      <c r="F6" s="38">
        <v>415.3</v>
      </c>
      <c r="G6" s="39">
        <f t="shared" si="1"/>
        <v>194611.05904404871</v>
      </c>
      <c r="H6" s="40">
        <f t="shared" ref="H6:H60" si="2">(I6-I5)/I5*100</f>
        <v>19.461105904404867</v>
      </c>
      <c r="I6" s="30">
        <f t="shared" ref="I6:I33" si="3">I5+G6</f>
        <v>1194611.0590440487</v>
      </c>
      <c r="J6"/>
      <c r="K6"/>
      <c r="L6" s="1"/>
      <c r="M6" s="1"/>
    </row>
    <row r="7" spans="1:13">
      <c r="A7" s="12">
        <v>33036</v>
      </c>
      <c r="B7" s="12">
        <v>33038</v>
      </c>
      <c r="C7" s="44">
        <v>126.8</v>
      </c>
      <c r="D7" s="47">
        <f t="shared" si="0"/>
        <v>0.47106114315617059</v>
      </c>
      <c r="E7" s="13" t="s">
        <v>3</v>
      </c>
      <c r="F7" s="38">
        <v>-126.8</v>
      </c>
      <c r="G7" s="39">
        <f t="shared" si="1"/>
        <v>-59730.55295220243</v>
      </c>
      <c r="H7" s="40">
        <f t="shared" si="2"/>
        <v>-5.0000000000000062</v>
      </c>
      <c r="I7" s="30">
        <f t="shared" si="3"/>
        <v>1134880.5060918462</v>
      </c>
      <c r="J7"/>
      <c r="K7"/>
      <c r="L7" s="1"/>
      <c r="M7" s="1"/>
    </row>
    <row r="8" spans="1:13">
      <c r="A8" s="12">
        <v>33051</v>
      </c>
      <c r="B8" s="12">
        <v>33052</v>
      </c>
      <c r="C8" s="44">
        <v>86.5</v>
      </c>
      <c r="D8" s="47">
        <f t="shared" si="0"/>
        <v>0.65600029253863934</v>
      </c>
      <c r="E8" s="13" t="s">
        <v>3</v>
      </c>
      <c r="F8" s="38">
        <v>-86.5</v>
      </c>
      <c r="G8" s="39">
        <f t="shared" si="1"/>
        <v>-56744.025304592309</v>
      </c>
      <c r="H8" s="40">
        <f t="shared" si="2"/>
        <v>-4.999999999999992</v>
      </c>
      <c r="I8" s="30">
        <f t="shared" si="3"/>
        <v>1078136.4807872539</v>
      </c>
      <c r="J8"/>
      <c r="K8"/>
      <c r="L8" s="1"/>
      <c r="M8" s="1"/>
    </row>
    <row r="9" spans="1:13">
      <c r="A9" s="12">
        <v>33057</v>
      </c>
      <c r="B9" s="12">
        <v>33060</v>
      </c>
      <c r="C9" s="44">
        <v>178.8</v>
      </c>
      <c r="D9" s="47">
        <f t="shared" si="0"/>
        <v>0.30149230447070857</v>
      </c>
      <c r="E9" s="13" t="s">
        <v>3</v>
      </c>
      <c r="F9" s="38">
        <v>0</v>
      </c>
      <c r="G9" s="39">
        <f t="shared" si="1"/>
        <v>0</v>
      </c>
      <c r="H9" s="40">
        <f t="shared" si="2"/>
        <v>0</v>
      </c>
      <c r="I9" s="30">
        <f t="shared" si="3"/>
        <v>1078136.4807872539</v>
      </c>
      <c r="J9"/>
      <c r="K9"/>
      <c r="M9" s="1"/>
    </row>
    <row r="10" spans="1:13">
      <c r="A10" s="12">
        <v>33091</v>
      </c>
      <c r="B10" s="12">
        <v>33099</v>
      </c>
      <c r="C10" s="44">
        <v>212.8</v>
      </c>
      <c r="D10" s="47">
        <f t="shared" si="0"/>
        <v>0.25332154153835856</v>
      </c>
      <c r="E10" s="13" t="s">
        <v>3</v>
      </c>
      <c r="F10" s="38">
        <v>-212.8</v>
      </c>
      <c r="G10" s="39">
        <f t="shared" si="1"/>
        <v>-53906.824039362706</v>
      </c>
      <c r="H10" s="40">
        <f t="shared" si="2"/>
        <v>-5.0000000000000027</v>
      </c>
      <c r="I10" s="30">
        <f t="shared" si="3"/>
        <v>1024229.6567478912</v>
      </c>
      <c r="J10"/>
      <c r="K10"/>
      <c r="M10" s="1"/>
    </row>
    <row r="11" spans="1:13">
      <c r="A11" s="12">
        <v>33120</v>
      </c>
      <c r="B11" s="12">
        <v>33178</v>
      </c>
      <c r="C11" s="44">
        <v>140.1</v>
      </c>
      <c r="D11" s="47">
        <f t="shared" si="0"/>
        <v>0.36553520940324452</v>
      </c>
      <c r="E11" s="13" t="s">
        <v>3</v>
      </c>
      <c r="F11" s="38">
        <v>1188.7</v>
      </c>
      <c r="G11" s="39">
        <f t="shared" si="1"/>
        <v>434511.7034176368</v>
      </c>
      <c r="H11" s="40">
        <f t="shared" si="2"/>
        <v>42.423269093504636</v>
      </c>
      <c r="I11" s="30">
        <f t="shared" si="3"/>
        <v>1458741.360165528</v>
      </c>
      <c r="J11"/>
      <c r="K11"/>
      <c r="L11" s="1"/>
      <c r="M11" s="1"/>
    </row>
    <row r="12" spans="1:13" ht="13.5" customHeight="1">
      <c r="A12" s="12">
        <v>33218</v>
      </c>
      <c r="B12" s="12">
        <v>33255</v>
      </c>
      <c r="C12" s="44">
        <v>192</v>
      </c>
      <c r="D12" s="47">
        <f t="shared" si="0"/>
        <v>0.37988056254310626</v>
      </c>
      <c r="E12" s="13" t="s">
        <v>3</v>
      </c>
      <c r="F12" s="38">
        <v>93.4</v>
      </c>
      <c r="G12" s="39">
        <f t="shared" si="1"/>
        <v>35480.844541526123</v>
      </c>
      <c r="H12" s="40">
        <f t="shared" si="2"/>
        <v>2.4322916666666696</v>
      </c>
      <c r="I12" s="30">
        <f t="shared" si="3"/>
        <v>1494222.2047070542</v>
      </c>
      <c r="J12"/>
      <c r="K12"/>
    </row>
    <row r="13" spans="1:13" ht="13.5" customHeight="1">
      <c r="A13" s="12">
        <v>33256</v>
      </c>
      <c r="B13" s="12">
        <v>33291</v>
      </c>
      <c r="C13" s="44">
        <v>290.89999999999998</v>
      </c>
      <c r="D13" s="47">
        <f t="shared" si="0"/>
        <v>0.25682746729237782</v>
      </c>
      <c r="E13" s="13" t="s">
        <v>3</v>
      </c>
      <c r="F13" s="38">
        <v>0</v>
      </c>
      <c r="G13" s="39">
        <f t="shared" si="1"/>
        <v>0</v>
      </c>
      <c r="H13" s="40">
        <f t="shared" si="2"/>
        <v>0</v>
      </c>
      <c r="I13" s="30">
        <f t="shared" si="3"/>
        <v>1494222.2047070542</v>
      </c>
      <c r="J13"/>
      <c r="K13"/>
    </row>
    <row r="14" spans="1:13" ht="13.5" customHeight="1">
      <c r="A14" s="12">
        <v>33487</v>
      </c>
      <c r="B14" s="12">
        <v>33533</v>
      </c>
      <c r="C14" s="44">
        <v>115.2</v>
      </c>
      <c r="D14" s="47">
        <f t="shared" si="0"/>
        <v>0.6485339430152145</v>
      </c>
      <c r="E14" s="13" t="s">
        <v>3</v>
      </c>
      <c r="F14" s="38">
        <v>455.7</v>
      </c>
      <c r="G14" s="39">
        <f t="shared" si="1"/>
        <v>295536.91783203324</v>
      </c>
      <c r="H14" s="40">
        <f t="shared" si="2"/>
        <v>19.778645833333332</v>
      </c>
      <c r="I14" s="30">
        <f t="shared" si="3"/>
        <v>1789759.1225390874</v>
      </c>
      <c r="J14"/>
      <c r="K14"/>
    </row>
    <row r="15" spans="1:13" ht="13.5" customHeight="1">
      <c r="A15" s="12">
        <v>33669</v>
      </c>
      <c r="B15" s="12">
        <v>33681</v>
      </c>
      <c r="C15" s="44">
        <v>108.1</v>
      </c>
      <c r="D15" s="47">
        <f t="shared" si="0"/>
        <v>0.82782568110041044</v>
      </c>
      <c r="E15" s="13" t="s">
        <v>3</v>
      </c>
      <c r="F15" s="38">
        <v>0</v>
      </c>
      <c r="G15" s="39">
        <f t="shared" si="1"/>
        <v>0</v>
      </c>
      <c r="H15" s="40">
        <f t="shared" si="2"/>
        <v>0</v>
      </c>
      <c r="I15" s="30">
        <f t="shared" si="3"/>
        <v>1789759.1225390874</v>
      </c>
      <c r="J15"/>
      <c r="K15"/>
    </row>
    <row r="16" spans="1:13" ht="13.5" customHeight="1">
      <c r="A16" s="12">
        <v>33759</v>
      </c>
      <c r="B16" s="12">
        <v>33807</v>
      </c>
      <c r="C16" s="44">
        <v>123.1</v>
      </c>
      <c r="D16" s="47">
        <f t="shared" si="0"/>
        <v>0.72695333978029553</v>
      </c>
      <c r="E16" s="13" t="s">
        <v>3</v>
      </c>
      <c r="F16" s="38">
        <v>83.4</v>
      </c>
      <c r="G16" s="39">
        <f t="shared" si="1"/>
        <v>60627.908537676652</v>
      </c>
      <c r="H16" s="40">
        <f t="shared" si="2"/>
        <v>3.3874898456539357</v>
      </c>
      <c r="I16" s="30">
        <f t="shared" si="3"/>
        <v>1850387.031076764</v>
      </c>
      <c r="J16"/>
      <c r="K16"/>
    </row>
    <row r="17" spans="1:11" ht="13.5" customHeight="1">
      <c r="A17" s="12">
        <v>33878</v>
      </c>
      <c r="B17" s="12">
        <v>33882</v>
      </c>
      <c r="C17" s="44">
        <v>116.1</v>
      </c>
      <c r="D17" s="47">
        <f t="shared" si="0"/>
        <v>0.79689363956794312</v>
      </c>
      <c r="E17" s="13" t="s">
        <v>3</v>
      </c>
      <c r="F17" s="38">
        <v>0</v>
      </c>
      <c r="G17" s="39">
        <f t="shared" si="1"/>
        <v>0</v>
      </c>
      <c r="H17" s="40">
        <f t="shared" si="2"/>
        <v>0</v>
      </c>
      <c r="I17" s="30">
        <f t="shared" si="3"/>
        <v>1850387.031076764</v>
      </c>
      <c r="J17"/>
      <c r="K17"/>
    </row>
    <row r="18" spans="1:11" ht="13.5" customHeight="1">
      <c r="A18" s="12">
        <v>34123</v>
      </c>
      <c r="B18" s="12">
        <v>34137</v>
      </c>
      <c r="C18" s="44">
        <v>128.6</v>
      </c>
      <c r="D18" s="47">
        <f t="shared" si="0"/>
        <v>0.71943508206717099</v>
      </c>
      <c r="E18" s="13" t="s">
        <v>3</v>
      </c>
      <c r="F18" s="38">
        <v>0</v>
      </c>
      <c r="G18" s="39">
        <f t="shared" si="1"/>
        <v>0</v>
      </c>
      <c r="H18" s="40">
        <f t="shared" si="2"/>
        <v>0</v>
      </c>
      <c r="I18" s="30">
        <f t="shared" si="3"/>
        <v>1850387.031076764</v>
      </c>
      <c r="J18"/>
      <c r="K18"/>
    </row>
    <row r="19" spans="1:11" ht="13.5" customHeight="1">
      <c r="A19" s="12">
        <v>34221</v>
      </c>
      <c r="B19" s="12">
        <v>34226</v>
      </c>
      <c r="C19" s="44">
        <v>202.8</v>
      </c>
      <c r="D19" s="47">
        <f t="shared" si="0"/>
        <v>0.45620982028519824</v>
      </c>
      <c r="E19" s="13" t="s">
        <v>3</v>
      </c>
      <c r="F19" s="38">
        <v>0</v>
      </c>
      <c r="G19" s="39">
        <f t="shared" si="1"/>
        <v>0</v>
      </c>
      <c r="H19" s="40">
        <f t="shared" si="2"/>
        <v>0</v>
      </c>
      <c r="I19" s="30">
        <f t="shared" si="3"/>
        <v>1850387.031076764</v>
      </c>
      <c r="J19"/>
      <c r="K19"/>
    </row>
    <row r="20" spans="1:11" ht="13.5" customHeight="1">
      <c r="A20" s="12">
        <v>34257</v>
      </c>
      <c r="B20" s="12">
        <v>34262</v>
      </c>
      <c r="C20" s="44">
        <v>77.5</v>
      </c>
      <c r="D20" s="47">
        <f t="shared" si="0"/>
        <v>1.1937980845656542</v>
      </c>
      <c r="E20" s="13" t="s">
        <v>3</v>
      </c>
      <c r="F20" s="38">
        <v>-77.5</v>
      </c>
      <c r="G20" s="39">
        <f t="shared" si="1"/>
        <v>-92519.351553838191</v>
      </c>
      <c r="H20" s="40">
        <f t="shared" si="2"/>
        <v>-5.0000000000000018</v>
      </c>
      <c r="I20" s="30">
        <f t="shared" si="3"/>
        <v>1757867.6795229258</v>
      </c>
      <c r="J20"/>
      <c r="K20"/>
    </row>
    <row r="21" spans="1:11" ht="13.5" customHeight="1">
      <c r="A21" s="12">
        <v>34290</v>
      </c>
      <c r="B21" s="12">
        <v>34292</v>
      </c>
      <c r="C21" s="44">
        <v>108.9</v>
      </c>
      <c r="D21" s="47">
        <f t="shared" si="0"/>
        <v>0.80710178123182996</v>
      </c>
      <c r="E21" s="13" t="s">
        <v>3</v>
      </c>
      <c r="F21" s="38">
        <v>-108.9</v>
      </c>
      <c r="G21" s="39">
        <f t="shared" si="1"/>
        <v>-87893.383976146288</v>
      </c>
      <c r="H21" s="40">
        <f t="shared" si="2"/>
        <v>-5.0000000000000027</v>
      </c>
      <c r="I21" s="30">
        <f t="shared" si="3"/>
        <v>1669974.2955467794</v>
      </c>
      <c r="J21"/>
      <c r="K21"/>
    </row>
    <row r="22" spans="1:11" ht="13.5" customHeight="1">
      <c r="A22" s="12">
        <v>34305</v>
      </c>
      <c r="B22" s="12">
        <v>34306</v>
      </c>
      <c r="C22" s="44">
        <v>91.2</v>
      </c>
      <c r="D22" s="47">
        <f t="shared" si="0"/>
        <v>0.91555608308485714</v>
      </c>
      <c r="E22" s="13" t="s">
        <v>3</v>
      </c>
      <c r="F22" s="38">
        <v>-91.2</v>
      </c>
      <c r="G22" s="39">
        <f t="shared" si="1"/>
        <v>-83498.714777338973</v>
      </c>
      <c r="H22" s="40">
        <f t="shared" si="2"/>
        <v>-5.0000000000000027</v>
      </c>
      <c r="I22" s="30">
        <f t="shared" si="3"/>
        <v>1586475.5807694404</v>
      </c>
      <c r="J22"/>
      <c r="K22"/>
    </row>
    <row r="23" spans="1:11" ht="13.5" customHeight="1">
      <c r="A23" s="12">
        <v>34375</v>
      </c>
      <c r="B23" s="12">
        <v>34703</v>
      </c>
      <c r="C23" s="44">
        <v>99.8</v>
      </c>
      <c r="D23" s="47">
        <f t="shared" si="0"/>
        <v>0.79482744527527072</v>
      </c>
      <c r="E23" s="13" t="s">
        <v>3</v>
      </c>
      <c r="F23" s="38">
        <v>696.3</v>
      </c>
      <c r="G23" s="39">
        <f t="shared" si="1"/>
        <v>553438.35014517093</v>
      </c>
      <c r="H23" s="40">
        <f t="shared" si="2"/>
        <v>34.884769539078164</v>
      </c>
      <c r="I23" s="30">
        <f t="shared" si="3"/>
        <v>2139913.9309146116</v>
      </c>
      <c r="J23"/>
      <c r="K23"/>
    </row>
    <row r="24" spans="1:11" ht="13.5" customHeight="1">
      <c r="A24" s="12">
        <v>34772</v>
      </c>
      <c r="B24" s="12">
        <v>34830</v>
      </c>
      <c r="C24" s="44">
        <v>121.6</v>
      </c>
      <c r="D24" s="47">
        <f t="shared" si="0"/>
        <v>0.87989882027738964</v>
      </c>
      <c r="E24" s="13" t="s">
        <v>3</v>
      </c>
      <c r="F24" s="38">
        <v>536.29999999999995</v>
      </c>
      <c r="G24" s="39">
        <f t="shared" si="1"/>
        <v>471889.73731476406</v>
      </c>
      <c r="H24" s="40">
        <f t="shared" si="2"/>
        <v>22.051809210526311</v>
      </c>
      <c r="I24" s="30">
        <f t="shared" si="3"/>
        <v>2611803.6682293755</v>
      </c>
      <c r="J24"/>
      <c r="K24"/>
    </row>
    <row r="25" spans="1:11" ht="13.5" customHeight="1">
      <c r="A25" s="12">
        <v>34851</v>
      </c>
      <c r="B25" s="12">
        <v>34855</v>
      </c>
      <c r="C25" s="44">
        <v>208.1</v>
      </c>
      <c r="D25" s="47">
        <f t="shared" si="0"/>
        <v>0.62753572038187788</v>
      </c>
      <c r="E25" s="13" t="s">
        <v>3</v>
      </c>
      <c r="F25" s="38">
        <v>0</v>
      </c>
      <c r="G25" s="39">
        <f t="shared" si="1"/>
        <v>0</v>
      </c>
      <c r="H25" s="40">
        <f t="shared" si="2"/>
        <v>0</v>
      </c>
      <c r="I25" s="30">
        <f t="shared" si="3"/>
        <v>2611803.6682293755</v>
      </c>
      <c r="J25"/>
      <c r="K25"/>
    </row>
    <row r="26" spans="1:11" ht="13.5" customHeight="1">
      <c r="A26" s="12">
        <v>34918</v>
      </c>
      <c r="B26" s="12">
        <v>35114</v>
      </c>
      <c r="C26" s="44">
        <v>116.1</v>
      </c>
      <c r="D26" s="47">
        <f t="shared" si="0"/>
        <v>1.1248077813218673</v>
      </c>
      <c r="E26" s="13" t="s">
        <v>3</v>
      </c>
      <c r="F26" s="38">
        <v>1213.9000000000001</v>
      </c>
      <c r="G26" s="39">
        <f t="shared" si="1"/>
        <v>1365404.1657466148</v>
      </c>
      <c r="H26" s="40">
        <f t="shared" si="2"/>
        <v>52.278208440999151</v>
      </c>
      <c r="I26" s="30">
        <f t="shared" si="3"/>
        <v>3977207.8339759903</v>
      </c>
      <c r="J26"/>
      <c r="K26"/>
    </row>
    <row r="27" spans="1:11" ht="13.5" customHeight="1">
      <c r="A27" s="12">
        <v>35069</v>
      </c>
      <c r="B27" s="12">
        <v>35073</v>
      </c>
      <c r="C27" s="44">
        <v>133.69999999999999</v>
      </c>
      <c r="D27" s="47">
        <f t="shared" si="0"/>
        <v>1.4873626903425543</v>
      </c>
      <c r="E27" s="13" t="s">
        <v>3</v>
      </c>
      <c r="F27" s="38">
        <v>-133.69999999999999</v>
      </c>
      <c r="G27" s="39">
        <f t="shared" si="1"/>
        <v>-198860.3916987995</v>
      </c>
      <c r="H27" s="40">
        <f t="shared" si="2"/>
        <v>-5.0000000000000009</v>
      </c>
      <c r="I27" s="30">
        <f t="shared" si="3"/>
        <v>3778347.4422771907</v>
      </c>
      <c r="J27"/>
      <c r="K27"/>
    </row>
    <row r="28" spans="1:11" ht="13.5" customHeight="1">
      <c r="A28" s="12">
        <v>35075</v>
      </c>
      <c r="B28" s="12">
        <v>35100</v>
      </c>
      <c r="C28" s="44">
        <v>101.4</v>
      </c>
      <c r="D28" s="47">
        <f t="shared" si="0"/>
        <v>1.8630904547717901</v>
      </c>
      <c r="E28" s="13" t="s">
        <v>3</v>
      </c>
      <c r="F28" s="38">
        <v>0</v>
      </c>
      <c r="G28" s="39">
        <f t="shared" si="1"/>
        <v>0</v>
      </c>
      <c r="H28" s="40">
        <f t="shared" si="2"/>
        <v>0</v>
      </c>
      <c r="I28" s="30">
        <f t="shared" si="3"/>
        <v>3778347.4422771907</v>
      </c>
      <c r="J28"/>
      <c r="K28"/>
    </row>
    <row r="29" spans="1:11" ht="13.5" customHeight="1">
      <c r="A29" s="12">
        <v>35157</v>
      </c>
      <c r="B29" s="12">
        <v>35158</v>
      </c>
      <c r="C29" s="44">
        <v>76</v>
      </c>
      <c r="D29" s="47">
        <f t="shared" si="0"/>
        <v>2.4857548962349938</v>
      </c>
      <c r="E29" s="13" t="s">
        <v>3</v>
      </c>
      <c r="F29" s="38">
        <v>-76</v>
      </c>
      <c r="G29" s="39">
        <f t="shared" si="1"/>
        <v>-188917.37211385951</v>
      </c>
      <c r="H29" s="40">
        <f t="shared" si="2"/>
        <v>-5.0000000000000062</v>
      </c>
      <c r="I29" s="30">
        <f t="shared" si="3"/>
        <v>3589430.070163331</v>
      </c>
      <c r="J29"/>
      <c r="K29"/>
    </row>
    <row r="30" spans="1:11" ht="13.5" customHeight="1">
      <c r="A30" s="12">
        <v>35163</v>
      </c>
      <c r="B30" s="12">
        <v>35173</v>
      </c>
      <c r="C30" s="44">
        <v>86.3</v>
      </c>
      <c r="D30" s="47">
        <f t="shared" si="0"/>
        <v>2.0796234473715707</v>
      </c>
      <c r="E30" s="13" t="s">
        <v>3</v>
      </c>
      <c r="F30" s="38">
        <v>0</v>
      </c>
      <c r="G30" s="39">
        <f t="shared" si="1"/>
        <v>0</v>
      </c>
      <c r="H30" s="40">
        <f t="shared" si="2"/>
        <v>0</v>
      </c>
      <c r="I30" s="30">
        <f t="shared" si="3"/>
        <v>3589430.070163331</v>
      </c>
      <c r="J30"/>
      <c r="K30"/>
    </row>
    <row r="31" spans="1:11" ht="13.5" customHeight="1">
      <c r="A31" s="12">
        <v>35212</v>
      </c>
      <c r="B31" s="12">
        <v>35215</v>
      </c>
      <c r="C31" s="44">
        <v>49.1</v>
      </c>
      <c r="D31" s="47">
        <f t="shared" si="0"/>
        <v>3.6552241040359785</v>
      </c>
      <c r="E31" s="13" t="s">
        <v>3</v>
      </c>
      <c r="F31" s="38">
        <v>0</v>
      </c>
      <c r="G31" s="39">
        <f t="shared" si="1"/>
        <v>0</v>
      </c>
      <c r="H31" s="40">
        <f t="shared" si="2"/>
        <v>0</v>
      </c>
      <c r="I31" s="30">
        <f t="shared" si="3"/>
        <v>3589430.070163331</v>
      </c>
      <c r="J31"/>
      <c r="K31"/>
    </row>
    <row r="32" spans="1:11" ht="13.5" customHeight="1">
      <c r="A32" s="12">
        <v>35339</v>
      </c>
      <c r="B32" s="12">
        <v>35341</v>
      </c>
      <c r="C32" s="44">
        <v>88.5</v>
      </c>
      <c r="D32" s="47">
        <f t="shared" si="0"/>
        <v>2.0279265933126163</v>
      </c>
      <c r="E32" s="13" t="s">
        <v>3</v>
      </c>
      <c r="F32" s="38">
        <v>0</v>
      </c>
      <c r="G32" s="39">
        <f t="shared" si="1"/>
        <v>0</v>
      </c>
      <c r="H32" s="40">
        <f t="shared" si="2"/>
        <v>0</v>
      </c>
      <c r="I32" s="30">
        <f t="shared" si="3"/>
        <v>3589430.070163331</v>
      </c>
      <c r="J32"/>
      <c r="K32"/>
    </row>
    <row r="33" spans="1:11" ht="13.5" customHeight="1">
      <c r="A33" s="12">
        <v>35355</v>
      </c>
      <c r="B33" s="12">
        <v>35360</v>
      </c>
      <c r="C33" s="44">
        <v>67.099999999999994</v>
      </c>
      <c r="D33" s="47">
        <f t="shared" si="0"/>
        <v>2.6746870865598593</v>
      </c>
      <c r="E33" s="13" t="s">
        <v>3</v>
      </c>
      <c r="F33" s="38">
        <v>0</v>
      </c>
      <c r="G33" s="39">
        <f t="shared" si="1"/>
        <v>0</v>
      </c>
      <c r="H33" s="40">
        <f t="shared" si="2"/>
        <v>0</v>
      </c>
      <c r="I33" s="30">
        <f t="shared" si="3"/>
        <v>3589430.070163331</v>
      </c>
      <c r="J33"/>
      <c r="K33"/>
    </row>
    <row r="34" spans="1:11" ht="13.5" customHeight="1">
      <c r="A34" s="12">
        <v>35545</v>
      </c>
      <c r="B34" s="12">
        <v>35551</v>
      </c>
      <c r="C34" s="44">
        <v>128.30000000000001</v>
      </c>
      <c r="D34" s="47">
        <f t="shared" si="0"/>
        <v>1.3988425838516489</v>
      </c>
      <c r="E34" s="13" t="s">
        <v>3</v>
      </c>
      <c r="F34" s="38">
        <v>0</v>
      </c>
      <c r="G34" s="39">
        <f t="shared" si="1"/>
        <v>0</v>
      </c>
      <c r="H34" s="40">
        <f t="shared" si="2"/>
        <v>0</v>
      </c>
      <c r="I34" s="30">
        <f t="shared" ref="I34:I60" si="4">I33+G34</f>
        <v>3589430.070163331</v>
      </c>
      <c r="J34"/>
      <c r="K34"/>
    </row>
    <row r="35" spans="1:11" ht="13.5" customHeight="1">
      <c r="A35" s="12">
        <v>35699</v>
      </c>
      <c r="B35" s="12">
        <v>35703</v>
      </c>
      <c r="C35" s="44">
        <v>121.4</v>
      </c>
      <c r="D35" s="47">
        <f t="shared" si="0"/>
        <v>1.4783484638234479</v>
      </c>
      <c r="E35" s="13" t="s">
        <v>3</v>
      </c>
      <c r="F35" s="38">
        <v>-121.4</v>
      </c>
      <c r="G35" s="39">
        <f t="shared" si="1"/>
        <v>-179471.50350816658</v>
      </c>
      <c r="H35" s="40">
        <f t="shared" si="2"/>
        <v>-4.9999999999999964</v>
      </c>
      <c r="I35" s="30">
        <f t="shared" si="4"/>
        <v>3409958.5666551646</v>
      </c>
      <c r="J35"/>
      <c r="K35"/>
    </row>
    <row r="36" spans="1:11" ht="13.5" customHeight="1">
      <c r="A36" s="12">
        <v>35804</v>
      </c>
      <c r="B36" s="12">
        <v>35808</v>
      </c>
      <c r="C36" s="44">
        <v>244.2</v>
      </c>
      <c r="D36" s="47">
        <f t="shared" si="0"/>
        <v>0.69818971471235969</v>
      </c>
      <c r="E36" s="13" t="s">
        <v>3</v>
      </c>
      <c r="F36" s="38">
        <v>0</v>
      </c>
      <c r="G36" s="39">
        <f t="shared" si="1"/>
        <v>0</v>
      </c>
      <c r="H36" s="40">
        <f t="shared" si="2"/>
        <v>0</v>
      </c>
      <c r="I36" s="30">
        <f t="shared" si="4"/>
        <v>3409958.5666551646</v>
      </c>
      <c r="J36"/>
      <c r="K36"/>
    </row>
    <row r="37" spans="1:11" ht="13.5" customHeight="1">
      <c r="A37" s="12">
        <v>35828</v>
      </c>
      <c r="B37" s="12">
        <v>35842</v>
      </c>
      <c r="C37" s="44">
        <v>116.2</v>
      </c>
      <c r="D37" s="47">
        <f t="shared" ref="D37:D91" si="5">I36*B$2/C37/100000</f>
        <v>1.4672799340168523</v>
      </c>
      <c r="E37" s="13" t="s">
        <v>3</v>
      </c>
      <c r="F37" s="38">
        <v>0</v>
      </c>
      <c r="G37" s="39">
        <f t="shared" ref="G37:G86" si="6">D37*F37*1000</f>
        <v>0</v>
      </c>
      <c r="H37" s="40">
        <f t="shared" si="2"/>
        <v>0</v>
      </c>
      <c r="I37" s="30">
        <f t="shared" si="4"/>
        <v>3409958.5666551646</v>
      </c>
      <c r="J37"/>
      <c r="K37"/>
    </row>
    <row r="38" spans="1:11" ht="13.5" customHeight="1">
      <c r="A38" s="12">
        <v>35949</v>
      </c>
      <c r="B38" s="12">
        <v>35963</v>
      </c>
      <c r="C38" s="44">
        <v>190.7</v>
      </c>
      <c r="D38" s="47">
        <f t="shared" si="5"/>
        <v>0.89406359901813459</v>
      </c>
      <c r="E38" s="13" t="s">
        <v>3</v>
      </c>
      <c r="F38" s="38">
        <v>68.400000000000006</v>
      </c>
      <c r="G38" s="39">
        <f t="shared" si="6"/>
        <v>61153.950172840414</v>
      </c>
      <c r="H38" s="40">
        <f t="shared" si="2"/>
        <v>1.7933927635028906</v>
      </c>
      <c r="I38" s="30">
        <f t="shared" si="4"/>
        <v>3471112.5168280052</v>
      </c>
      <c r="J38"/>
      <c r="K38"/>
    </row>
    <row r="39" spans="1:11" ht="13.5" customHeight="1">
      <c r="A39" s="12">
        <v>36054</v>
      </c>
      <c r="B39" s="12">
        <v>36059</v>
      </c>
      <c r="C39" s="44">
        <v>242.3</v>
      </c>
      <c r="D39" s="47">
        <f t="shared" si="5"/>
        <v>0.71628405217251434</v>
      </c>
      <c r="E39" s="13" t="s">
        <v>3</v>
      </c>
      <c r="F39" s="38">
        <v>0</v>
      </c>
      <c r="G39" s="39">
        <f t="shared" si="6"/>
        <v>0</v>
      </c>
      <c r="H39" s="40">
        <f t="shared" si="2"/>
        <v>0</v>
      </c>
      <c r="I39" s="30">
        <f t="shared" si="4"/>
        <v>3471112.5168280052</v>
      </c>
      <c r="J39"/>
      <c r="K39"/>
    </row>
    <row r="40" spans="1:11" ht="13.5" customHeight="1">
      <c r="A40" s="12">
        <v>36306</v>
      </c>
      <c r="B40" s="12">
        <v>36307</v>
      </c>
      <c r="C40" s="44">
        <v>126.9</v>
      </c>
      <c r="D40" s="47">
        <f t="shared" si="5"/>
        <v>1.3676566260157625</v>
      </c>
      <c r="E40" s="13" t="s">
        <v>3</v>
      </c>
      <c r="F40" s="38">
        <v>-126.9</v>
      </c>
      <c r="G40" s="39">
        <f t="shared" si="6"/>
        <v>-173555.6258414003</v>
      </c>
      <c r="H40" s="40">
        <f t="shared" si="2"/>
        <v>-4.9999999999999964</v>
      </c>
      <c r="I40" s="30">
        <f t="shared" si="4"/>
        <v>3297556.8909866051</v>
      </c>
      <c r="J40"/>
      <c r="K40"/>
    </row>
    <row r="41" spans="1:11" ht="13.5" customHeight="1">
      <c r="A41" s="12">
        <v>36341</v>
      </c>
      <c r="B41" s="12">
        <v>36354</v>
      </c>
      <c r="C41" s="44">
        <v>94</v>
      </c>
      <c r="D41" s="47">
        <f t="shared" si="5"/>
        <v>1.7540196228652154</v>
      </c>
      <c r="E41" s="13" t="s">
        <v>3</v>
      </c>
      <c r="F41" s="38">
        <v>0</v>
      </c>
      <c r="G41" s="39">
        <f t="shared" si="6"/>
        <v>0</v>
      </c>
      <c r="H41" s="40">
        <f t="shared" si="2"/>
        <v>0</v>
      </c>
      <c r="I41" s="30">
        <f t="shared" si="4"/>
        <v>3297556.8909866051</v>
      </c>
      <c r="J41"/>
      <c r="K41"/>
    </row>
    <row r="42" spans="1:11" ht="13.5" customHeight="1">
      <c r="A42" s="12">
        <v>36384</v>
      </c>
      <c r="B42" s="12">
        <v>36385</v>
      </c>
      <c r="C42" s="44">
        <v>112.1</v>
      </c>
      <c r="D42" s="47">
        <f t="shared" si="5"/>
        <v>1.470810388486443</v>
      </c>
      <c r="E42" s="13" t="s">
        <v>3</v>
      </c>
      <c r="F42" s="38">
        <v>0</v>
      </c>
      <c r="G42" s="39">
        <f t="shared" si="6"/>
        <v>0</v>
      </c>
      <c r="H42" s="40">
        <f t="shared" si="2"/>
        <v>0</v>
      </c>
      <c r="I42" s="30">
        <f t="shared" si="4"/>
        <v>3297556.8909866051</v>
      </c>
      <c r="J42"/>
      <c r="K42"/>
    </row>
    <row r="43" spans="1:11" ht="13.5" customHeight="1">
      <c r="A43" s="12">
        <v>36466</v>
      </c>
      <c r="B43" s="12">
        <v>36467</v>
      </c>
      <c r="C43" s="44">
        <v>168.2</v>
      </c>
      <c r="D43" s="47">
        <f t="shared" si="5"/>
        <v>0.9802487785334737</v>
      </c>
      <c r="E43" s="13" t="s">
        <v>3</v>
      </c>
      <c r="F43" s="38">
        <v>-168.2</v>
      </c>
      <c r="G43" s="39">
        <f t="shared" si="6"/>
        <v>-164877.84454933027</v>
      </c>
      <c r="H43" s="40">
        <f t="shared" si="2"/>
        <v>-5.0000000000000053</v>
      </c>
      <c r="I43" s="30">
        <f t="shared" si="4"/>
        <v>3132679.0464372747</v>
      </c>
      <c r="J43"/>
      <c r="K43"/>
    </row>
    <row r="44" spans="1:11" ht="13.5" customHeight="1">
      <c r="A44" s="12">
        <v>36535</v>
      </c>
      <c r="B44" s="12">
        <v>36542</v>
      </c>
      <c r="C44" s="44">
        <v>122</v>
      </c>
      <c r="D44" s="47">
        <f t="shared" si="5"/>
        <v>1.2838848550972437</v>
      </c>
      <c r="E44" s="13" t="s">
        <v>3</v>
      </c>
      <c r="F44" s="38">
        <v>0</v>
      </c>
      <c r="G44" s="39">
        <f t="shared" si="6"/>
        <v>0</v>
      </c>
      <c r="H44" s="40">
        <f t="shared" si="2"/>
        <v>0</v>
      </c>
      <c r="I44" s="30">
        <f t="shared" si="4"/>
        <v>3132679.0464372747</v>
      </c>
      <c r="J44"/>
      <c r="K44"/>
    </row>
    <row r="45" spans="1:11" ht="13.5" customHeight="1">
      <c r="A45" s="12">
        <v>36570</v>
      </c>
      <c r="B45" s="12">
        <v>36584</v>
      </c>
      <c r="C45" s="44">
        <v>122.3</v>
      </c>
      <c r="D45" s="47">
        <f t="shared" si="5"/>
        <v>1.280735505493571</v>
      </c>
      <c r="E45" s="13" t="s">
        <v>3</v>
      </c>
      <c r="F45" s="38">
        <v>0</v>
      </c>
      <c r="G45" s="39">
        <f t="shared" si="6"/>
        <v>0</v>
      </c>
      <c r="H45" s="40">
        <f t="shared" si="2"/>
        <v>0</v>
      </c>
      <c r="I45" s="30">
        <f t="shared" si="4"/>
        <v>3132679.0464372747</v>
      </c>
      <c r="J45"/>
      <c r="K45"/>
    </row>
    <row r="46" spans="1:11" ht="13.5" customHeight="1">
      <c r="A46" s="12">
        <v>36584</v>
      </c>
      <c r="B46" s="12">
        <v>36586</v>
      </c>
      <c r="C46" s="44">
        <v>178.3</v>
      </c>
      <c r="D46" s="47">
        <f t="shared" si="5"/>
        <v>0.87848543085733999</v>
      </c>
      <c r="E46" s="13" t="s">
        <v>3</v>
      </c>
      <c r="F46" s="38">
        <v>0</v>
      </c>
      <c r="G46" s="39">
        <f t="shared" si="6"/>
        <v>0</v>
      </c>
      <c r="H46" s="40">
        <f t="shared" si="2"/>
        <v>0</v>
      </c>
      <c r="I46" s="30">
        <f t="shared" si="4"/>
        <v>3132679.0464372747</v>
      </c>
      <c r="J46"/>
      <c r="K46"/>
    </row>
    <row r="47" spans="1:11" ht="13.5" customHeight="1">
      <c r="A47" s="12">
        <v>36637</v>
      </c>
      <c r="B47" s="12">
        <v>36640</v>
      </c>
      <c r="C47" s="44">
        <v>61.1</v>
      </c>
      <c r="D47" s="47">
        <f t="shared" si="5"/>
        <v>2.5635671411106995</v>
      </c>
      <c r="E47" s="13" t="s">
        <v>3</v>
      </c>
      <c r="F47" s="38">
        <v>-61.1</v>
      </c>
      <c r="G47" s="39">
        <f t="shared" si="6"/>
        <v>-156633.95232186373</v>
      </c>
      <c r="H47" s="40">
        <f t="shared" si="2"/>
        <v>-5</v>
      </c>
      <c r="I47" s="30">
        <f t="shared" si="4"/>
        <v>2976045.0941154109</v>
      </c>
      <c r="J47"/>
      <c r="K47"/>
    </row>
    <row r="48" spans="1:11" ht="13.5" customHeight="1">
      <c r="A48" s="12">
        <v>36718</v>
      </c>
      <c r="B48" s="12">
        <v>36720</v>
      </c>
      <c r="C48" s="44">
        <v>81.400000000000006</v>
      </c>
      <c r="D48" s="47">
        <f t="shared" si="5"/>
        <v>1.8280375270979179</v>
      </c>
      <c r="E48" s="13" t="s">
        <v>3</v>
      </c>
      <c r="F48" s="38">
        <v>0</v>
      </c>
      <c r="G48" s="39">
        <f t="shared" si="6"/>
        <v>0</v>
      </c>
      <c r="H48" s="40">
        <f t="shared" si="2"/>
        <v>0</v>
      </c>
      <c r="I48" s="30">
        <f t="shared" si="4"/>
        <v>2976045.0941154109</v>
      </c>
      <c r="J48"/>
      <c r="K48"/>
    </row>
    <row r="49" spans="1:11" ht="13.5" customHeight="1">
      <c r="A49" s="12">
        <v>36720</v>
      </c>
      <c r="B49" s="12">
        <v>36724</v>
      </c>
      <c r="C49" s="44">
        <v>155.5</v>
      </c>
      <c r="D49" s="47">
        <f t="shared" si="5"/>
        <v>0.95692768299530884</v>
      </c>
      <c r="E49" s="13" t="s">
        <v>3</v>
      </c>
      <c r="F49" s="38">
        <v>0</v>
      </c>
      <c r="G49" s="39">
        <f t="shared" si="6"/>
        <v>0</v>
      </c>
      <c r="H49" s="40">
        <f t="shared" si="2"/>
        <v>0</v>
      </c>
      <c r="I49" s="30">
        <f t="shared" si="4"/>
        <v>2976045.0941154109</v>
      </c>
      <c r="J49"/>
      <c r="K49"/>
    </row>
    <row r="50" spans="1:11" ht="13.5" customHeight="1">
      <c r="A50" s="12">
        <v>36774</v>
      </c>
      <c r="B50" s="12">
        <v>36776</v>
      </c>
      <c r="C50" s="44">
        <v>86.4</v>
      </c>
      <c r="D50" s="47">
        <f t="shared" si="5"/>
        <v>1.7222483183538255</v>
      </c>
      <c r="E50" s="13" t="s">
        <v>3</v>
      </c>
      <c r="F50" s="38">
        <v>0</v>
      </c>
      <c r="G50" s="39">
        <f t="shared" si="6"/>
        <v>0</v>
      </c>
      <c r="H50" s="40">
        <f t="shared" si="2"/>
        <v>0</v>
      </c>
      <c r="I50" s="30">
        <f t="shared" si="4"/>
        <v>2976045.0941154109</v>
      </c>
      <c r="J50"/>
      <c r="K50"/>
    </row>
    <row r="51" spans="1:11" ht="13.5" customHeight="1">
      <c r="A51" s="12">
        <v>36852</v>
      </c>
      <c r="B51" s="12">
        <v>36858</v>
      </c>
      <c r="C51" s="44">
        <v>101.6</v>
      </c>
      <c r="D51" s="47">
        <f t="shared" si="5"/>
        <v>1.464589121119789</v>
      </c>
      <c r="E51" s="13" t="s">
        <v>3</v>
      </c>
      <c r="F51" s="38">
        <v>0</v>
      </c>
      <c r="G51" s="39">
        <f t="shared" si="6"/>
        <v>0</v>
      </c>
      <c r="H51" s="40">
        <f t="shared" si="2"/>
        <v>0</v>
      </c>
      <c r="I51" s="30">
        <f t="shared" si="4"/>
        <v>2976045.0941154109</v>
      </c>
      <c r="J51"/>
      <c r="K51"/>
    </row>
    <row r="52" spans="1:11" ht="13.5" customHeight="1">
      <c r="A52" s="12">
        <v>36885</v>
      </c>
      <c r="B52" s="12">
        <v>36921</v>
      </c>
      <c r="C52" s="44">
        <v>43.6</v>
      </c>
      <c r="D52" s="47">
        <f t="shared" si="5"/>
        <v>3.4128957501323516</v>
      </c>
      <c r="E52" s="13" t="s">
        <v>3</v>
      </c>
      <c r="F52" s="38">
        <v>245.9</v>
      </c>
      <c r="G52" s="39">
        <f t="shared" si="6"/>
        <v>839231.06495754526</v>
      </c>
      <c r="H52" s="40">
        <f t="shared" si="2"/>
        <v>28.199541284403661</v>
      </c>
      <c r="I52" s="30">
        <f t="shared" si="4"/>
        <v>3815276.1590729561</v>
      </c>
      <c r="J52"/>
      <c r="K52"/>
    </row>
    <row r="53" spans="1:11" ht="13.5" customHeight="1">
      <c r="A53" s="12">
        <v>37071</v>
      </c>
      <c r="B53" s="12">
        <v>37075</v>
      </c>
      <c r="C53" s="44">
        <v>140.69999999999999</v>
      </c>
      <c r="D53" s="47">
        <f t="shared" si="5"/>
        <v>1.3558195305874048</v>
      </c>
      <c r="E53" s="13" t="s">
        <v>3</v>
      </c>
      <c r="F53" s="38">
        <v>-140.69999999999999</v>
      </c>
      <c r="G53" s="39">
        <f t="shared" si="6"/>
        <v>-190763.80795364783</v>
      </c>
      <c r="H53" s="40">
        <f t="shared" si="2"/>
        <v>-5</v>
      </c>
      <c r="I53" s="30">
        <f t="shared" si="4"/>
        <v>3624512.3511193083</v>
      </c>
      <c r="J53"/>
      <c r="K53"/>
    </row>
    <row r="54" spans="1:11" ht="13.5" customHeight="1">
      <c r="A54" s="12">
        <v>37162</v>
      </c>
      <c r="B54" s="12">
        <v>37172</v>
      </c>
      <c r="C54" s="44">
        <v>114.7</v>
      </c>
      <c r="D54" s="47">
        <f t="shared" si="5"/>
        <v>1.5799966657015292</v>
      </c>
      <c r="E54" s="13" t="s">
        <v>3</v>
      </c>
      <c r="F54" s="38">
        <v>0</v>
      </c>
      <c r="G54" s="39">
        <f t="shared" si="6"/>
        <v>0</v>
      </c>
      <c r="H54" s="40">
        <f t="shared" si="2"/>
        <v>0</v>
      </c>
      <c r="I54" s="30">
        <f t="shared" si="4"/>
        <v>3624512.3511193083</v>
      </c>
      <c r="J54"/>
      <c r="K54"/>
    </row>
    <row r="55" spans="1:11" ht="13.5" customHeight="1">
      <c r="A55" s="12">
        <v>37425</v>
      </c>
      <c r="B55" s="12">
        <v>37474</v>
      </c>
      <c r="C55" s="44">
        <v>60.6</v>
      </c>
      <c r="D55" s="47">
        <f t="shared" si="5"/>
        <v>2.9905217418476142</v>
      </c>
      <c r="E55" s="13" t="s">
        <v>3</v>
      </c>
      <c r="F55" s="38">
        <v>328.8</v>
      </c>
      <c r="G55" s="39">
        <f t="shared" si="6"/>
        <v>983283.54871949553</v>
      </c>
      <c r="H55" s="40">
        <f t="shared" si="2"/>
        <v>27.128712871287114</v>
      </c>
      <c r="I55" s="30">
        <f t="shared" si="4"/>
        <v>4607795.8998388033</v>
      </c>
      <c r="J55"/>
      <c r="K55"/>
    </row>
    <row r="56" spans="1:11" ht="13.5" customHeight="1">
      <c r="A56" s="12">
        <v>37581</v>
      </c>
      <c r="B56" s="12">
        <v>37585</v>
      </c>
      <c r="C56" s="44">
        <v>118.5</v>
      </c>
      <c r="D56" s="47">
        <f t="shared" si="5"/>
        <v>1.9442176792568793</v>
      </c>
      <c r="E56" s="13" t="s">
        <v>3</v>
      </c>
      <c r="F56" s="38">
        <v>-118.5</v>
      </c>
      <c r="G56" s="39">
        <f t="shared" si="6"/>
        <v>-230389.7949919402</v>
      </c>
      <c r="H56" s="40">
        <f t="shared" si="2"/>
        <v>-5.0000000000000027</v>
      </c>
      <c r="I56" s="30">
        <f t="shared" si="4"/>
        <v>4377406.1048468631</v>
      </c>
      <c r="J56"/>
      <c r="K56"/>
    </row>
    <row r="57" spans="1:11" ht="13.5" customHeight="1">
      <c r="A57" s="12">
        <v>38278</v>
      </c>
      <c r="B57" s="12">
        <v>38301</v>
      </c>
      <c r="C57" s="44">
        <v>64.3</v>
      </c>
      <c r="D57" s="47">
        <f t="shared" si="5"/>
        <v>3.4038927720426622</v>
      </c>
      <c r="E57" s="13" t="s">
        <v>3</v>
      </c>
      <c r="F57" s="38">
        <v>207.6</v>
      </c>
      <c r="G57" s="39">
        <f t="shared" si="6"/>
        <v>706648.13947605656</v>
      </c>
      <c r="H57" s="40">
        <f t="shared" si="2"/>
        <v>16.143079315707613</v>
      </c>
      <c r="I57" s="30">
        <f t="shared" si="4"/>
        <v>5084054.2443229193</v>
      </c>
      <c r="J57"/>
      <c r="K57"/>
    </row>
    <row r="58" spans="1:11" ht="13.5" customHeight="1">
      <c r="A58" s="12">
        <v>38370</v>
      </c>
      <c r="B58" s="12">
        <v>38372</v>
      </c>
      <c r="C58" s="44">
        <v>106.1</v>
      </c>
      <c r="D58" s="47">
        <f t="shared" si="5"/>
        <v>2.3958785317261637</v>
      </c>
      <c r="E58" s="13" t="s">
        <v>3</v>
      </c>
      <c r="F58" s="38">
        <v>-106.1</v>
      </c>
      <c r="G58" s="39">
        <f t="shared" si="6"/>
        <v>-254202.71221614594</v>
      </c>
      <c r="H58" s="40">
        <f t="shared" si="2"/>
        <v>-5.0000000000000062</v>
      </c>
      <c r="I58" s="30">
        <f t="shared" si="4"/>
        <v>4829851.532106773</v>
      </c>
      <c r="J58"/>
      <c r="K58"/>
    </row>
    <row r="59" spans="1:11" ht="13.5" customHeight="1">
      <c r="A59" s="12">
        <v>38449</v>
      </c>
      <c r="B59" s="12">
        <v>38453</v>
      </c>
      <c r="C59" s="44">
        <v>86.2</v>
      </c>
      <c r="D59" s="47">
        <f t="shared" si="5"/>
        <v>2.8015380116628612</v>
      </c>
      <c r="E59" s="13" t="s">
        <v>3</v>
      </c>
      <c r="F59" s="38">
        <v>-86.2</v>
      </c>
      <c r="G59" s="39">
        <f t="shared" si="6"/>
        <v>-241492.57660533866</v>
      </c>
      <c r="H59" s="40">
        <f t="shared" si="2"/>
        <v>-4.9999999999999991</v>
      </c>
      <c r="I59" s="30">
        <f t="shared" si="4"/>
        <v>4588358.9555014344</v>
      </c>
      <c r="J59"/>
      <c r="K59"/>
    </row>
    <row r="60" spans="1:11" ht="13.5" customHeight="1">
      <c r="A60" s="12">
        <v>38827</v>
      </c>
      <c r="B60" s="12">
        <v>38856</v>
      </c>
      <c r="C60" s="44">
        <v>76.599999999999994</v>
      </c>
      <c r="D60" s="47">
        <f t="shared" si="5"/>
        <v>2.9950123730427118</v>
      </c>
      <c r="E60" s="13" t="s">
        <v>3</v>
      </c>
      <c r="F60" s="38">
        <v>563</v>
      </c>
      <c r="G60" s="39">
        <f t="shared" si="6"/>
        <v>1686191.9660230468</v>
      </c>
      <c r="H60" s="40">
        <f t="shared" si="2"/>
        <v>36.749347258485635</v>
      </c>
      <c r="I60" s="30">
        <f t="shared" si="4"/>
        <v>6274550.9215244809</v>
      </c>
      <c r="J60"/>
      <c r="K60"/>
    </row>
    <row r="61" spans="1:11" ht="13.5" customHeight="1">
      <c r="A61" s="12">
        <v>39030</v>
      </c>
      <c r="B61" s="12">
        <v>39034</v>
      </c>
      <c r="C61" s="44">
        <v>105.9</v>
      </c>
      <c r="D61" s="47">
        <f t="shared" si="5"/>
        <v>2.9624886315035321</v>
      </c>
      <c r="E61" s="13" t="s">
        <v>3</v>
      </c>
      <c r="F61" s="38">
        <v>0</v>
      </c>
      <c r="G61" s="39">
        <f t="shared" si="6"/>
        <v>0</v>
      </c>
      <c r="H61" s="40">
        <f>(I61-I60)/I60*100</f>
        <v>0</v>
      </c>
      <c r="I61" s="30">
        <f>I60+G61</f>
        <v>6274550.9215244809</v>
      </c>
      <c r="J61"/>
      <c r="K61"/>
    </row>
    <row r="62" spans="1:11" ht="13.5" customHeight="1">
      <c r="A62" s="12">
        <v>39090</v>
      </c>
      <c r="B62" s="12">
        <v>39114</v>
      </c>
      <c r="C62" s="44">
        <v>87.9</v>
      </c>
      <c r="D62" s="47">
        <f t="shared" si="5"/>
        <v>3.5691415935861661</v>
      </c>
      <c r="E62" s="13" t="s">
        <v>3</v>
      </c>
      <c r="F62" s="38">
        <v>127.2</v>
      </c>
      <c r="G62" s="39">
        <f t="shared" si="6"/>
        <v>453994.81070416031</v>
      </c>
      <c r="H62" s="40">
        <f>(I62-I61)/I61*100</f>
        <v>7.235494880546077</v>
      </c>
      <c r="I62" s="30">
        <f>I61+G62</f>
        <v>6728545.7322286414</v>
      </c>
      <c r="J62"/>
      <c r="K62"/>
    </row>
    <row r="63" spans="1:11" ht="13.5" customHeight="1">
      <c r="A63" s="12">
        <v>39191</v>
      </c>
      <c r="B63" s="12">
        <v>39259</v>
      </c>
      <c r="C63" s="44">
        <v>106.8</v>
      </c>
      <c r="D63" s="47">
        <f t="shared" si="5"/>
        <v>3.1500682266988025</v>
      </c>
      <c r="E63" s="13" t="s">
        <v>3</v>
      </c>
      <c r="F63" s="38">
        <v>433.2</v>
      </c>
      <c r="G63" s="39">
        <f t="shared" si="6"/>
        <v>1364609.5558059213</v>
      </c>
      <c r="H63" s="40">
        <f>(I63-I62)/I62*100</f>
        <v>20.280898876404503</v>
      </c>
      <c r="I63" s="30">
        <f>I62+G63</f>
        <v>8093155.288034563</v>
      </c>
      <c r="J63"/>
      <c r="K63"/>
    </row>
    <row r="64" spans="1:11" ht="13.5" customHeight="1">
      <c r="A64" s="12">
        <v>39429</v>
      </c>
      <c r="B64" s="12">
        <v>39444</v>
      </c>
      <c r="C64" s="44">
        <v>119.6</v>
      </c>
      <c r="D64" s="47">
        <f t="shared" si="5"/>
        <v>3.3834261237602687</v>
      </c>
      <c r="E64" s="13" t="s">
        <v>3</v>
      </c>
      <c r="F64" s="38">
        <v>14.9</v>
      </c>
      <c r="G64" s="39">
        <f t="shared" si="6"/>
        <v>50413.049244028</v>
      </c>
      <c r="H64" s="40">
        <f>(I64-I63)/I63*100</f>
        <v>0.62290969899665039</v>
      </c>
      <c r="I64" s="30">
        <f>I63+G64</f>
        <v>8143568.3372785905</v>
      </c>
      <c r="J64"/>
      <c r="K64"/>
    </row>
    <row r="65" spans="1:11" ht="13.5" customHeight="1">
      <c r="A65" s="12">
        <v>39548</v>
      </c>
      <c r="B65" s="12">
        <v>39644</v>
      </c>
      <c r="C65" s="44">
        <v>211.7</v>
      </c>
      <c r="D65" s="47">
        <f t="shared" si="5"/>
        <v>1.9233746663388267</v>
      </c>
      <c r="E65" s="13" t="s">
        <v>3</v>
      </c>
      <c r="F65" s="38">
        <v>248.5</v>
      </c>
      <c r="G65" s="39">
        <f t="shared" si="6"/>
        <v>477958.60458519845</v>
      </c>
      <c r="H65" s="40">
        <f>(I65-I64)/I64*100</f>
        <v>5.8691544638639517</v>
      </c>
      <c r="I65" s="30">
        <f>I64+G65</f>
        <v>8621526.9418637883</v>
      </c>
      <c r="J65"/>
      <c r="K65"/>
    </row>
    <row r="66" spans="1:11" ht="13.5" customHeight="1">
      <c r="A66" s="12">
        <v>39728</v>
      </c>
      <c r="B66" s="12">
        <v>39734</v>
      </c>
      <c r="C66" s="45">
        <v>266.8</v>
      </c>
      <c r="D66" s="47">
        <f t="shared" si="5"/>
        <v>1.6157284373807701</v>
      </c>
      <c r="E66" s="13" t="s">
        <v>3</v>
      </c>
      <c r="F66" s="41">
        <v>0</v>
      </c>
      <c r="G66" s="39">
        <f t="shared" si="6"/>
        <v>0</v>
      </c>
      <c r="H66" s="40">
        <f t="shared" ref="H66:H86" si="7">(I66-I65)/I65*100</f>
        <v>0</v>
      </c>
      <c r="I66" s="30">
        <f t="shared" ref="I66:I86" si="8">I65+G66</f>
        <v>8621526.9418637883</v>
      </c>
    </row>
    <row r="67" spans="1:11" ht="13.5" customHeight="1">
      <c r="A67" s="12">
        <v>39919</v>
      </c>
      <c r="B67" s="12">
        <v>39923</v>
      </c>
      <c r="C67" s="45">
        <v>113.5</v>
      </c>
      <c r="D67" s="47">
        <f t="shared" si="5"/>
        <v>3.7980294898078362</v>
      </c>
      <c r="E67" s="13" t="s">
        <v>3</v>
      </c>
      <c r="F67" s="41">
        <v>-113.5</v>
      </c>
      <c r="G67" s="39">
        <f t="shared" si="6"/>
        <v>-431076.34709318937</v>
      </c>
      <c r="H67" s="40">
        <f t="shared" si="7"/>
        <v>-4.9999999999999964</v>
      </c>
      <c r="I67" s="30">
        <f t="shared" si="8"/>
        <v>8190450.5947705992</v>
      </c>
    </row>
    <row r="68" spans="1:11" ht="13.5" customHeight="1">
      <c r="A68" s="12">
        <v>40049</v>
      </c>
      <c r="B68" s="12">
        <v>40098</v>
      </c>
      <c r="C68" s="45">
        <v>79.599999999999994</v>
      </c>
      <c r="D68" s="47">
        <f t="shared" si="5"/>
        <v>5.144755398725251</v>
      </c>
      <c r="E68" s="13" t="s">
        <v>3</v>
      </c>
      <c r="F68" s="41">
        <v>386.2</v>
      </c>
      <c r="G68" s="39">
        <f t="shared" si="6"/>
        <v>1986904.534987692</v>
      </c>
      <c r="H68" s="40">
        <f t="shared" si="7"/>
        <v>24.258793969849247</v>
      </c>
      <c r="I68" s="30">
        <f t="shared" si="8"/>
        <v>10177355.129758291</v>
      </c>
    </row>
    <row r="69" spans="1:11" ht="13.5" customHeight="1">
      <c r="A69" s="12">
        <v>40112</v>
      </c>
      <c r="B69" s="12">
        <v>40114</v>
      </c>
      <c r="C69" s="45">
        <v>86.5</v>
      </c>
      <c r="D69" s="47">
        <f t="shared" si="5"/>
        <v>5.8828642368545037</v>
      </c>
      <c r="E69" s="13" t="s">
        <v>3</v>
      </c>
      <c r="F69" s="41">
        <v>-86.5</v>
      </c>
      <c r="G69" s="39">
        <f t="shared" si="6"/>
        <v>-508867.75648791454</v>
      </c>
      <c r="H69" s="40">
        <f t="shared" si="7"/>
        <v>-5.0000000000000071</v>
      </c>
      <c r="I69" s="30">
        <f t="shared" si="8"/>
        <v>9668487.3732703757</v>
      </c>
    </row>
    <row r="70" spans="1:11" ht="13.5" customHeight="1">
      <c r="A70" s="12">
        <v>40281</v>
      </c>
      <c r="B70" s="12">
        <v>40284</v>
      </c>
      <c r="C70" s="45">
        <v>95.4</v>
      </c>
      <c r="D70" s="47">
        <f t="shared" si="5"/>
        <v>5.0673413906029223</v>
      </c>
      <c r="E70" s="13" t="s">
        <v>3</v>
      </c>
      <c r="F70" s="41">
        <v>-95.4</v>
      </c>
      <c r="G70" s="39">
        <f t="shared" si="6"/>
        <v>-483424.36866351881</v>
      </c>
      <c r="H70" s="40">
        <f t="shared" si="7"/>
        <v>-5.0000000000000089</v>
      </c>
      <c r="I70" s="30">
        <f t="shared" si="8"/>
        <v>9185063.004606856</v>
      </c>
    </row>
    <row r="71" spans="1:11" ht="13.5" customHeight="1">
      <c r="A71" s="12">
        <v>40344</v>
      </c>
      <c r="B71" s="12">
        <v>40347</v>
      </c>
      <c r="C71" s="45">
        <v>80.599999999999994</v>
      </c>
      <c r="D71" s="47">
        <f t="shared" si="5"/>
        <v>5.6979299036022679</v>
      </c>
      <c r="E71" s="13" t="s">
        <v>3</v>
      </c>
      <c r="F71" s="41">
        <v>-80.599999999999994</v>
      </c>
      <c r="G71" s="39">
        <f t="shared" si="6"/>
        <v>-459253.15023034276</v>
      </c>
      <c r="H71" s="40">
        <f t="shared" si="7"/>
        <v>-4.9999999999999964</v>
      </c>
      <c r="I71" s="30">
        <f t="shared" si="8"/>
        <v>8725809.8543765135</v>
      </c>
    </row>
    <row r="72" spans="1:11" ht="13.5" customHeight="1">
      <c r="A72" s="12">
        <v>40392</v>
      </c>
      <c r="B72" s="12">
        <v>40395</v>
      </c>
      <c r="C72" s="45">
        <v>64.400000000000006</v>
      </c>
      <c r="D72" s="47">
        <f t="shared" si="5"/>
        <v>6.77469709190723</v>
      </c>
      <c r="E72" s="13" t="s">
        <v>3</v>
      </c>
      <c r="F72" s="41">
        <v>0</v>
      </c>
      <c r="G72" s="39">
        <f t="shared" si="6"/>
        <v>0</v>
      </c>
      <c r="H72" s="40">
        <f t="shared" si="7"/>
        <v>0</v>
      </c>
      <c r="I72" s="30">
        <f t="shared" si="8"/>
        <v>8725809.8543765135</v>
      </c>
    </row>
    <row r="73" spans="1:11" ht="13.5" customHeight="1">
      <c r="A73" s="12">
        <v>40424</v>
      </c>
      <c r="B73" s="12">
        <v>40431</v>
      </c>
      <c r="C73" s="45">
        <v>117</v>
      </c>
      <c r="D73" s="47">
        <f t="shared" si="5"/>
        <v>3.7289785702463729</v>
      </c>
      <c r="E73" s="13" t="s">
        <v>3</v>
      </c>
      <c r="F73" s="41">
        <v>0</v>
      </c>
      <c r="G73" s="39">
        <f t="shared" si="6"/>
        <v>0</v>
      </c>
      <c r="H73" s="40">
        <f t="shared" si="7"/>
        <v>0</v>
      </c>
      <c r="I73" s="30">
        <f t="shared" si="8"/>
        <v>8725809.8543765135</v>
      </c>
    </row>
    <row r="74" spans="1:11" ht="13.5" customHeight="1">
      <c r="A74" s="12">
        <v>40445</v>
      </c>
      <c r="B74" s="12">
        <v>40478</v>
      </c>
      <c r="C74" s="45">
        <v>137.5</v>
      </c>
      <c r="D74" s="47">
        <f t="shared" si="5"/>
        <v>3.1730217652278232</v>
      </c>
      <c r="E74" s="13" t="s">
        <v>3</v>
      </c>
      <c r="F74" s="41">
        <v>209.3</v>
      </c>
      <c r="G74" s="39">
        <f t="shared" si="6"/>
        <v>664113.45546218345</v>
      </c>
      <c r="H74" s="40">
        <f t="shared" si="7"/>
        <v>7.6109090909090957</v>
      </c>
      <c r="I74" s="30">
        <f t="shared" si="8"/>
        <v>9389923.3098386973</v>
      </c>
    </row>
    <row r="75" spans="1:11" ht="13.5" customHeight="1">
      <c r="A75" s="12">
        <v>40494</v>
      </c>
      <c r="B75" s="12">
        <v>40515</v>
      </c>
      <c r="C75" s="45">
        <v>130.4</v>
      </c>
      <c r="D75" s="47">
        <f t="shared" si="5"/>
        <v>3.6004307169626903</v>
      </c>
      <c r="E75" s="13" t="s">
        <v>3</v>
      </c>
      <c r="F75" s="41">
        <v>6.3</v>
      </c>
      <c r="G75" s="39">
        <f t="shared" si="6"/>
        <v>22682.713516864947</v>
      </c>
      <c r="H75" s="40">
        <f t="shared" si="7"/>
        <v>0.24156441717791385</v>
      </c>
      <c r="I75" s="30">
        <f t="shared" si="8"/>
        <v>9412606.0233555622</v>
      </c>
    </row>
    <row r="76" spans="1:11" ht="13.5" customHeight="1">
      <c r="A76" s="12">
        <v>40606</v>
      </c>
      <c r="B76" s="12">
        <v>40612</v>
      </c>
      <c r="C76" s="45">
        <v>89.4</v>
      </c>
      <c r="D76" s="47">
        <f t="shared" si="5"/>
        <v>5.2643210421451681</v>
      </c>
      <c r="E76" s="13" t="s">
        <v>3</v>
      </c>
      <c r="F76" s="41">
        <v>-89.4</v>
      </c>
      <c r="G76" s="39">
        <f t="shared" si="6"/>
        <v>-470630.30116777803</v>
      </c>
      <c r="H76" s="40">
        <f t="shared" si="7"/>
        <v>-5.0000000000000062</v>
      </c>
      <c r="I76" s="30">
        <f t="shared" si="8"/>
        <v>8941975.7221877836</v>
      </c>
    </row>
    <row r="77" spans="1:11" ht="13.5" customHeight="1">
      <c r="A77" s="12">
        <v>40885</v>
      </c>
      <c r="B77" s="12">
        <v>40904</v>
      </c>
      <c r="C77" s="45">
        <v>70.7</v>
      </c>
      <c r="D77" s="47">
        <f t="shared" si="5"/>
        <v>6.3238866493548684</v>
      </c>
      <c r="E77" s="13" t="s">
        <v>3</v>
      </c>
      <c r="F77" s="41">
        <v>0</v>
      </c>
      <c r="G77" s="39">
        <f t="shared" si="6"/>
        <v>0</v>
      </c>
      <c r="H77" s="40">
        <f t="shared" si="7"/>
        <v>0</v>
      </c>
      <c r="I77" s="30">
        <f t="shared" si="8"/>
        <v>8941975.7221877836</v>
      </c>
    </row>
    <row r="78" spans="1:11" ht="13.5" customHeight="1">
      <c r="A78" s="12">
        <v>40919</v>
      </c>
      <c r="B78" s="12">
        <v>40925</v>
      </c>
      <c r="C78" s="45">
        <v>21.1</v>
      </c>
      <c r="D78" s="47">
        <f t="shared" si="5"/>
        <v>21.189515929354936</v>
      </c>
      <c r="E78" s="13" t="s">
        <v>3</v>
      </c>
      <c r="F78" s="41">
        <v>0</v>
      </c>
      <c r="G78" s="39">
        <f t="shared" si="6"/>
        <v>0</v>
      </c>
      <c r="H78" s="40">
        <f t="shared" si="7"/>
        <v>0</v>
      </c>
      <c r="I78" s="30">
        <f t="shared" si="8"/>
        <v>8941975.7221877836</v>
      </c>
    </row>
    <row r="79" spans="1:11" ht="13.5" customHeight="1">
      <c r="A79" s="12">
        <v>41074</v>
      </c>
      <c r="B79" s="12">
        <v>41075</v>
      </c>
      <c r="C79" s="45">
        <v>37.6</v>
      </c>
      <c r="D79" s="47">
        <f t="shared" si="5"/>
        <v>11.890925162483757</v>
      </c>
      <c r="E79" s="13" t="s">
        <v>3</v>
      </c>
      <c r="F79" s="41">
        <v>-37.6</v>
      </c>
      <c r="G79" s="39">
        <f t="shared" si="6"/>
        <v>-447098.78610938927</v>
      </c>
      <c r="H79" s="40">
        <f t="shared" si="7"/>
        <v>-5.0000000000000062</v>
      </c>
      <c r="I79" s="30">
        <f t="shared" si="8"/>
        <v>8494876.9360783938</v>
      </c>
    </row>
    <row r="80" spans="1:11" ht="13.5" customHeight="1">
      <c r="A80" s="12">
        <v>41094</v>
      </c>
      <c r="B80" s="12">
        <v>41095</v>
      </c>
      <c r="C80" s="45">
        <v>31.6</v>
      </c>
      <c r="D80" s="47">
        <f t="shared" si="5"/>
        <v>13.441260974807584</v>
      </c>
      <c r="E80" s="13" t="s">
        <v>3</v>
      </c>
      <c r="F80" s="41">
        <v>-31.6</v>
      </c>
      <c r="G80" s="39">
        <f t="shared" si="6"/>
        <v>-424743.84680391965</v>
      </c>
      <c r="H80" s="40">
        <f t="shared" si="7"/>
        <v>-4.9999999999999964</v>
      </c>
      <c r="I80" s="30">
        <f t="shared" si="8"/>
        <v>8070133.0892744744</v>
      </c>
    </row>
    <row r="81" spans="1:9" ht="13.5" customHeight="1">
      <c r="A81" s="12">
        <v>41222</v>
      </c>
      <c r="B81" s="12">
        <v>41431</v>
      </c>
      <c r="C81" s="45">
        <v>57</v>
      </c>
      <c r="D81" s="47">
        <f t="shared" si="5"/>
        <v>7.0790641133986627</v>
      </c>
      <c r="E81" s="13" t="s">
        <v>3</v>
      </c>
      <c r="F81" s="41">
        <v>1715.8</v>
      </c>
      <c r="G81" s="39">
        <f t="shared" si="6"/>
        <v>12146258.205769425</v>
      </c>
      <c r="H81" s="40">
        <f t="shared" si="7"/>
        <v>150.5087719298246</v>
      </c>
      <c r="I81" s="30">
        <f t="shared" si="8"/>
        <v>20216391.295043901</v>
      </c>
    </row>
    <row r="82" spans="1:9" ht="13.5" customHeight="1">
      <c r="A82" s="12">
        <v>41627</v>
      </c>
      <c r="B82" s="12">
        <v>41628</v>
      </c>
      <c r="C82" s="45">
        <v>67.900000000000006</v>
      </c>
      <c r="D82" s="47">
        <f t="shared" si="5"/>
        <v>14.886886078824668</v>
      </c>
      <c r="E82" s="13" t="s">
        <v>3</v>
      </c>
      <c r="F82" s="41">
        <v>-67.900000000000006</v>
      </c>
      <c r="G82" s="39">
        <f t="shared" si="6"/>
        <v>-1010819.5647521951</v>
      </c>
      <c r="H82" s="40">
        <f t="shared" si="7"/>
        <v>-5</v>
      </c>
      <c r="I82" s="30">
        <f t="shared" si="8"/>
        <v>19205571.730291706</v>
      </c>
    </row>
    <row r="83" spans="1:9" ht="13.5" customHeight="1">
      <c r="A83" s="12">
        <v>41642</v>
      </c>
      <c r="B83" s="12">
        <v>41645</v>
      </c>
      <c r="C83" s="45">
        <v>86.8</v>
      </c>
      <c r="D83" s="47">
        <f t="shared" si="5"/>
        <v>11.063117356158816</v>
      </c>
      <c r="E83" s="13" t="s">
        <v>3</v>
      </c>
      <c r="F83" s="41">
        <v>-86.8</v>
      </c>
      <c r="G83" s="39">
        <f t="shared" si="6"/>
        <v>-960278.58651458519</v>
      </c>
      <c r="H83" s="40">
        <f t="shared" si="7"/>
        <v>-4.9999999999999964</v>
      </c>
      <c r="I83" s="30">
        <f t="shared" si="8"/>
        <v>18245293.143777121</v>
      </c>
    </row>
    <row r="84" spans="1:9" ht="13.5" customHeight="1">
      <c r="A84" s="12">
        <v>41722</v>
      </c>
      <c r="B84" s="12">
        <v>41724</v>
      </c>
      <c r="C84" s="45">
        <v>53</v>
      </c>
      <c r="D84" s="47">
        <f t="shared" si="5"/>
        <v>17.212540701676527</v>
      </c>
      <c r="E84" s="13" t="s">
        <v>3</v>
      </c>
      <c r="F84" s="41">
        <v>0</v>
      </c>
      <c r="G84" s="39">
        <f t="shared" si="6"/>
        <v>0</v>
      </c>
      <c r="H84" s="40">
        <f t="shared" si="7"/>
        <v>0</v>
      </c>
      <c r="I84" s="30">
        <f t="shared" si="8"/>
        <v>18245293.143777121</v>
      </c>
    </row>
    <row r="85" spans="1:9" ht="13.5" customHeight="1">
      <c r="A85" s="12">
        <v>41836</v>
      </c>
      <c r="B85" s="12">
        <v>41844</v>
      </c>
      <c r="C85" s="45">
        <v>16.3</v>
      </c>
      <c r="D85" s="47">
        <f t="shared" si="5"/>
        <v>55.967156882751901</v>
      </c>
      <c r="E85" s="13" t="s">
        <v>3</v>
      </c>
      <c r="F85" s="41">
        <v>0</v>
      </c>
      <c r="G85" s="39">
        <f t="shared" si="6"/>
        <v>0</v>
      </c>
      <c r="H85" s="40">
        <f t="shared" si="7"/>
        <v>0</v>
      </c>
      <c r="I85" s="30">
        <f t="shared" si="8"/>
        <v>18245293.143777121</v>
      </c>
    </row>
    <row r="86" spans="1:9" ht="13.5" customHeight="1">
      <c r="A86" s="12">
        <v>41859</v>
      </c>
      <c r="B86" s="12">
        <v>41866</v>
      </c>
      <c r="C86" s="45">
        <v>63.8</v>
      </c>
      <c r="D86" s="47">
        <f t="shared" si="5"/>
        <v>14.298819078195235</v>
      </c>
      <c r="E86" s="13" t="s">
        <v>3</v>
      </c>
      <c r="F86" s="41">
        <v>0</v>
      </c>
      <c r="G86" s="39">
        <f t="shared" si="6"/>
        <v>0</v>
      </c>
      <c r="H86" s="40">
        <f t="shared" si="7"/>
        <v>0</v>
      </c>
      <c r="I86" s="30">
        <f t="shared" si="8"/>
        <v>18245293.143777121</v>
      </c>
    </row>
    <row r="87" spans="1:9" ht="13.5" customHeight="1">
      <c r="A87" s="12">
        <v>41960</v>
      </c>
      <c r="B87" s="12">
        <v>41982</v>
      </c>
      <c r="C87" s="45">
        <v>177</v>
      </c>
      <c r="D87" s="47">
        <f t="shared" si="5"/>
        <v>5.1540376112364745</v>
      </c>
      <c r="E87" s="13" t="s">
        <v>3</v>
      </c>
      <c r="F87" s="41">
        <v>51</v>
      </c>
      <c r="G87" s="39">
        <f>D87*F87*1000</f>
        <v>262855.91817306023</v>
      </c>
      <c r="H87" s="40">
        <f>(I87-I86)/I86*100</f>
        <v>1.4406779661016926</v>
      </c>
      <c r="I87" s="30">
        <f>I86+G87</f>
        <v>18508149.061950181</v>
      </c>
    </row>
    <row r="88" spans="1:9" ht="13.5" customHeight="1">
      <c r="A88" s="12">
        <v>42016</v>
      </c>
      <c r="B88" s="12">
        <v>42024</v>
      </c>
      <c r="C88" s="45">
        <v>129.30000000000001</v>
      </c>
      <c r="D88" s="47">
        <f t="shared" si="5"/>
        <v>7.1570568685035489</v>
      </c>
      <c r="E88" s="13" t="s">
        <v>3</v>
      </c>
      <c r="F88" s="41">
        <v>0</v>
      </c>
      <c r="G88" s="39">
        <f>D88*F88*1000</f>
        <v>0</v>
      </c>
      <c r="H88" s="40">
        <f>(I88-I87)/I87*100</f>
        <v>0</v>
      </c>
      <c r="I88" s="30">
        <f>I87+G88</f>
        <v>18508149.061950181</v>
      </c>
    </row>
    <row r="89" spans="1:9" ht="13.5" customHeight="1">
      <c r="A89" s="12">
        <v>42055</v>
      </c>
      <c r="B89" s="12">
        <v>42081</v>
      </c>
      <c r="C89" s="45">
        <v>87.5</v>
      </c>
      <c r="D89" s="47">
        <f t="shared" si="5"/>
        <v>10.576085178257246</v>
      </c>
      <c r="E89" s="13" t="s">
        <v>3</v>
      </c>
      <c r="F89" s="41">
        <v>0</v>
      </c>
      <c r="G89" s="39">
        <f>D89*F89*1000</f>
        <v>0</v>
      </c>
      <c r="H89" s="40">
        <f>(I89-I88)/I88*100</f>
        <v>0</v>
      </c>
      <c r="I89" s="30">
        <f>I88+G89</f>
        <v>18508149.061950181</v>
      </c>
    </row>
    <row r="90" spans="1:9" ht="13.5" customHeight="1">
      <c r="A90" s="12">
        <v>42187</v>
      </c>
      <c r="B90" s="12">
        <v>42198</v>
      </c>
      <c r="C90" s="45">
        <v>74.8</v>
      </c>
      <c r="D90" s="47">
        <f t="shared" si="5"/>
        <v>12.371757394351723</v>
      </c>
      <c r="E90" s="13" t="s">
        <v>3</v>
      </c>
      <c r="F90" s="41">
        <v>0</v>
      </c>
      <c r="G90" s="39">
        <f>D90*F90*1000</f>
        <v>0</v>
      </c>
      <c r="H90" s="40">
        <f>(I90-I89)/I89*100</f>
        <v>0</v>
      </c>
      <c r="I90" s="30">
        <f>I89+G90</f>
        <v>18508149.061950181</v>
      </c>
    </row>
    <row r="91" spans="1:9" ht="13.5" customHeight="1">
      <c r="A91" s="12">
        <v>42306</v>
      </c>
      <c r="B91" s="12">
        <v>42307</v>
      </c>
      <c r="C91" s="45">
        <v>67.7</v>
      </c>
      <c r="D91" s="47">
        <f t="shared" si="5"/>
        <v>13.669238598190679</v>
      </c>
      <c r="E91" s="13" t="s">
        <v>29</v>
      </c>
      <c r="F91" s="41">
        <v>0</v>
      </c>
      <c r="G91" s="39">
        <f>D91*F91*1000</f>
        <v>0</v>
      </c>
      <c r="H91" s="40">
        <f>(I91-I90)/I90*100</f>
        <v>0</v>
      </c>
      <c r="I91" s="30">
        <f>I90+G91</f>
        <v>18508149.061950181</v>
      </c>
    </row>
  </sheetData>
  <phoneticPr fontId="4"/>
  <pageMargins left="0.69861111111111107" right="0.69861111111111107" top="0.75" bottom="0.75" header="0.3" footer="0.3"/>
  <pageSetup paperSize="9" firstPageNumber="4294963191" orientation="portrait" horizont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abSelected="1" zoomScaleSheetLayoutView="100" workbookViewId="0">
      <pane ySplit="3" topLeftCell="A46" activePane="bottomLeft" state="frozen"/>
      <selection pane="bottomLeft" activeCell="K74" sqref="K74"/>
    </sheetView>
  </sheetViews>
  <sheetFormatPr defaultColWidth="10" defaultRowHeight="13.5" customHeight="1"/>
  <cols>
    <col min="1" max="1" width="4.125" style="58" customWidth="1"/>
    <col min="2" max="3" width="15.875" style="57" customWidth="1"/>
    <col min="4" max="4" width="6.375" style="45" customWidth="1"/>
    <col min="5" max="5" width="11.5" style="44" customWidth="1"/>
    <col min="6" max="6" width="13.75" style="13" customWidth="1"/>
    <col min="7" max="7" width="8.125" style="41" customWidth="1"/>
    <col min="8" max="8" width="11.625" style="42" customWidth="1"/>
    <col min="9" max="9" width="14.75" style="41" customWidth="1"/>
    <col min="10" max="10" width="9.125" style="29" customWidth="1"/>
    <col min="11" max="11" width="14.5" style="11" customWidth="1"/>
  </cols>
  <sheetData>
    <row r="1" spans="1:11" ht="21" customHeight="1">
      <c r="B1" s="52" t="s">
        <v>23</v>
      </c>
      <c r="C1" s="52"/>
      <c r="D1" s="15"/>
      <c r="E1" s="15"/>
      <c r="F1" s="14"/>
      <c r="G1" s="14"/>
      <c r="H1" s="9"/>
      <c r="I1" s="11"/>
      <c r="J1" s="10"/>
      <c r="K1"/>
    </row>
    <row r="2" spans="1:11" ht="21" customHeight="1">
      <c r="B2" s="53" t="s">
        <v>14</v>
      </c>
      <c r="C2" s="56">
        <v>5</v>
      </c>
      <c r="D2" s="18" t="s">
        <v>44</v>
      </c>
      <c r="E2" s="19" t="s">
        <v>17</v>
      </c>
      <c r="F2" s="21">
        <v>1000000</v>
      </c>
      <c r="G2" s="20" t="s">
        <v>18</v>
      </c>
      <c r="H2" s="9"/>
      <c r="I2" s="11"/>
      <c r="J2" s="10"/>
      <c r="K2"/>
    </row>
    <row r="3" spans="1:11">
      <c r="A3" s="59"/>
      <c r="B3" s="54" t="s">
        <v>1</v>
      </c>
      <c r="C3" s="55" t="s">
        <v>19</v>
      </c>
      <c r="D3" s="55" t="s">
        <v>47</v>
      </c>
      <c r="E3" s="33" t="s">
        <v>16</v>
      </c>
      <c r="F3" s="22" t="s">
        <v>45</v>
      </c>
      <c r="G3" s="26" t="s">
        <v>49</v>
      </c>
      <c r="H3" s="34" t="s">
        <v>2</v>
      </c>
      <c r="I3" s="24" t="s">
        <v>20</v>
      </c>
      <c r="J3" s="25" t="s">
        <v>46</v>
      </c>
      <c r="K3" s="26" t="s">
        <v>21</v>
      </c>
    </row>
    <row r="4" spans="1:11">
      <c r="A4" s="59"/>
      <c r="B4" s="60"/>
      <c r="C4" s="60"/>
      <c r="D4" s="61"/>
      <c r="E4" s="62"/>
      <c r="F4" s="63"/>
      <c r="G4" s="64"/>
      <c r="H4" s="65"/>
      <c r="I4" s="66"/>
      <c r="J4" s="67"/>
      <c r="K4" s="68">
        <f>F2</f>
        <v>1000000</v>
      </c>
    </row>
    <row r="5" spans="1:11" ht="13.5" customHeight="1">
      <c r="A5" s="59">
        <v>1</v>
      </c>
      <c r="B5" s="69">
        <v>40547</v>
      </c>
      <c r="C5" s="69">
        <v>40550.666666666664</v>
      </c>
      <c r="D5" s="70" t="s">
        <v>50</v>
      </c>
      <c r="E5" s="71">
        <v>63.2</v>
      </c>
      <c r="F5" s="72">
        <f t="shared" ref="F5:F30" si="0">K4*C$2/E5/100000</f>
        <v>0.79113924050632911</v>
      </c>
      <c r="G5" s="73" t="s">
        <v>3</v>
      </c>
      <c r="H5" s="74">
        <v>59</v>
      </c>
      <c r="I5" s="75">
        <f t="shared" ref="I5:I30" si="1">F5*H5*1000</f>
        <v>46677.215189873416</v>
      </c>
      <c r="J5" s="76">
        <f>(K5-K4)/K4*100</f>
        <v>4.6677215189873476</v>
      </c>
      <c r="K5" s="77">
        <f>K4+I5</f>
        <v>1046677.2151898735</v>
      </c>
    </row>
    <row r="6" spans="1:11">
      <c r="A6" s="59">
        <v>2</v>
      </c>
      <c r="B6" s="69">
        <v>40569.666666666664</v>
      </c>
      <c r="C6" s="69">
        <v>40570.333333333336</v>
      </c>
      <c r="D6" s="70" t="s">
        <v>48</v>
      </c>
      <c r="E6" s="71">
        <v>52.7</v>
      </c>
      <c r="F6" s="72">
        <f t="shared" si="0"/>
        <v>0.99305238632815307</v>
      </c>
      <c r="G6" s="73" t="s">
        <v>3</v>
      </c>
      <c r="H6" s="74">
        <v>-52.7</v>
      </c>
      <c r="I6" s="75">
        <f t="shared" si="1"/>
        <v>-52333.860759493669</v>
      </c>
      <c r="J6" s="76">
        <f t="shared" ref="J6:J12" si="2">(K6-K5)/K5*100</f>
        <v>-4.9999999999999991</v>
      </c>
      <c r="K6" s="77">
        <f t="shared" ref="K6:K12" si="3">K5+I6</f>
        <v>994343.35443037981</v>
      </c>
    </row>
    <row r="7" spans="1:11">
      <c r="A7" s="59">
        <v>3</v>
      </c>
      <c r="B7" s="69">
        <v>40582.333333333336</v>
      </c>
      <c r="C7" s="69">
        <v>40582.666666666664</v>
      </c>
      <c r="D7" s="70" t="s">
        <v>50</v>
      </c>
      <c r="E7" s="71">
        <v>33.700000000000003</v>
      </c>
      <c r="F7" s="72">
        <f t="shared" si="0"/>
        <v>1.4752868760094653</v>
      </c>
      <c r="G7" s="73" t="s">
        <v>3</v>
      </c>
      <c r="H7" s="74">
        <v>-33.700000000000003</v>
      </c>
      <c r="I7" s="75">
        <f t="shared" si="1"/>
        <v>-49717.167721518985</v>
      </c>
      <c r="J7" s="76">
        <f t="shared" si="2"/>
        <v>-5.0000000000000027</v>
      </c>
      <c r="K7" s="77">
        <f t="shared" si="3"/>
        <v>944626.1867088608</v>
      </c>
    </row>
    <row r="8" spans="1:11">
      <c r="A8" s="59">
        <v>4</v>
      </c>
      <c r="B8" s="69">
        <v>40582.666666666664</v>
      </c>
      <c r="C8" s="69">
        <v>40590.333333333336</v>
      </c>
      <c r="D8" s="70" t="s">
        <v>50</v>
      </c>
      <c r="E8" s="71">
        <v>69.599999999999994</v>
      </c>
      <c r="F8" s="72">
        <f t="shared" si="0"/>
        <v>0.67861076631383699</v>
      </c>
      <c r="G8" s="73" t="s">
        <v>3</v>
      </c>
      <c r="H8" s="74">
        <v>120.6</v>
      </c>
      <c r="I8" s="75">
        <f t="shared" si="1"/>
        <v>81840.458417448739</v>
      </c>
      <c r="J8" s="76">
        <f t="shared" si="2"/>
        <v>8.6637931034482722</v>
      </c>
      <c r="K8" s="77">
        <f t="shared" si="3"/>
        <v>1026466.6451263095</v>
      </c>
    </row>
    <row r="9" spans="1:11">
      <c r="A9" s="59">
        <v>5</v>
      </c>
      <c r="B9" s="69">
        <v>40617.666666666664</v>
      </c>
      <c r="C9" s="69">
        <v>40620</v>
      </c>
      <c r="D9" s="70" t="s">
        <v>48</v>
      </c>
      <c r="E9" s="71">
        <v>64.7</v>
      </c>
      <c r="F9" s="72">
        <f t="shared" si="0"/>
        <v>0.79325088495078</v>
      </c>
      <c r="G9" s="73" t="s">
        <v>3</v>
      </c>
      <c r="H9" s="74">
        <v>0</v>
      </c>
      <c r="I9" s="75">
        <f t="shared" si="1"/>
        <v>0</v>
      </c>
      <c r="J9" s="76">
        <f t="shared" si="2"/>
        <v>0</v>
      </c>
      <c r="K9" s="77">
        <f t="shared" si="3"/>
        <v>1026466.6451263095</v>
      </c>
    </row>
    <row r="10" spans="1:11">
      <c r="A10" s="59">
        <v>6</v>
      </c>
      <c r="B10" s="69">
        <v>40623.333333333336</v>
      </c>
      <c r="C10" s="69">
        <v>40627.666666666664</v>
      </c>
      <c r="D10" s="70" t="s">
        <v>48</v>
      </c>
      <c r="E10" s="71">
        <v>54.8</v>
      </c>
      <c r="F10" s="72">
        <f t="shared" si="0"/>
        <v>0.93655715796196115</v>
      </c>
      <c r="G10" s="73" t="s">
        <v>3</v>
      </c>
      <c r="H10" s="74">
        <v>-54.8</v>
      </c>
      <c r="I10" s="75">
        <f t="shared" si="1"/>
        <v>-51323.332256315465</v>
      </c>
      <c r="J10" s="76">
        <f t="shared" si="2"/>
        <v>-5.0000000000000036</v>
      </c>
      <c r="K10" s="77">
        <f t="shared" si="3"/>
        <v>975143.31286999397</v>
      </c>
    </row>
    <row r="11" spans="1:11">
      <c r="A11" s="59">
        <v>7</v>
      </c>
      <c r="B11" s="69">
        <v>40633.333333333336</v>
      </c>
      <c r="C11" s="69">
        <v>40645</v>
      </c>
      <c r="D11" s="70" t="s">
        <v>50</v>
      </c>
      <c r="E11" s="71">
        <v>42.4</v>
      </c>
      <c r="F11" s="72">
        <f t="shared" si="0"/>
        <v>1.1499331519693325</v>
      </c>
      <c r="G11" s="73" t="s">
        <v>3</v>
      </c>
      <c r="H11" s="74">
        <v>83.5</v>
      </c>
      <c r="I11" s="75">
        <f t="shared" si="1"/>
        <v>96019.418189439268</v>
      </c>
      <c r="J11" s="76">
        <f t="shared" si="2"/>
        <v>9.8466981132075428</v>
      </c>
      <c r="K11" s="77">
        <f t="shared" si="3"/>
        <v>1071162.7310594332</v>
      </c>
    </row>
    <row r="12" spans="1:11" ht="13.5" customHeight="1">
      <c r="A12" s="59">
        <v>8</v>
      </c>
      <c r="B12" s="69">
        <v>40660.666666666664</v>
      </c>
      <c r="C12" s="69">
        <v>40681.333333333336</v>
      </c>
      <c r="D12" s="70" t="s">
        <v>48</v>
      </c>
      <c r="E12" s="71">
        <v>84.8</v>
      </c>
      <c r="F12" s="72">
        <f t="shared" si="0"/>
        <v>0.63158179897372235</v>
      </c>
      <c r="G12" s="73" t="s">
        <v>3</v>
      </c>
      <c r="H12" s="74">
        <v>69.8</v>
      </c>
      <c r="I12" s="75">
        <f t="shared" si="1"/>
        <v>44084.409568365823</v>
      </c>
      <c r="J12" s="76">
        <f t="shared" si="2"/>
        <v>4.1155660377358556</v>
      </c>
      <c r="K12" s="77">
        <f t="shared" si="3"/>
        <v>1115247.1406277991</v>
      </c>
    </row>
    <row r="13" spans="1:11" ht="13.5" customHeight="1">
      <c r="A13" s="59">
        <v>9</v>
      </c>
      <c r="B13" s="69">
        <v>40681.333333333336</v>
      </c>
      <c r="C13" s="69">
        <v>40682.666666666664</v>
      </c>
      <c r="D13" s="70" t="s">
        <v>50</v>
      </c>
      <c r="E13" s="71">
        <v>34</v>
      </c>
      <c r="F13" s="72">
        <f t="shared" si="0"/>
        <v>1.6400693244526459</v>
      </c>
      <c r="G13" s="73" t="s">
        <v>3</v>
      </c>
      <c r="H13" s="74">
        <v>26</v>
      </c>
      <c r="I13" s="75">
        <f t="shared" si="1"/>
        <v>42641.802435768797</v>
      </c>
      <c r="J13" s="76">
        <f t="shared" ref="J13:J30" si="4">(K13-K12)/K12*100</f>
        <v>3.8235294117647043</v>
      </c>
      <c r="K13" s="77">
        <f t="shared" ref="K13:K30" si="5">K12+I13</f>
        <v>1157888.9430635679</v>
      </c>
    </row>
    <row r="14" spans="1:11" ht="13.5" customHeight="1">
      <c r="A14" s="59">
        <v>10</v>
      </c>
      <c r="B14" s="69">
        <v>40696</v>
      </c>
      <c r="C14" s="69">
        <v>40696.666666666664</v>
      </c>
      <c r="D14" s="70" t="s">
        <v>48</v>
      </c>
      <c r="E14" s="71">
        <v>55.5</v>
      </c>
      <c r="F14" s="72">
        <f t="shared" si="0"/>
        <v>1.0431431919491603</v>
      </c>
      <c r="G14" s="73" t="s">
        <v>3</v>
      </c>
      <c r="H14" s="74">
        <v>0</v>
      </c>
      <c r="I14" s="75">
        <f t="shared" si="1"/>
        <v>0</v>
      </c>
      <c r="J14" s="76">
        <f t="shared" si="4"/>
        <v>0</v>
      </c>
      <c r="K14" s="77">
        <f t="shared" si="5"/>
        <v>1157888.9430635679</v>
      </c>
    </row>
    <row r="15" spans="1:11" ht="13.5" customHeight="1">
      <c r="A15" s="59">
        <v>11</v>
      </c>
      <c r="B15" s="69">
        <v>40730.666666666664</v>
      </c>
      <c r="C15" s="69">
        <v>40732.333333333336</v>
      </c>
      <c r="D15" s="70" t="s">
        <v>50</v>
      </c>
      <c r="E15" s="71">
        <v>25.3</v>
      </c>
      <c r="F15" s="72">
        <f t="shared" si="0"/>
        <v>2.2883180692955887</v>
      </c>
      <c r="G15" s="73" t="s">
        <v>3</v>
      </c>
      <c r="H15" s="74">
        <v>18</v>
      </c>
      <c r="I15" s="75">
        <f t="shared" si="1"/>
        <v>41189.725247320595</v>
      </c>
      <c r="J15" s="76">
        <f t="shared" si="4"/>
        <v>3.5573122529644174</v>
      </c>
      <c r="K15" s="77">
        <f t="shared" si="5"/>
        <v>1199078.6683108883</v>
      </c>
    </row>
    <row r="16" spans="1:11" ht="13.5" customHeight="1">
      <c r="A16" s="59">
        <v>12</v>
      </c>
      <c r="B16" s="69">
        <v>40744</v>
      </c>
      <c r="C16" s="69">
        <v>40759</v>
      </c>
      <c r="D16" s="70" t="s">
        <v>48</v>
      </c>
      <c r="E16" s="71">
        <v>29.6</v>
      </c>
      <c r="F16" s="72">
        <f t="shared" si="0"/>
        <v>2.0254707234981217</v>
      </c>
      <c r="G16" s="73" t="s">
        <v>3</v>
      </c>
      <c r="H16" s="74">
        <v>98.1</v>
      </c>
      <c r="I16" s="75">
        <f t="shared" si="1"/>
        <v>198698.67797516575</v>
      </c>
      <c r="J16" s="76">
        <f t="shared" si="4"/>
        <v>16.570945945945937</v>
      </c>
      <c r="K16" s="77">
        <f t="shared" si="5"/>
        <v>1397777.346286054</v>
      </c>
    </row>
    <row r="17" spans="1:11" ht="13.5" customHeight="1">
      <c r="A17" s="59">
        <v>13</v>
      </c>
      <c r="B17" s="69">
        <v>40793.333333333336</v>
      </c>
      <c r="C17" s="69">
        <v>40795.666666666664</v>
      </c>
      <c r="D17" s="70" t="s">
        <v>50</v>
      </c>
      <c r="E17" s="71">
        <v>33</v>
      </c>
      <c r="F17" s="72">
        <f t="shared" si="0"/>
        <v>2.1178444640697784</v>
      </c>
      <c r="G17" s="73" t="s">
        <v>3</v>
      </c>
      <c r="H17" s="74">
        <v>0</v>
      </c>
      <c r="I17" s="75">
        <f t="shared" si="1"/>
        <v>0</v>
      </c>
      <c r="J17" s="76">
        <f t="shared" si="4"/>
        <v>0</v>
      </c>
      <c r="K17" s="77">
        <f t="shared" si="5"/>
        <v>1397777.346286054</v>
      </c>
    </row>
    <row r="18" spans="1:11" ht="13.5" customHeight="1">
      <c r="A18" s="59">
        <v>14</v>
      </c>
      <c r="B18" s="69">
        <v>40815</v>
      </c>
      <c r="C18" s="69">
        <v>40816</v>
      </c>
      <c r="D18" s="70" t="s">
        <v>50</v>
      </c>
      <c r="E18" s="71">
        <v>23.9</v>
      </c>
      <c r="F18" s="72">
        <f t="shared" si="0"/>
        <v>2.9242203897197783</v>
      </c>
      <c r="G18" s="73" t="s">
        <v>3</v>
      </c>
      <c r="H18" s="74">
        <v>0</v>
      </c>
      <c r="I18" s="75">
        <f t="shared" si="1"/>
        <v>0</v>
      </c>
      <c r="J18" s="76">
        <f t="shared" si="4"/>
        <v>0</v>
      </c>
      <c r="K18" s="77">
        <f t="shared" si="5"/>
        <v>1397777.346286054</v>
      </c>
    </row>
    <row r="19" spans="1:11" ht="13.5" customHeight="1">
      <c r="A19" s="59">
        <v>15</v>
      </c>
      <c r="B19" s="69">
        <v>40820.333333333336</v>
      </c>
      <c r="C19" s="69">
        <v>40821.666666666664</v>
      </c>
      <c r="D19" s="70" t="s">
        <v>50</v>
      </c>
      <c r="E19" s="71">
        <v>29.1</v>
      </c>
      <c r="F19" s="72">
        <f t="shared" si="0"/>
        <v>2.4016792891512955</v>
      </c>
      <c r="G19" s="73" t="s">
        <v>3</v>
      </c>
      <c r="H19" s="74">
        <v>0</v>
      </c>
      <c r="I19" s="75">
        <f t="shared" si="1"/>
        <v>0</v>
      </c>
      <c r="J19" s="76">
        <f t="shared" si="4"/>
        <v>0</v>
      </c>
      <c r="K19" s="77">
        <f t="shared" si="5"/>
        <v>1397777.346286054</v>
      </c>
    </row>
    <row r="20" spans="1:11" ht="13.5" customHeight="1">
      <c r="A20" s="59">
        <v>16</v>
      </c>
      <c r="B20" s="69">
        <v>40829.666666666664</v>
      </c>
      <c r="C20" s="69">
        <v>40830.666666666664</v>
      </c>
      <c r="D20" s="70" t="s">
        <v>50</v>
      </c>
      <c r="E20" s="71">
        <v>18.100000000000001</v>
      </c>
      <c r="F20" s="72">
        <f t="shared" si="0"/>
        <v>3.8612633875305358</v>
      </c>
      <c r="G20" s="73" t="s">
        <v>3</v>
      </c>
      <c r="H20" s="74">
        <v>0</v>
      </c>
      <c r="I20" s="75">
        <f t="shared" si="1"/>
        <v>0</v>
      </c>
      <c r="J20" s="76">
        <f t="shared" si="4"/>
        <v>0</v>
      </c>
      <c r="K20" s="77">
        <f t="shared" si="5"/>
        <v>1397777.346286054</v>
      </c>
    </row>
    <row r="21" spans="1:11" ht="13.5" customHeight="1">
      <c r="A21" s="59">
        <v>17</v>
      </c>
      <c r="B21" s="69">
        <v>40837</v>
      </c>
      <c r="C21" s="69">
        <v>40842.666666666664</v>
      </c>
      <c r="D21" s="70" t="s">
        <v>48</v>
      </c>
      <c r="E21" s="71">
        <v>19.8</v>
      </c>
      <c r="F21" s="72">
        <f t="shared" si="0"/>
        <v>3.5297407734496309</v>
      </c>
      <c r="G21" s="73" t="s">
        <v>3</v>
      </c>
      <c r="H21" s="74">
        <v>53.2</v>
      </c>
      <c r="I21" s="75">
        <f t="shared" si="1"/>
        <v>187782.20914752036</v>
      </c>
      <c r="J21" s="76">
        <f t="shared" si="4"/>
        <v>13.434343434343432</v>
      </c>
      <c r="K21" s="77">
        <f t="shared" si="5"/>
        <v>1585559.5554335744</v>
      </c>
    </row>
    <row r="22" spans="1:11" ht="13.5" customHeight="1">
      <c r="A22" s="59">
        <v>18</v>
      </c>
      <c r="B22" s="69">
        <v>40862</v>
      </c>
      <c r="C22" s="69">
        <v>40865.666666666664</v>
      </c>
      <c r="D22" s="70" t="s">
        <v>48</v>
      </c>
      <c r="E22" s="71">
        <v>54.3</v>
      </c>
      <c r="F22" s="72">
        <f t="shared" si="0"/>
        <v>1.4599995906386505</v>
      </c>
      <c r="G22" s="73" t="s">
        <v>3</v>
      </c>
      <c r="H22" s="74">
        <v>0</v>
      </c>
      <c r="I22" s="75">
        <f t="shared" si="1"/>
        <v>0</v>
      </c>
      <c r="J22" s="76">
        <f t="shared" si="4"/>
        <v>0</v>
      </c>
      <c r="K22" s="77">
        <f t="shared" si="5"/>
        <v>1585559.5554335744</v>
      </c>
    </row>
    <row r="23" spans="1:11" ht="13.5" customHeight="1">
      <c r="A23" s="59">
        <v>19</v>
      </c>
      <c r="B23" s="69">
        <v>40871.666666666664</v>
      </c>
      <c r="C23" s="69">
        <v>40877.333333333336</v>
      </c>
      <c r="D23" s="70" t="s">
        <v>50</v>
      </c>
      <c r="E23" s="71">
        <v>16.2</v>
      </c>
      <c r="F23" s="72">
        <f t="shared" si="0"/>
        <v>4.8937023315851063</v>
      </c>
      <c r="G23" s="73" t="s">
        <v>3</v>
      </c>
      <c r="H23" s="74">
        <v>25.7</v>
      </c>
      <c r="I23" s="75">
        <f t="shared" si="1"/>
        <v>125768.14992173723</v>
      </c>
      <c r="J23" s="76">
        <f t="shared" si="4"/>
        <v>7.9320987654320945</v>
      </c>
      <c r="K23" s="77">
        <f t="shared" si="5"/>
        <v>1711327.7053553115</v>
      </c>
    </row>
    <row r="24" spans="1:11" ht="13.5" customHeight="1">
      <c r="A24" s="59">
        <v>20</v>
      </c>
      <c r="B24" s="69">
        <v>40899.666666666664</v>
      </c>
      <c r="C24" s="69">
        <v>40900</v>
      </c>
      <c r="D24" s="70" t="s">
        <v>50</v>
      </c>
      <c r="E24" s="71">
        <v>15.5</v>
      </c>
      <c r="F24" s="72">
        <f t="shared" si="0"/>
        <v>5.5204119527590692</v>
      </c>
      <c r="G24" s="73" t="s">
        <v>3</v>
      </c>
      <c r="H24" s="74">
        <v>-15.5</v>
      </c>
      <c r="I24" s="75">
        <f t="shared" si="1"/>
        <v>-85566.385267765567</v>
      </c>
      <c r="J24" s="76">
        <f t="shared" si="4"/>
        <v>-4.9999999999999956</v>
      </c>
      <c r="K24" s="77">
        <f t="shared" si="5"/>
        <v>1625761.320087546</v>
      </c>
    </row>
    <row r="25" spans="1:11" ht="13.5" customHeight="1">
      <c r="A25" s="59">
        <v>21</v>
      </c>
      <c r="B25" s="69">
        <v>40932</v>
      </c>
      <c r="C25" s="69">
        <v>40933.666666666664</v>
      </c>
      <c r="D25" s="70" t="s">
        <v>50</v>
      </c>
      <c r="E25" s="71">
        <v>10.4</v>
      </c>
      <c r="F25" s="72">
        <f t="shared" si="0"/>
        <v>7.816160192728586</v>
      </c>
      <c r="G25" s="73" t="s">
        <v>3</v>
      </c>
      <c r="H25" s="74">
        <v>53.9</v>
      </c>
      <c r="I25" s="75">
        <f t="shared" si="1"/>
        <v>421291.03438807081</v>
      </c>
      <c r="J25" s="76">
        <f t="shared" si="4"/>
        <v>25.913461538461547</v>
      </c>
      <c r="K25" s="77">
        <f t="shared" si="5"/>
        <v>2047052.3544756169</v>
      </c>
    </row>
    <row r="26" spans="1:11" ht="13.5" customHeight="1">
      <c r="A26" s="59">
        <v>22</v>
      </c>
      <c r="B26" s="69">
        <v>40954.666666666664</v>
      </c>
      <c r="C26" s="69">
        <v>40994.666666666664</v>
      </c>
      <c r="D26" s="70" t="s">
        <v>50</v>
      </c>
      <c r="E26" s="71">
        <v>37</v>
      </c>
      <c r="F26" s="72">
        <f t="shared" si="0"/>
        <v>2.7662869655075908</v>
      </c>
      <c r="G26" s="73" t="s">
        <v>3</v>
      </c>
      <c r="H26" s="74">
        <v>338.6</v>
      </c>
      <c r="I26" s="75">
        <f t="shared" si="1"/>
        <v>936664.76652087038</v>
      </c>
      <c r="J26" s="76">
        <f t="shared" si="4"/>
        <v>45.756756756756765</v>
      </c>
      <c r="K26" s="77">
        <f t="shared" si="5"/>
        <v>2983717.1209964873</v>
      </c>
    </row>
    <row r="27" spans="1:11" ht="13.5" customHeight="1">
      <c r="A27" s="59">
        <v>23</v>
      </c>
      <c r="B27" s="69">
        <v>40995.666666666664</v>
      </c>
      <c r="C27" s="69">
        <v>40996.666666666664</v>
      </c>
      <c r="D27" s="70" t="s">
        <v>48</v>
      </c>
      <c r="E27" s="71">
        <v>31.9</v>
      </c>
      <c r="F27" s="72">
        <f t="shared" si="0"/>
        <v>4.6766726034427704</v>
      </c>
      <c r="G27" s="73" t="s">
        <v>3</v>
      </c>
      <c r="H27" s="74">
        <v>-31.9</v>
      </c>
      <c r="I27" s="75">
        <f t="shared" si="1"/>
        <v>-149185.85604982436</v>
      </c>
      <c r="J27" s="76">
        <f t="shared" si="4"/>
        <v>-5.0000000000000044</v>
      </c>
      <c r="K27" s="77">
        <f t="shared" si="5"/>
        <v>2834531.2649466628</v>
      </c>
    </row>
    <row r="28" spans="1:11" ht="13.5" customHeight="1">
      <c r="A28" s="59">
        <v>24</v>
      </c>
      <c r="B28" s="69">
        <v>41009</v>
      </c>
      <c r="C28" s="69">
        <v>41017</v>
      </c>
      <c r="D28" s="70" t="s">
        <v>48</v>
      </c>
      <c r="E28" s="71">
        <v>56.9</v>
      </c>
      <c r="F28" s="72">
        <f t="shared" si="0"/>
        <v>2.4908007600585789</v>
      </c>
      <c r="G28" s="73" t="s">
        <v>3</v>
      </c>
      <c r="H28" s="74">
        <v>11.7</v>
      </c>
      <c r="I28" s="75">
        <f t="shared" si="1"/>
        <v>29142.368892685372</v>
      </c>
      <c r="J28" s="76">
        <f t="shared" si="4"/>
        <v>1.0281195079086165</v>
      </c>
      <c r="K28" s="77">
        <f t="shared" si="5"/>
        <v>2863673.6338393483</v>
      </c>
    </row>
    <row r="29" spans="1:11" ht="13.5" customHeight="1">
      <c r="A29" s="59">
        <v>25</v>
      </c>
      <c r="B29" s="69">
        <v>41184.666666666664</v>
      </c>
      <c r="C29" s="69">
        <v>41190.333333333336</v>
      </c>
      <c r="D29" s="70" t="s">
        <v>50</v>
      </c>
      <c r="E29" s="71">
        <v>23.7</v>
      </c>
      <c r="F29" s="72">
        <f t="shared" si="0"/>
        <v>6.0415055566230977</v>
      </c>
      <c r="G29" s="73" t="s">
        <v>3</v>
      </c>
      <c r="H29" s="74">
        <v>6.9</v>
      </c>
      <c r="I29" s="75">
        <f t="shared" si="1"/>
        <v>41686.38834069937</v>
      </c>
      <c r="J29" s="76">
        <f t="shared" si="4"/>
        <v>1.4556962025316496</v>
      </c>
      <c r="K29" s="77">
        <f t="shared" si="5"/>
        <v>2905360.0221800478</v>
      </c>
    </row>
    <row r="30" spans="1:11" ht="13.5" customHeight="1">
      <c r="A30" s="59">
        <v>26</v>
      </c>
      <c r="B30" s="69">
        <v>41201.333333333336</v>
      </c>
      <c r="C30" s="69">
        <v>41208.666666666664</v>
      </c>
      <c r="D30" s="70" t="s">
        <v>50</v>
      </c>
      <c r="E30" s="71">
        <v>27.4</v>
      </c>
      <c r="F30" s="72">
        <f t="shared" si="0"/>
        <v>5.3017518652920579</v>
      </c>
      <c r="G30" s="73" t="s">
        <v>3</v>
      </c>
      <c r="H30" s="74">
        <v>29</v>
      </c>
      <c r="I30" s="75">
        <f t="shared" si="1"/>
        <v>153750.80409346966</v>
      </c>
      <c r="J30" s="76">
        <f t="shared" si="4"/>
        <v>5.2919708029197139</v>
      </c>
      <c r="K30" s="77">
        <f t="shared" si="5"/>
        <v>3059110.8262735177</v>
      </c>
    </row>
    <row r="31" spans="1:11" ht="13.5" customHeight="1">
      <c r="A31" s="59">
        <v>27</v>
      </c>
      <c r="B31" s="69">
        <v>41227.666666666664</v>
      </c>
      <c r="C31" s="69">
        <v>41330.666666666664</v>
      </c>
      <c r="D31" s="70" t="s">
        <v>50</v>
      </c>
      <c r="E31" s="71">
        <v>24.1</v>
      </c>
      <c r="F31" s="72">
        <f t="shared" ref="F31:F74" si="6">K30*C$2/E31/100000</f>
        <v>6.3467029590736876</v>
      </c>
      <c r="G31" s="73" t="s">
        <v>3</v>
      </c>
      <c r="H31" s="74">
        <v>1205.3</v>
      </c>
      <c r="I31" s="75">
        <f t="shared" ref="I31:I50" si="7">F31*H31*1000</f>
        <v>7649681.0765715158</v>
      </c>
      <c r="J31" s="76">
        <f t="shared" ref="J31:J50" si="8">(K31-K30)/K30*100</f>
        <v>250.06224066390038</v>
      </c>
      <c r="K31" s="77">
        <f t="shared" ref="K31:K50" si="9">K30+I31</f>
        <v>10708791.902845033</v>
      </c>
    </row>
    <row r="32" spans="1:11" ht="13.5" customHeight="1">
      <c r="A32" s="59">
        <v>28</v>
      </c>
      <c r="B32" s="69">
        <v>41369.333333333336</v>
      </c>
      <c r="C32" s="69">
        <v>41376.333333333336</v>
      </c>
      <c r="D32" s="70" t="s">
        <v>50</v>
      </c>
      <c r="E32" s="71">
        <v>98.3</v>
      </c>
      <c r="F32" s="72">
        <f t="shared" si="6"/>
        <v>5.4469948641124271</v>
      </c>
      <c r="G32" s="73" t="s">
        <v>3</v>
      </c>
      <c r="H32" s="74">
        <v>245.8</v>
      </c>
      <c r="I32" s="75">
        <f t="shared" si="7"/>
        <v>1338871.3375988347</v>
      </c>
      <c r="J32" s="76">
        <f t="shared" si="8"/>
        <v>12.502543234994908</v>
      </c>
      <c r="K32" s="77">
        <f t="shared" si="9"/>
        <v>12047663.240443867</v>
      </c>
    </row>
    <row r="33" spans="1:11" ht="13.5" customHeight="1">
      <c r="A33" s="59">
        <v>29</v>
      </c>
      <c r="B33" s="69">
        <v>41394</v>
      </c>
      <c r="C33" s="69">
        <v>41395.333333333336</v>
      </c>
      <c r="D33" s="70" t="s">
        <v>48</v>
      </c>
      <c r="E33" s="71">
        <v>67.8</v>
      </c>
      <c r="F33" s="72">
        <f t="shared" si="6"/>
        <v>8.8847074044571297</v>
      </c>
      <c r="G33" s="73" t="s">
        <v>3</v>
      </c>
      <c r="H33" s="74">
        <v>0</v>
      </c>
      <c r="I33" s="75">
        <f t="shared" si="7"/>
        <v>0</v>
      </c>
      <c r="J33" s="76">
        <f t="shared" si="8"/>
        <v>0</v>
      </c>
      <c r="K33" s="77">
        <f t="shared" si="9"/>
        <v>12047663.240443867</v>
      </c>
    </row>
    <row r="34" spans="1:11" ht="13.5" customHeight="1">
      <c r="A34" s="59">
        <v>30</v>
      </c>
      <c r="B34" s="69">
        <v>41437.333333333336</v>
      </c>
      <c r="C34" s="69">
        <v>41444.666666666664</v>
      </c>
      <c r="D34" s="70" t="s">
        <v>48</v>
      </c>
      <c r="E34" s="71">
        <v>79.3</v>
      </c>
      <c r="F34" s="72">
        <f t="shared" si="6"/>
        <v>7.5962567720327039</v>
      </c>
      <c r="G34" s="73" t="s">
        <v>3</v>
      </c>
      <c r="H34" s="74">
        <v>0</v>
      </c>
      <c r="I34" s="75">
        <f t="shared" si="7"/>
        <v>0</v>
      </c>
      <c r="J34" s="76">
        <f t="shared" si="8"/>
        <v>0</v>
      </c>
      <c r="K34" s="77">
        <f t="shared" si="9"/>
        <v>12047663.240443867</v>
      </c>
    </row>
    <row r="35" spans="1:11" ht="13.5" customHeight="1">
      <c r="A35" s="59">
        <v>31</v>
      </c>
      <c r="B35" s="69">
        <v>41452</v>
      </c>
      <c r="C35" s="69">
        <v>41458.333333333336</v>
      </c>
      <c r="D35" s="70" t="s">
        <v>50</v>
      </c>
      <c r="E35" s="71">
        <v>44.9</v>
      </c>
      <c r="F35" s="72">
        <f t="shared" si="6"/>
        <v>13.416106058400743</v>
      </c>
      <c r="G35" s="73" t="s">
        <v>3</v>
      </c>
      <c r="H35" s="74">
        <v>158.6</v>
      </c>
      <c r="I35" s="75">
        <f t="shared" si="7"/>
        <v>2127794.4208623576</v>
      </c>
      <c r="J35" s="76">
        <f t="shared" si="8"/>
        <v>17.661469933184858</v>
      </c>
      <c r="K35" s="77">
        <f t="shared" si="9"/>
        <v>14175457.661306225</v>
      </c>
    </row>
    <row r="36" spans="1:11" ht="13.5" customHeight="1">
      <c r="A36" s="59">
        <v>32</v>
      </c>
      <c r="B36" s="69">
        <v>41472.333333333336</v>
      </c>
      <c r="C36" s="69">
        <v>41472.666666666664</v>
      </c>
      <c r="D36" s="70" t="s">
        <v>48</v>
      </c>
      <c r="E36" s="71">
        <v>76.3</v>
      </c>
      <c r="F36" s="72">
        <f t="shared" si="6"/>
        <v>9.2892907348009341</v>
      </c>
      <c r="G36" s="73" t="s">
        <v>3</v>
      </c>
      <c r="H36" s="74">
        <v>-76.3</v>
      </c>
      <c r="I36" s="75">
        <f t="shared" si="7"/>
        <v>-708772.88306531124</v>
      </c>
      <c r="J36" s="76">
        <f t="shared" si="8"/>
        <v>-5</v>
      </c>
      <c r="K36" s="77">
        <f t="shared" si="9"/>
        <v>13466684.778240914</v>
      </c>
    </row>
    <row r="37" spans="1:11" ht="13.5" customHeight="1">
      <c r="A37" s="59">
        <v>33</v>
      </c>
      <c r="B37" s="69">
        <v>41485.666666666664</v>
      </c>
      <c r="C37" s="69">
        <v>41486.333333333336</v>
      </c>
      <c r="D37" s="70" t="s">
        <v>48</v>
      </c>
      <c r="E37" s="71">
        <v>55.4</v>
      </c>
      <c r="F37" s="72">
        <f t="shared" si="6"/>
        <v>12.154047633791437</v>
      </c>
      <c r="G37" s="73" t="s">
        <v>3</v>
      </c>
      <c r="H37" s="74">
        <v>0</v>
      </c>
      <c r="I37" s="75">
        <f t="shared" si="7"/>
        <v>0</v>
      </c>
      <c r="J37" s="76">
        <f t="shared" si="8"/>
        <v>0</v>
      </c>
      <c r="K37" s="77">
        <f t="shared" si="9"/>
        <v>13466684.778240914</v>
      </c>
    </row>
    <row r="38" spans="1:11" ht="13.5" customHeight="1">
      <c r="A38" s="59">
        <v>34</v>
      </c>
      <c r="B38" s="69">
        <v>41548</v>
      </c>
      <c r="C38" s="69">
        <v>41548.666666666664</v>
      </c>
      <c r="D38" s="70" t="s">
        <v>48</v>
      </c>
      <c r="E38" s="71">
        <v>80.8</v>
      </c>
      <c r="F38" s="72">
        <f t="shared" si="6"/>
        <v>8.3333445409906641</v>
      </c>
      <c r="G38" s="73" t="s">
        <v>3</v>
      </c>
      <c r="H38" s="74">
        <v>0</v>
      </c>
      <c r="I38" s="75">
        <f t="shared" si="7"/>
        <v>0</v>
      </c>
      <c r="J38" s="76">
        <f t="shared" si="8"/>
        <v>0</v>
      </c>
      <c r="K38" s="77">
        <f t="shared" si="9"/>
        <v>13466684.778240914</v>
      </c>
    </row>
    <row r="39" spans="1:11" ht="13.5" customHeight="1">
      <c r="A39" s="59">
        <v>35</v>
      </c>
      <c r="B39" s="69">
        <v>41584.333333333336</v>
      </c>
      <c r="C39" s="69">
        <v>41585.666666666664</v>
      </c>
      <c r="D39" s="70" t="s">
        <v>50</v>
      </c>
      <c r="E39" s="71">
        <v>29.6</v>
      </c>
      <c r="F39" s="72">
        <f t="shared" si="6"/>
        <v>22.747778341623164</v>
      </c>
      <c r="G39" s="73" t="s">
        <v>3</v>
      </c>
      <c r="H39" s="74">
        <v>0</v>
      </c>
      <c r="I39" s="75">
        <f t="shared" si="7"/>
        <v>0</v>
      </c>
      <c r="J39" s="76">
        <f t="shared" si="8"/>
        <v>0</v>
      </c>
      <c r="K39" s="77">
        <f t="shared" si="9"/>
        <v>13466684.778240914</v>
      </c>
    </row>
    <row r="40" spans="1:11" ht="13.5" customHeight="1">
      <c r="A40" s="59">
        <v>36</v>
      </c>
      <c r="B40" s="69">
        <v>41597</v>
      </c>
      <c r="C40" s="69">
        <v>41611.666666666664</v>
      </c>
      <c r="D40" s="70" t="s">
        <v>50</v>
      </c>
      <c r="E40" s="71">
        <v>48.7</v>
      </c>
      <c r="F40" s="72">
        <f t="shared" si="6"/>
        <v>13.826165070062538</v>
      </c>
      <c r="G40" s="73" t="s">
        <v>3</v>
      </c>
      <c r="H40" s="74">
        <v>201.9</v>
      </c>
      <c r="I40" s="75">
        <f t="shared" si="7"/>
        <v>2791502.7276456268</v>
      </c>
      <c r="J40" s="76">
        <f t="shared" si="8"/>
        <v>20.728952772073921</v>
      </c>
      <c r="K40" s="77">
        <f t="shared" si="9"/>
        <v>16258187.50588654</v>
      </c>
    </row>
    <row r="41" spans="1:11" ht="13.5" customHeight="1">
      <c r="A41" s="59">
        <v>37</v>
      </c>
      <c r="B41" s="69">
        <v>41663</v>
      </c>
      <c r="C41" s="69">
        <v>41666</v>
      </c>
      <c r="D41" s="70" t="s">
        <v>48</v>
      </c>
      <c r="E41" s="71">
        <v>57.3</v>
      </c>
      <c r="F41" s="72">
        <f t="shared" si="6"/>
        <v>14.186900092396632</v>
      </c>
      <c r="G41" s="73" t="s">
        <v>3</v>
      </c>
      <c r="H41" s="74">
        <v>52.9</v>
      </c>
      <c r="I41" s="75">
        <f t="shared" si="7"/>
        <v>750487.01488778181</v>
      </c>
      <c r="J41" s="76">
        <f t="shared" si="8"/>
        <v>4.6160558464223271</v>
      </c>
      <c r="K41" s="77">
        <f t="shared" si="9"/>
        <v>17008674.52077432</v>
      </c>
    </row>
    <row r="42" spans="1:11" ht="13.5" customHeight="1">
      <c r="A42" s="59">
        <v>38</v>
      </c>
      <c r="B42" s="69">
        <v>41673</v>
      </c>
      <c r="C42" s="69">
        <v>41676.666666666664</v>
      </c>
      <c r="D42" s="70" t="s">
        <v>48</v>
      </c>
      <c r="E42" s="71">
        <v>39.200000000000003</v>
      </c>
      <c r="F42" s="72">
        <f t="shared" si="6"/>
        <v>21.694737909150916</v>
      </c>
      <c r="G42" s="73" t="s">
        <v>3</v>
      </c>
      <c r="H42" s="74">
        <v>0</v>
      </c>
      <c r="I42" s="75">
        <f t="shared" si="7"/>
        <v>0</v>
      </c>
      <c r="J42" s="76">
        <f t="shared" si="8"/>
        <v>0</v>
      </c>
      <c r="K42" s="77">
        <f t="shared" si="9"/>
        <v>17008674.52077432</v>
      </c>
    </row>
    <row r="43" spans="1:11" ht="13.5" customHeight="1">
      <c r="A43" s="59">
        <v>39</v>
      </c>
      <c r="B43" s="69">
        <v>41680.666666666664</v>
      </c>
      <c r="C43" s="69">
        <v>41681.333333333336</v>
      </c>
      <c r="D43" s="70" t="s">
        <v>50</v>
      </c>
      <c r="E43" s="71">
        <v>29.6</v>
      </c>
      <c r="F43" s="72">
        <f t="shared" si="6"/>
        <v>28.73086912292959</v>
      </c>
      <c r="G43" s="73" t="s">
        <v>3</v>
      </c>
      <c r="H43" s="74">
        <v>0</v>
      </c>
      <c r="I43" s="75">
        <f t="shared" si="7"/>
        <v>0</v>
      </c>
      <c r="J43" s="76">
        <f t="shared" si="8"/>
        <v>0</v>
      </c>
      <c r="K43" s="77">
        <f t="shared" si="9"/>
        <v>17008674.52077432</v>
      </c>
    </row>
    <row r="44" spans="1:11" ht="13.5" customHeight="1">
      <c r="A44" s="59">
        <v>40</v>
      </c>
      <c r="B44" s="69">
        <v>41719.333333333336</v>
      </c>
      <c r="C44" s="69">
        <v>41722.333333333336</v>
      </c>
      <c r="D44" s="70" t="s">
        <v>50</v>
      </c>
      <c r="E44" s="71">
        <v>43.8</v>
      </c>
      <c r="F44" s="72">
        <f t="shared" si="6"/>
        <v>19.41629511503918</v>
      </c>
      <c r="G44" s="73" t="s">
        <v>3</v>
      </c>
      <c r="H44" s="74">
        <v>0</v>
      </c>
      <c r="I44" s="75">
        <f t="shared" si="7"/>
        <v>0</v>
      </c>
      <c r="J44" s="76">
        <f t="shared" si="8"/>
        <v>0</v>
      </c>
      <c r="K44" s="77">
        <f t="shared" si="9"/>
        <v>17008674.52077432</v>
      </c>
    </row>
    <row r="45" spans="1:11" ht="13.5" customHeight="1">
      <c r="A45" s="59">
        <v>41</v>
      </c>
      <c r="B45" s="69">
        <v>41729.666666666664</v>
      </c>
      <c r="C45" s="69">
        <v>41733.333333333336</v>
      </c>
      <c r="D45" s="70" t="s">
        <v>50</v>
      </c>
      <c r="E45" s="71">
        <v>60</v>
      </c>
      <c r="F45" s="72">
        <f t="shared" si="6"/>
        <v>14.173895433978599</v>
      </c>
      <c r="G45" s="73" t="s">
        <v>3</v>
      </c>
      <c r="H45" s="74">
        <v>33.9</v>
      </c>
      <c r="I45" s="75">
        <f t="shared" si="7"/>
        <v>480495.05521187448</v>
      </c>
      <c r="J45" s="76">
        <f t="shared" si="8"/>
        <v>2.8250000000000064</v>
      </c>
      <c r="K45" s="77">
        <f t="shared" si="9"/>
        <v>17489169.575986195</v>
      </c>
    </row>
    <row r="46" spans="1:11" ht="13.5" customHeight="1">
      <c r="A46" s="59">
        <v>42</v>
      </c>
      <c r="B46" s="69">
        <v>41786.333333333336</v>
      </c>
      <c r="C46" s="69">
        <v>41787.333333333336</v>
      </c>
      <c r="D46" s="70" t="s">
        <v>50</v>
      </c>
      <c r="E46" s="71">
        <v>30.9</v>
      </c>
      <c r="F46" s="72">
        <f t="shared" si="6"/>
        <v>28.299627145608728</v>
      </c>
      <c r="G46" s="73" t="s">
        <v>3</v>
      </c>
      <c r="H46" s="74">
        <v>-30.9</v>
      </c>
      <c r="I46" s="75">
        <f t="shared" si="7"/>
        <v>-874458.4787993097</v>
      </c>
      <c r="J46" s="76">
        <f t="shared" si="8"/>
        <v>-4.9999999999999991</v>
      </c>
      <c r="K46" s="77">
        <f t="shared" si="9"/>
        <v>16614711.097186886</v>
      </c>
    </row>
    <row r="47" spans="1:11" ht="13.5" customHeight="1">
      <c r="A47" s="59">
        <v>43</v>
      </c>
      <c r="B47" s="69">
        <v>41788.333333333336</v>
      </c>
      <c r="C47" s="69">
        <v>41788.666666666664</v>
      </c>
      <c r="D47" s="70" t="s">
        <v>50</v>
      </c>
      <c r="E47" s="71">
        <v>35.4</v>
      </c>
      <c r="F47" s="72">
        <f t="shared" si="6"/>
        <v>23.467106069473004</v>
      </c>
      <c r="G47" s="73" t="s">
        <v>3</v>
      </c>
      <c r="H47" s="74">
        <v>-35.4</v>
      </c>
      <c r="I47" s="75">
        <f t="shared" si="7"/>
        <v>-830735.55485934438</v>
      </c>
      <c r="J47" s="76">
        <f t="shared" si="8"/>
        <v>-4.9999999999999973</v>
      </c>
      <c r="K47" s="77">
        <f t="shared" si="9"/>
        <v>15783975.542327542</v>
      </c>
    </row>
    <row r="48" spans="1:11" ht="13.5" customHeight="1">
      <c r="A48" s="59">
        <v>44</v>
      </c>
      <c r="B48" s="69">
        <v>41788.666666666664</v>
      </c>
      <c r="C48" s="69">
        <v>41796</v>
      </c>
      <c r="D48" s="70" t="s">
        <v>50</v>
      </c>
      <c r="E48" s="71">
        <v>42.9</v>
      </c>
      <c r="F48" s="72">
        <f t="shared" si="6"/>
        <v>18.396241890824641</v>
      </c>
      <c r="G48" s="73" t="s">
        <v>3</v>
      </c>
      <c r="H48" s="74">
        <v>44.9</v>
      </c>
      <c r="I48" s="75">
        <f t="shared" si="7"/>
        <v>825991.26089802629</v>
      </c>
      <c r="J48" s="76">
        <f t="shared" si="8"/>
        <v>5.2331002331002292</v>
      </c>
      <c r="K48" s="77">
        <f t="shared" si="9"/>
        <v>16609966.803225568</v>
      </c>
    </row>
    <row r="49" spans="1:11" ht="13.5" customHeight="1">
      <c r="A49" s="59">
        <v>45</v>
      </c>
      <c r="B49" s="69">
        <v>41814.666666666664</v>
      </c>
      <c r="C49" s="69">
        <v>41821</v>
      </c>
      <c r="D49" s="70" t="s">
        <v>48</v>
      </c>
      <c r="E49" s="71">
        <v>29.9</v>
      </c>
      <c r="F49" s="72">
        <f t="shared" si="6"/>
        <v>27.775864219440752</v>
      </c>
      <c r="G49" s="73" t="s">
        <v>3</v>
      </c>
      <c r="H49" s="74">
        <v>38.9</v>
      </c>
      <c r="I49" s="75">
        <f t="shared" si="7"/>
        <v>1080481.1181362453</v>
      </c>
      <c r="J49" s="76">
        <f t="shared" si="8"/>
        <v>6.5050167224080191</v>
      </c>
      <c r="K49" s="77">
        <f t="shared" si="9"/>
        <v>17690447.921361811</v>
      </c>
    </row>
    <row r="50" spans="1:11" ht="13.5" customHeight="1">
      <c r="A50" s="59">
        <v>46</v>
      </c>
      <c r="B50" s="69">
        <v>41845.666666666664</v>
      </c>
      <c r="C50" s="69">
        <v>41857.666666666664</v>
      </c>
      <c r="D50" s="70" t="s">
        <v>50</v>
      </c>
      <c r="E50" s="71">
        <v>20.3</v>
      </c>
      <c r="F50" s="72">
        <f t="shared" si="6"/>
        <v>43.572531826014306</v>
      </c>
      <c r="G50" s="73" t="s">
        <v>3</v>
      </c>
      <c r="H50" s="74">
        <v>12.3</v>
      </c>
      <c r="I50" s="75">
        <f t="shared" si="7"/>
        <v>535942.14145997597</v>
      </c>
      <c r="J50" s="76">
        <f t="shared" si="8"/>
        <v>3.0295566502463016</v>
      </c>
      <c r="K50" s="77">
        <f t="shared" si="9"/>
        <v>18226390.062821787</v>
      </c>
    </row>
    <row r="51" spans="1:11" ht="13.5" customHeight="1">
      <c r="A51" s="59">
        <v>47</v>
      </c>
      <c r="B51" s="69">
        <v>41873.333333333336</v>
      </c>
      <c r="C51" s="69">
        <v>41877</v>
      </c>
      <c r="D51" s="70" t="s">
        <v>50</v>
      </c>
      <c r="E51" s="71">
        <v>35.4</v>
      </c>
      <c r="F51" s="72">
        <f t="shared" si="6"/>
        <v>25.743488789296315</v>
      </c>
      <c r="G51" s="73" t="s">
        <v>3</v>
      </c>
      <c r="H51" s="74">
        <v>0</v>
      </c>
      <c r="I51" s="75">
        <f t="shared" ref="I51:I74" si="10">F51*H51*1000</f>
        <v>0</v>
      </c>
      <c r="J51" s="76">
        <f t="shared" ref="J51:J74" si="11">(K51-K50)/K50*100</f>
        <v>0</v>
      </c>
      <c r="K51" s="77">
        <f t="shared" ref="K51:K74" si="12">K50+I51</f>
        <v>18226390.062821787</v>
      </c>
    </row>
    <row r="52" spans="1:11" ht="13.5" customHeight="1">
      <c r="A52" s="59">
        <v>48</v>
      </c>
      <c r="B52" s="69">
        <v>41879.333333333336</v>
      </c>
      <c r="C52" s="69">
        <v>41887.666666666664</v>
      </c>
      <c r="D52" s="70" t="s">
        <v>50</v>
      </c>
      <c r="E52" s="71">
        <v>35.200000000000003</v>
      </c>
      <c r="F52" s="72">
        <f t="shared" si="6"/>
        <v>25.889758611962762</v>
      </c>
      <c r="G52" s="73" t="s">
        <v>3</v>
      </c>
      <c r="H52" s="74">
        <v>82.7</v>
      </c>
      <c r="I52" s="75">
        <f t="shared" si="10"/>
        <v>2141083.0372093203</v>
      </c>
      <c r="J52" s="76">
        <f t="shared" si="11"/>
        <v>11.747159090909092</v>
      </c>
      <c r="K52" s="77">
        <f t="shared" si="12"/>
        <v>20367473.100031108</v>
      </c>
    </row>
    <row r="53" spans="1:11" ht="13.5" customHeight="1">
      <c r="A53" s="59">
        <v>49</v>
      </c>
      <c r="B53" s="69">
        <v>41887.666666666664</v>
      </c>
      <c r="C53" s="69">
        <v>41905.333333333336</v>
      </c>
      <c r="D53" s="70" t="s">
        <v>50</v>
      </c>
      <c r="E53" s="71">
        <v>48.9</v>
      </c>
      <c r="F53" s="72">
        <f t="shared" si="6"/>
        <v>20.825637116596226</v>
      </c>
      <c r="G53" s="73" t="s">
        <v>3</v>
      </c>
      <c r="H53" s="74">
        <v>338.3</v>
      </c>
      <c r="I53" s="75">
        <f t="shared" si="10"/>
        <v>7045313.0365445036</v>
      </c>
      <c r="J53" s="76">
        <f t="shared" si="11"/>
        <v>34.591002044989771</v>
      </c>
      <c r="K53" s="77">
        <f t="shared" si="12"/>
        <v>27412786.136575609</v>
      </c>
    </row>
    <row r="54" spans="1:11" ht="13.5" customHeight="1">
      <c r="A54" s="59">
        <v>50</v>
      </c>
      <c r="B54" s="69">
        <v>41919</v>
      </c>
      <c r="C54" s="69">
        <v>41920.666666666664</v>
      </c>
      <c r="D54" s="70" t="s">
        <v>48</v>
      </c>
      <c r="E54" s="71">
        <v>63.4</v>
      </c>
      <c r="F54" s="72">
        <f t="shared" si="6"/>
        <v>21.618916511494959</v>
      </c>
      <c r="G54" s="73" t="s">
        <v>3</v>
      </c>
      <c r="H54" s="74">
        <v>0</v>
      </c>
      <c r="I54" s="75">
        <f t="shared" si="10"/>
        <v>0</v>
      </c>
      <c r="J54" s="76">
        <f t="shared" si="11"/>
        <v>0</v>
      </c>
      <c r="K54" s="77">
        <f t="shared" si="12"/>
        <v>27412786.136575609</v>
      </c>
    </row>
    <row r="55" spans="1:11" ht="13.5" customHeight="1">
      <c r="A55" s="59">
        <v>51</v>
      </c>
      <c r="B55" s="69">
        <v>41920.666666666664</v>
      </c>
      <c r="C55" s="69">
        <v>41921.666666666664</v>
      </c>
      <c r="D55" s="70" t="s">
        <v>48</v>
      </c>
      <c r="E55" s="71">
        <v>80.599999999999994</v>
      </c>
      <c r="F55" s="72">
        <f t="shared" si="6"/>
        <v>17.005450456932763</v>
      </c>
      <c r="G55" s="73" t="s">
        <v>3</v>
      </c>
      <c r="H55" s="74">
        <v>0</v>
      </c>
      <c r="I55" s="75">
        <f t="shared" si="10"/>
        <v>0</v>
      </c>
      <c r="J55" s="76">
        <f t="shared" si="11"/>
        <v>0</v>
      </c>
      <c r="K55" s="77">
        <f t="shared" si="12"/>
        <v>27412786.136575609</v>
      </c>
    </row>
    <row r="56" spans="1:11" ht="13.5" customHeight="1">
      <c r="A56" s="59">
        <v>52</v>
      </c>
      <c r="B56" s="69">
        <v>41925.333333333336</v>
      </c>
      <c r="C56" s="69">
        <v>41935.333333333336</v>
      </c>
      <c r="D56" s="70" t="s">
        <v>48</v>
      </c>
      <c r="E56" s="71">
        <v>55.5</v>
      </c>
      <c r="F56" s="72">
        <f t="shared" si="6"/>
        <v>24.696203726644693</v>
      </c>
      <c r="G56" s="73" t="s">
        <v>3</v>
      </c>
      <c r="H56" s="74">
        <v>16.8</v>
      </c>
      <c r="I56" s="75">
        <f t="shared" si="10"/>
        <v>414896.22260763089</v>
      </c>
      <c r="J56" s="76">
        <f t="shared" si="11"/>
        <v>1.5135135135135149</v>
      </c>
      <c r="K56" s="77">
        <f t="shared" si="12"/>
        <v>27827682.359183241</v>
      </c>
    </row>
    <row r="57" spans="1:11" ht="13.5" customHeight="1">
      <c r="A57" s="59">
        <v>53</v>
      </c>
      <c r="B57" s="69">
        <v>41939.666666666664</v>
      </c>
      <c r="C57" s="69">
        <v>41982.666666666664</v>
      </c>
      <c r="D57" s="70" t="s">
        <v>50</v>
      </c>
      <c r="E57" s="71">
        <v>36.6</v>
      </c>
      <c r="F57" s="72">
        <f t="shared" si="6"/>
        <v>38.015959507080929</v>
      </c>
      <c r="G57" s="73" t="s">
        <v>3</v>
      </c>
      <c r="H57" s="74">
        <v>1129.8</v>
      </c>
      <c r="I57" s="75">
        <f t="shared" si="10"/>
        <v>42950431.051100031</v>
      </c>
      <c r="J57" s="76">
        <f t="shared" si="11"/>
        <v>154.34426229508196</v>
      </c>
      <c r="K57" s="77">
        <f t="shared" si="12"/>
        <v>70778113.410283267</v>
      </c>
    </row>
    <row r="58" spans="1:11" ht="13.5" customHeight="1">
      <c r="A58" s="59">
        <v>54</v>
      </c>
      <c r="B58" s="69">
        <v>42044.666666666664</v>
      </c>
      <c r="C58" s="69">
        <v>42047.333333333336</v>
      </c>
      <c r="D58" s="70" t="s">
        <v>50</v>
      </c>
      <c r="E58" s="71">
        <v>47.3</v>
      </c>
      <c r="F58" s="72">
        <f t="shared" si="6"/>
        <v>74.818301702202191</v>
      </c>
      <c r="G58" s="73" t="s">
        <v>3</v>
      </c>
      <c r="H58" s="74">
        <v>0</v>
      </c>
      <c r="I58" s="75">
        <f t="shared" si="10"/>
        <v>0</v>
      </c>
      <c r="J58" s="76">
        <f t="shared" si="11"/>
        <v>0</v>
      </c>
      <c r="K58" s="77">
        <f t="shared" si="12"/>
        <v>70778113.410283267</v>
      </c>
    </row>
    <row r="59" spans="1:11" ht="13.5" customHeight="1">
      <c r="A59" s="59">
        <v>55</v>
      </c>
      <c r="B59" s="69">
        <v>42066.666666666664</v>
      </c>
      <c r="C59" s="69">
        <v>42081.666666666664</v>
      </c>
      <c r="D59" s="70" t="s">
        <v>50</v>
      </c>
      <c r="E59" s="71">
        <v>51.2</v>
      </c>
      <c r="F59" s="72">
        <f t="shared" si="6"/>
        <v>69.119251377229745</v>
      </c>
      <c r="G59" s="73" t="s">
        <v>3</v>
      </c>
      <c r="H59" s="74">
        <v>73.5</v>
      </c>
      <c r="I59" s="75">
        <f t="shared" si="10"/>
        <v>5080264.9762263866</v>
      </c>
      <c r="J59" s="76">
        <f t="shared" si="11"/>
        <v>7.1777343750000044</v>
      </c>
      <c r="K59" s="77">
        <f t="shared" si="12"/>
        <v>75858378.386509657</v>
      </c>
    </row>
    <row r="60" spans="1:11" ht="13.5" customHeight="1">
      <c r="A60" s="59">
        <v>56</v>
      </c>
      <c r="B60" s="69">
        <v>42082.666666666664</v>
      </c>
      <c r="C60" s="69">
        <v>42083.333333333336</v>
      </c>
      <c r="D60" s="70" t="s">
        <v>48</v>
      </c>
      <c r="E60" s="71">
        <v>38</v>
      </c>
      <c r="F60" s="72">
        <f t="shared" si="6"/>
        <v>99.813655771723234</v>
      </c>
      <c r="G60" s="73" t="s">
        <v>3</v>
      </c>
      <c r="H60" s="74">
        <v>0</v>
      </c>
      <c r="I60" s="75">
        <f t="shared" si="10"/>
        <v>0</v>
      </c>
      <c r="J60" s="76">
        <f t="shared" si="11"/>
        <v>0</v>
      </c>
      <c r="K60" s="77">
        <f t="shared" si="12"/>
        <v>75858378.386509657</v>
      </c>
    </row>
    <row r="61" spans="1:11" ht="13.5" customHeight="1">
      <c r="A61" s="59">
        <v>57</v>
      </c>
      <c r="B61" s="69">
        <v>42083.333333333336</v>
      </c>
      <c r="C61" s="69">
        <v>42093.333333333336</v>
      </c>
      <c r="D61" s="70" t="s">
        <v>48</v>
      </c>
      <c r="E61" s="71">
        <v>60.6</v>
      </c>
      <c r="F61" s="72">
        <f t="shared" si="6"/>
        <v>62.589421110981561</v>
      </c>
      <c r="G61" s="73" t="s">
        <v>3</v>
      </c>
      <c r="H61" s="74">
        <v>95.4</v>
      </c>
      <c r="I61" s="75">
        <f t="shared" si="10"/>
        <v>5971030.7739876416</v>
      </c>
      <c r="J61" s="76">
        <f t="shared" si="11"/>
        <v>7.8712871287128641</v>
      </c>
      <c r="K61" s="77">
        <f t="shared" si="12"/>
        <v>81829409.160497293</v>
      </c>
    </row>
    <row r="62" spans="1:11" ht="13.5" customHeight="1">
      <c r="A62" s="59">
        <v>58</v>
      </c>
      <c r="B62" s="69">
        <v>42095</v>
      </c>
      <c r="C62" s="69">
        <v>42095.333333333336</v>
      </c>
      <c r="D62" s="70" t="s">
        <v>50</v>
      </c>
      <c r="E62" s="71">
        <v>72.099999999999994</v>
      </c>
      <c r="F62" s="72">
        <f t="shared" si="6"/>
        <v>56.747163079401737</v>
      </c>
      <c r="G62" s="73" t="s">
        <v>3</v>
      </c>
      <c r="H62" s="74">
        <v>0</v>
      </c>
      <c r="I62" s="75">
        <f t="shared" si="10"/>
        <v>0</v>
      </c>
      <c r="J62" s="76">
        <f t="shared" si="11"/>
        <v>0</v>
      </c>
      <c r="K62" s="77">
        <f t="shared" si="12"/>
        <v>81829409.160497293</v>
      </c>
    </row>
    <row r="63" spans="1:11" ht="13.5" customHeight="1">
      <c r="A63" s="59">
        <v>59</v>
      </c>
      <c r="B63" s="69">
        <v>42110.666666666664</v>
      </c>
      <c r="C63" s="69">
        <v>42111.333333333336</v>
      </c>
      <c r="D63" s="70" t="s">
        <v>48</v>
      </c>
      <c r="E63" s="71">
        <v>66</v>
      </c>
      <c r="F63" s="72">
        <f t="shared" si="6"/>
        <v>61.991976636740382</v>
      </c>
      <c r="G63" s="73" t="s">
        <v>3</v>
      </c>
      <c r="H63" s="74">
        <v>0</v>
      </c>
      <c r="I63" s="75">
        <f t="shared" si="10"/>
        <v>0</v>
      </c>
      <c r="J63" s="76">
        <f t="shared" si="11"/>
        <v>0</v>
      </c>
      <c r="K63" s="77">
        <f t="shared" si="12"/>
        <v>81829409.160497293</v>
      </c>
    </row>
    <row r="64" spans="1:11" ht="13.5" customHeight="1">
      <c r="A64" s="59">
        <v>60</v>
      </c>
      <c r="B64" s="69">
        <v>42146.666666666664</v>
      </c>
      <c r="C64" s="69">
        <v>42165</v>
      </c>
      <c r="D64" s="70" t="s">
        <v>50</v>
      </c>
      <c r="E64" s="71">
        <v>27.9</v>
      </c>
      <c r="F64" s="72">
        <f t="shared" si="6"/>
        <v>146.64768666755788</v>
      </c>
      <c r="G64" s="73" t="s">
        <v>3</v>
      </c>
      <c r="H64" s="74">
        <v>210.8</v>
      </c>
      <c r="I64" s="75">
        <f t="shared" si="10"/>
        <v>30913332.349521201</v>
      </c>
      <c r="J64" s="76">
        <f t="shared" si="11"/>
        <v>37.777777777777786</v>
      </c>
      <c r="K64" s="77">
        <f t="shared" si="12"/>
        <v>112742741.5100185</v>
      </c>
    </row>
    <row r="65" spans="1:11" ht="13.5" customHeight="1">
      <c r="A65" s="59">
        <v>61</v>
      </c>
      <c r="B65" s="69">
        <v>42202.666666666664</v>
      </c>
      <c r="C65" s="69">
        <v>42206.666666666664</v>
      </c>
      <c r="D65" s="70" t="s">
        <v>50</v>
      </c>
      <c r="E65" s="71">
        <v>23.2</v>
      </c>
      <c r="F65" s="72">
        <f t="shared" si="6"/>
        <v>242.98004635779847</v>
      </c>
      <c r="G65" s="73" t="s">
        <v>3</v>
      </c>
      <c r="H65" s="74">
        <v>0</v>
      </c>
      <c r="I65" s="75">
        <f t="shared" si="10"/>
        <v>0</v>
      </c>
      <c r="J65" s="76">
        <f t="shared" si="11"/>
        <v>0</v>
      </c>
      <c r="K65" s="77">
        <f t="shared" si="12"/>
        <v>112742741.5100185</v>
      </c>
    </row>
    <row r="66" spans="1:11" ht="13.5" customHeight="1">
      <c r="A66" s="59">
        <v>62</v>
      </c>
      <c r="B66" s="69">
        <v>42220.333333333336</v>
      </c>
      <c r="C66" s="69">
        <v>42221.333333333336</v>
      </c>
      <c r="D66" s="70" t="s">
        <v>50</v>
      </c>
      <c r="E66" s="71">
        <v>29.5</v>
      </c>
      <c r="F66" s="72">
        <f t="shared" si="6"/>
        <v>191.08939238986187</v>
      </c>
      <c r="G66" s="73" t="s">
        <v>3</v>
      </c>
      <c r="H66" s="74">
        <v>0</v>
      </c>
      <c r="I66" s="75">
        <f t="shared" si="10"/>
        <v>0</v>
      </c>
      <c r="J66" s="76">
        <f t="shared" si="11"/>
        <v>0</v>
      </c>
      <c r="K66" s="77">
        <f t="shared" si="12"/>
        <v>112742741.5100185</v>
      </c>
    </row>
    <row r="67" spans="1:11" ht="13.5" customHeight="1">
      <c r="A67" s="59">
        <v>63</v>
      </c>
      <c r="B67" s="69">
        <v>42221.333333333336</v>
      </c>
      <c r="C67" s="69">
        <v>42223.666666666664</v>
      </c>
      <c r="D67" s="70" t="s">
        <v>50</v>
      </c>
      <c r="E67" s="71">
        <v>50.4</v>
      </c>
      <c r="F67" s="72">
        <f t="shared" si="6"/>
        <v>111.84795784724056</v>
      </c>
      <c r="G67" s="73" t="s">
        <v>3</v>
      </c>
      <c r="H67" s="74">
        <v>5.7</v>
      </c>
      <c r="I67" s="75">
        <f t="shared" si="10"/>
        <v>637533.35972927127</v>
      </c>
      <c r="J67" s="76">
        <f t="shared" si="11"/>
        <v>0.5654761904761938</v>
      </c>
      <c r="K67" s="77">
        <f t="shared" si="12"/>
        <v>113380274.86974777</v>
      </c>
    </row>
    <row r="68" spans="1:11" ht="13.5" customHeight="1">
      <c r="A68" s="59">
        <v>64</v>
      </c>
      <c r="B68" s="69">
        <v>42230</v>
      </c>
      <c r="C68" s="69">
        <v>42233</v>
      </c>
      <c r="D68" s="70" t="s">
        <v>48</v>
      </c>
      <c r="E68" s="71">
        <v>18.899999999999999</v>
      </c>
      <c r="F68" s="72">
        <f t="shared" si="6"/>
        <v>299.94781711573489</v>
      </c>
      <c r="G68" s="73" t="s">
        <v>3</v>
      </c>
      <c r="H68" s="74">
        <v>0</v>
      </c>
      <c r="I68" s="75">
        <f t="shared" si="10"/>
        <v>0</v>
      </c>
      <c r="J68" s="76">
        <f t="shared" si="11"/>
        <v>0</v>
      </c>
      <c r="K68" s="77">
        <f t="shared" si="12"/>
        <v>113380274.86974777</v>
      </c>
    </row>
    <row r="69" spans="1:11" ht="13.5" customHeight="1">
      <c r="A69" s="59">
        <v>65</v>
      </c>
      <c r="B69" s="69">
        <v>42233.333333333336</v>
      </c>
      <c r="C69" s="69">
        <v>42243.333333333336</v>
      </c>
      <c r="D69" s="70" t="s">
        <v>48</v>
      </c>
      <c r="E69" s="71">
        <v>32</v>
      </c>
      <c r="F69" s="72">
        <f t="shared" si="6"/>
        <v>177.15667948398089</v>
      </c>
      <c r="G69" s="73" t="s">
        <v>3</v>
      </c>
      <c r="H69" s="74">
        <v>375.9</v>
      </c>
      <c r="I69" s="75">
        <f t="shared" si="10"/>
        <v>66593195.818028413</v>
      </c>
      <c r="J69" s="76">
        <f t="shared" si="11"/>
        <v>58.734374999999986</v>
      </c>
      <c r="K69" s="77">
        <f t="shared" si="12"/>
        <v>179973470.68777618</v>
      </c>
    </row>
    <row r="70" spans="1:11" ht="13.5" customHeight="1">
      <c r="A70" s="59">
        <v>66</v>
      </c>
      <c r="B70" s="69">
        <v>42261.666666666664</v>
      </c>
      <c r="C70" s="69">
        <v>42262.333333333336</v>
      </c>
      <c r="D70" s="70" t="s">
        <v>50</v>
      </c>
      <c r="E70" s="71">
        <v>50.7</v>
      </c>
      <c r="F70" s="72">
        <f t="shared" si="6"/>
        <v>177.48862986960177</v>
      </c>
      <c r="G70" s="73" t="s">
        <v>3</v>
      </c>
      <c r="H70" s="74">
        <v>0</v>
      </c>
      <c r="I70" s="75">
        <f t="shared" si="10"/>
        <v>0</v>
      </c>
      <c r="J70" s="76">
        <f t="shared" si="11"/>
        <v>0</v>
      </c>
      <c r="K70" s="77">
        <f t="shared" si="12"/>
        <v>179973470.68777618</v>
      </c>
    </row>
    <row r="71" spans="1:11" ht="13.5" customHeight="1">
      <c r="A71" s="59">
        <v>67</v>
      </c>
      <c r="B71" s="69">
        <v>42262.333333333336</v>
      </c>
      <c r="C71" s="69">
        <v>42263.333333333336</v>
      </c>
      <c r="D71" s="70" t="s">
        <v>50</v>
      </c>
      <c r="E71" s="71">
        <v>85.1</v>
      </c>
      <c r="F71" s="72">
        <f t="shared" si="6"/>
        <v>105.74234470492138</v>
      </c>
      <c r="G71" s="73" t="s">
        <v>3</v>
      </c>
      <c r="H71" s="74">
        <v>0</v>
      </c>
      <c r="I71" s="75">
        <f t="shared" si="10"/>
        <v>0</v>
      </c>
      <c r="J71" s="76">
        <f t="shared" si="11"/>
        <v>0</v>
      </c>
      <c r="K71" s="77">
        <f t="shared" si="12"/>
        <v>179973470.68777618</v>
      </c>
    </row>
    <row r="72" spans="1:11" ht="13.5" customHeight="1">
      <c r="A72" s="59">
        <v>68</v>
      </c>
      <c r="B72" s="69">
        <v>42313.666666666664</v>
      </c>
      <c r="C72" s="69">
        <v>42347.666666666664</v>
      </c>
      <c r="D72" s="70" t="s">
        <v>50</v>
      </c>
      <c r="E72" s="71">
        <v>43.7</v>
      </c>
      <c r="F72" s="72">
        <f t="shared" si="6"/>
        <v>205.91930284642581</v>
      </c>
      <c r="G72" s="73" t="s">
        <v>3</v>
      </c>
      <c r="H72" s="74">
        <v>29.1</v>
      </c>
      <c r="I72" s="75">
        <f t="shared" si="10"/>
        <v>5992251.7128309906</v>
      </c>
      <c r="J72" s="76">
        <f t="shared" si="11"/>
        <v>3.3295194508009147</v>
      </c>
      <c r="K72" s="77">
        <f t="shared" si="12"/>
        <v>185965722.40060717</v>
      </c>
    </row>
    <row r="73" spans="1:11" ht="13.5" customHeight="1">
      <c r="A73" s="59">
        <v>69</v>
      </c>
      <c r="B73" s="69">
        <v>42353</v>
      </c>
      <c r="C73" s="69">
        <v>42353.333333333336</v>
      </c>
      <c r="D73" s="70" t="s">
        <v>48</v>
      </c>
      <c r="E73" s="71">
        <v>33.4</v>
      </c>
      <c r="F73" s="72">
        <f t="shared" si="6"/>
        <v>278.39180000090892</v>
      </c>
      <c r="G73" s="73" t="s">
        <v>3</v>
      </c>
      <c r="H73" s="74">
        <v>0</v>
      </c>
      <c r="I73" s="75">
        <f t="shared" si="10"/>
        <v>0</v>
      </c>
      <c r="J73" s="76">
        <f t="shared" si="11"/>
        <v>0</v>
      </c>
      <c r="K73" s="77">
        <f t="shared" si="12"/>
        <v>185965722.40060717</v>
      </c>
    </row>
    <row r="74" spans="1:11" ht="13.5" customHeight="1">
      <c r="A74" s="59">
        <v>70</v>
      </c>
      <c r="B74" s="69">
        <v>42355.333333333336</v>
      </c>
      <c r="C74" s="69">
        <v>42356</v>
      </c>
      <c r="D74" s="70" t="s">
        <v>50</v>
      </c>
      <c r="E74" s="71">
        <v>40.299999999999997</v>
      </c>
      <c r="F74" s="72">
        <f t="shared" si="6"/>
        <v>230.72670273028183</v>
      </c>
      <c r="G74" s="73" t="s">
        <v>3</v>
      </c>
      <c r="H74" s="74">
        <v>0</v>
      </c>
      <c r="I74" s="75">
        <f t="shared" si="10"/>
        <v>0</v>
      </c>
      <c r="J74" s="76">
        <f t="shared" si="11"/>
        <v>0</v>
      </c>
      <c r="K74" s="77">
        <f t="shared" si="12"/>
        <v>185965722.40060717</v>
      </c>
    </row>
  </sheetData>
  <phoneticPr fontId="4"/>
  <dataValidations count="1">
    <dataValidation type="list" allowBlank="1" showInputMessage="1" showErrorMessage="1" sqref="D5:D74">
      <formula1>"買,売"</formula1>
    </dataValidation>
  </dataValidations>
  <pageMargins left="0.69861111111111107" right="0.69861111111111107" top="0.75" bottom="0.75" header="0.3" footer="0.3"/>
  <pageSetup paperSize="9" firstPageNumber="4294963191" orientation="portrait"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topLeftCell="A37" zoomScaleSheetLayoutView="100" workbookViewId="0"/>
  </sheetViews>
  <sheetFormatPr defaultColWidth="8.875" defaultRowHeight="13.5"/>
  <sheetData>
    <row r="1" spans="1:1">
      <c r="A1" s="51" t="s">
        <v>33</v>
      </c>
    </row>
    <row r="2" spans="1:1">
      <c r="A2" s="51" t="s">
        <v>36</v>
      </c>
    </row>
    <row r="3" spans="1:1">
      <c r="A3" s="51" t="s">
        <v>37</v>
      </c>
    </row>
    <row r="25" spans="1:1">
      <c r="A25" s="51" t="s">
        <v>34</v>
      </c>
    </row>
    <row r="26" spans="1:1">
      <c r="A26" s="51" t="s">
        <v>38</v>
      </c>
    </row>
    <row r="44" spans="1:1">
      <c r="A44" s="51" t="s">
        <v>35</v>
      </c>
    </row>
  </sheetData>
  <phoneticPr fontId="4"/>
  <pageMargins left="0.75" right="0.75" top="1" bottom="1" header="0.51111111111111107" footer="0.51111111111111107"/>
  <pageSetup paperSize="9" firstPageNumber="42949631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SheetLayoutView="100" workbookViewId="0">
      <selection activeCell="A20" sqref="A20"/>
    </sheetView>
  </sheetViews>
  <sheetFormatPr defaultColWidth="8.875" defaultRowHeight="13.5"/>
  <cols>
    <col min="1" max="1" width="10.5" bestFit="1" customWidth="1"/>
  </cols>
  <sheetData>
    <row r="1" spans="1:9">
      <c r="A1" s="4" t="s">
        <v>4</v>
      </c>
      <c r="B1" s="5"/>
      <c r="C1" s="5"/>
      <c r="D1" s="5"/>
      <c r="E1" s="5"/>
      <c r="F1" s="5"/>
      <c r="G1" s="5"/>
      <c r="H1" s="5"/>
      <c r="I1" s="8"/>
    </row>
    <row r="2" spans="1:9">
      <c r="A2" s="6" t="s">
        <v>5</v>
      </c>
      <c r="B2" s="7"/>
      <c r="C2" s="7"/>
      <c r="D2" s="7"/>
      <c r="E2" s="7"/>
      <c r="F2" s="7"/>
      <c r="G2" s="7"/>
      <c r="H2" s="7"/>
      <c r="I2" s="8"/>
    </row>
    <row r="3" spans="1:9">
      <c r="A3" s="48" t="s">
        <v>24</v>
      </c>
      <c r="D3" s="3"/>
    </row>
    <row r="4" spans="1:9">
      <c r="A4" s="49" t="s">
        <v>26</v>
      </c>
    </row>
    <row r="7" spans="1:9">
      <c r="A7" t="s">
        <v>6</v>
      </c>
    </row>
    <row r="8" spans="1:9">
      <c r="A8" t="s">
        <v>25</v>
      </c>
    </row>
    <row r="9" spans="1:9">
      <c r="A9" t="s">
        <v>27</v>
      </c>
    </row>
    <row r="10" spans="1:9">
      <c r="A10" t="s">
        <v>28</v>
      </c>
    </row>
    <row r="11" spans="1:9">
      <c r="A11" s="51" t="s">
        <v>39</v>
      </c>
    </row>
    <row r="12" spans="1:9">
      <c r="A12" s="51" t="s">
        <v>40</v>
      </c>
    </row>
    <row r="13" spans="1:9">
      <c r="A13" s="51" t="s">
        <v>41</v>
      </c>
    </row>
    <row r="14" spans="1:9">
      <c r="A14" s="51" t="s">
        <v>43</v>
      </c>
    </row>
    <row r="16" spans="1:9">
      <c r="A16" s="78">
        <v>42379</v>
      </c>
    </row>
    <row r="17" spans="1:1">
      <c r="A17" s="79" t="s">
        <v>53</v>
      </c>
    </row>
    <row r="18" spans="1:1">
      <c r="A18" t="s">
        <v>54</v>
      </c>
    </row>
    <row r="19" spans="1:1">
      <c r="A19" t="s">
        <v>55</v>
      </c>
    </row>
  </sheetData>
  <phoneticPr fontId="4"/>
  <pageMargins left="0.75" right="0.75" top="1" bottom="1" header="0.51111111111111107" footer="0.51111111111111107"/>
  <pageSetup paperSize="9" firstPageNumber="42949631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16"/>
  <sheetViews>
    <sheetView zoomScaleSheetLayoutView="100" workbookViewId="0"/>
  </sheetViews>
  <sheetFormatPr defaultColWidth="8.875" defaultRowHeight="13.5"/>
  <cols>
    <col min="2" max="2" width="18.25" customWidth="1"/>
    <col min="5" max="5" width="10.75" customWidth="1"/>
  </cols>
  <sheetData>
    <row r="4" spans="2:5">
      <c r="B4" s="50" t="s">
        <v>7</v>
      </c>
      <c r="C4" t="s">
        <v>8</v>
      </c>
      <c r="D4" t="s">
        <v>30</v>
      </c>
      <c r="E4" t="s">
        <v>42</v>
      </c>
    </row>
    <row r="5" spans="2:5">
      <c r="B5" s="50"/>
      <c r="D5" t="s">
        <v>51</v>
      </c>
      <c r="E5" t="s">
        <v>52</v>
      </c>
    </row>
    <row r="6" spans="2:5">
      <c r="B6" s="50"/>
      <c r="D6" t="s">
        <v>31</v>
      </c>
    </row>
    <row r="7" spans="2:5">
      <c r="C7" t="s">
        <v>9</v>
      </c>
      <c r="D7" t="s">
        <v>30</v>
      </c>
    </row>
    <row r="8" spans="2:5">
      <c r="D8" t="s">
        <v>31</v>
      </c>
    </row>
    <row r="11" spans="2:5">
      <c r="B11" s="50" t="s">
        <v>10</v>
      </c>
      <c r="C11" t="s">
        <v>8</v>
      </c>
      <c r="D11" t="s">
        <v>32</v>
      </c>
    </row>
    <row r="12" spans="2:5">
      <c r="C12" t="s">
        <v>11</v>
      </c>
      <c r="D12" t="s">
        <v>32</v>
      </c>
    </row>
    <row r="15" spans="2:5">
      <c r="B15" s="50" t="s">
        <v>12</v>
      </c>
      <c r="C15" t="s">
        <v>8</v>
      </c>
    </row>
    <row r="16" spans="2:5">
      <c r="C16" t="s">
        <v>13</v>
      </c>
    </row>
  </sheetData>
  <phoneticPr fontId="4"/>
  <pageMargins left="0.75" right="0.75" top="1" bottom="1" header="0.51111111111111107" footer="0.51111111111111107"/>
  <pageSetup paperSize="9" firstPageNumber="4294963191"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5</vt:i4>
      </vt:variant>
    </vt:vector>
  </HeadingPairs>
  <TitlesOfParts>
    <vt:vector size="5" baseType="lpstr">
      <vt:lpstr>検証データドル円日足</vt:lpstr>
      <vt:lpstr>検証データドル円8時間足</vt:lpstr>
      <vt:lpstr>画像</vt:lpstr>
      <vt:lpstr>気づき</vt:lpstr>
      <vt:lpstr>検証終了通貨</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teru</cp:lastModifiedBy>
  <cp:revision/>
  <cp:lastPrinted>1899-12-30T00:00:00Z</cp:lastPrinted>
  <dcterms:created xsi:type="dcterms:W3CDTF">2013-10-09T23:04:08Z</dcterms:created>
  <dcterms:modified xsi:type="dcterms:W3CDTF">2016-01-10T08:46:53Z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