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\Desktop\"/>
    </mc:Choice>
  </mc:AlternateContent>
  <bookViews>
    <workbookView xWindow="0" yWindow="0" windowWidth="7500" windowHeight="13335"/>
  </bookViews>
  <sheets>
    <sheet name="USDJPY 1H" sheetId="30" r:id="rId1"/>
    <sheet name="画像１H" sheetId="29" r:id="rId2"/>
    <sheet name="気づき １H" sheetId="31" r:id="rId3"/>
    <sheet name="USDJPY 1D" sheetId="28" r:id="rId4"/>
    <sheet name="画像1D" sheetId="26" r:id="rId5"/>
    <sheet name="気づき１D" sheetId="9" r:id="rId6"/>
    <sheet name="検証終了通貨" sheetId="10" r:id="rId7"/>
    <sheet name="テンプレ" sheetId="17" r:id="rId8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0" l="1"/>
  <c r="T108" i="30"/>
  <c r="R108" i="30"/>
  <c r="M108" i="30"/>
  <c r="K108" i="30"/>
  <c r="R107" i="30"/>
  <c r="C108" i="30"/>
  <c r="T107" i="30"/>
  <c r="M107" i="30"/>
  <c r="K107" i="30"/>
  <c r="R106" i="30"/>
  <c r="C107" i="30"/>
  <c r="T106" i="30"/>
  <c r="M106" i="30"/>
  <c r="K106" i="30"/>
  <c r="R105" i="30"/>
  <c r="C106" i="30"/>
  <c r="T105" i="30"/>
  <c r="M105" i="30"/>
  <c r="K105" i="30"/>
  <c r="R104" i="30"/>
  <c r="C105" i="30"/>
  <c r="T104" i="30"/>
  <c r="M104" i="30"/>
  <c r="K104" i="30"/>
  <c r="R103" i="30"/>
  <c r="C104" i="30"/>
  <c r="T103" i="30"/>
  <c r="M103" i="30"/>
  <c r="K103" i="30"/>
  <c r="R102" i="30"/>
  <c r="C103" i="30"/>
  <c r="T102" i="30"/>
  <c r="M102" i="30"/>
  <c r="K102" i="30"/>
  <c r="R101" i="30"/>
  <c r="C102" i="30"/>
  <c r="T101" i="30"/>
  <c r="M101" i="30"/>
  <c r="K101" i="30"/>
  <c r="R100" i="30"/>
  <c r="C101" i="30"/>
  <c r="T100" i="30"/>
  <c r="M100" i="30"/>
  <c r="K100" i="30"/>
  <c r="R99" i="30"/>
  <c r="C100" i="30"/>
  <c r="T99" i="30"/>
  <c r="M99" i="30"/>
  <c r="K99" i="30"/>
  <c r="R98" i="30"/>
  <c r="C99" i="30"/>
  <c r="T98" i="30"/>
  <c r="M98" i="30"/>
  <c r="K98" i="30"/>
  <c r="R97" i="30"/>
  <c r="C98" i="30"/>
  <c r="T97" i="30"/>
  <c r="M97" i="30"/>
  <c r="K97" i="30"/>
  <c r="R96" i="30"/>
  <c r="C97" i="30"/>
  <c r="T96" i="30"/>
  <c r="M96" i="30"/>
  <c r="K96" i="30"/>
  <c r="R95" i="30"/>
  <c r="C96" i="30"/>
  <c r="T95" i="30"/>
  <c r="M95" i="30"/>
  <c r="K95" i="30"/>
  <c r="R94" i="30"/>
  <c r="C95" i="30"/>
  <c r="T94" i="30"/>
  <c r="M94" i="30"/>
  <c r="K94" i="30"/>
  <c r="R93" i="30"/>
  <c r="C94" i="30"/>
  <c r="T93" i="30"/>
  <c r="M93" i="30"/>
  <c r="K93" i="30"/>
  <c r="R92" i="30"/>
  <c r="C93" i="30"/>
  <c r="T92" i="30"/>
  <c r="M92" i="30"/>
  <c r="K92" i="30"/>
  <c r="R91" i="30"/>
  <c r="C92" i="30"/>
  <c r="T91" i="30"/>
  <c r="M91" i="30"/>
  <c r="K91" i="30"/>
  <c r="R90" i="30"/>
  <c r="C91" i="30"/>
  <c r="T90" i="30"/>
  <c r="M90" i="30"/>
  <c r="K90" i="30"/>
  <c r="R89" i="30"/>
  <c r="C90" i="30"/>
  <c r="T89" i="30"/>
  <c r="M89" i="30"/>
  <c r="K89" i="30"/>
  <c r="R88" i="30"/>
  <c r="C89" i="30"/>
  <c r="T88" i="30"/>
  <c r="M88" i="30"/>
  <c r="K88" i="30"/>
  <c r="R87" i="30"/>
  <c r="C88" i="30"/>
  <c r="T87" i="30"/>
  <c r="M87" i="30"/>
  <c r="K87" i="30"/>
  <c r="R86" i="30"/>
  <c r="C87" i="30"/>
  <c r="T86" i="30"/>
  <c r="M86" i="30"/>
  <c r="K86" i="30"/>
  <c r="R85" i="30"/>
  <c r="C86" i="30"/>
  <c r="T85" i="30"/>
  <c r="M85" i="30"/>
  <c r="K85" i="30"/>
  <c r="R84" i="30"/>
  <c r="C85" i="30"/>
  <c r="T84" i="30"/>
  <c r="M84" i="30"/>
  <c r="K84" i="30"/>
  <c r="R83" i="30"/>
  <c r="C84" i="30"/>
  <c r="T83" i="30"/>
  <c r="M83" i="30"/>
  <c r="K83" i="30"/>
  <c r="R82" i="30"/>
  <c r="C83" i="30"/>
  <c r="T82" i="30"/>
  <c r="M82" i="30"/>
  <c r="K82" i="30"/>
  <c r="R81" i="30"/>
  <c r="C82" i="30"/>
  <c r="T81" i="30"/>
  <c r="M81" i="30"/>
  <c r="K81" i="30"/>
  <c r="R80" i="30"/>
  <c r="C81" i="30"/>
  <c r="T80" i="30"/>
  <c r="M80" i="30"/>
  <c r="K80" i="30"/>
  <c r="R79" i="30"/>
  <c r="C80" i="30"/>
  <c r="T79" i="30"/>
  <c r="M79" i="30"/>
  <c r="K79" i="30"/>
  <c r="R78" i="30"/>
  <c r="C79" i="30"/>
  <c r="T78" i="30"/>
  <c r="M78" i="30"/>
  <c r="K78" i="30"/>
  <c r="R77" i="30"/>
  <c r="C78" i="30"/>
  <c r="T77" i="30"/>
  <c r="M77" i="30"/>
  <c r="K77" i="30"/>
  <c r="R76" i="30"/>
  <c r="C77" i="30"/>
  <c r="T76" i="30"/>
  <c r="M76" i="30"/>
  <c r="K76" i="30"/>
  <c r="R75" i="30"/>
  <c r="C76" i="30"/>
  <c r="T75" i="30"/>
  <c r="M75" i="30"/>
  <c r="K75" i="30"/>
  <c r="R74" i="30"/>
  <c r="C75" i="30"/>
  <c r="T74" i="30"/>
  <c r="M74" i="30"/>
  <c r="K74" i="30"/>
  <c r="R73" i="30"/>
  <c r="C74" i="30"/>
  <c r="T73" i="30"/>
  <c r="M73" i="30"/>
  <c r="K73" i="30"/>
  <c r="R72" i="30"/>
  <c r="C73" i="30"/>
  <c r="T72" i="30"/>
  <c r="M72" i="30"/>
  <c r="K72" i="30"/>
  <c r="R71" i="30"/>
  <c r="C72" i="30"/>
  <c r="T71" i="30"/>
  <c r="M71" i="30"/>
  <c r="K71" i="30"/>
  <c r="R70" i="30"/>
  <c r="C71" i="30"/>
  <c r="T70" i="30"/>
  <c r="M70" i="30"/>
  <c r="K70" i="30"/>
  <c r="R69" i="30"/>
  <c r="C70" i="30"/>
  <c r="T69" i="30"/>
  <c r="M69" i="30"/>
  <c r="K69" i="30"/>
  <c r="R68" i="30"/>
  <c r="C69" i="30"/>
  <c r="T68" i="30"/>
  <c r="M68" i="30"/>
  <c r="K68" i="30"/>
  <c r="R67" i="30"/>
  <c r="C68" i="30"/>
  <c r="T67" i="30"/>
  <c r="M67" i="30"/>
  <c r="K67" i="30"/>
  <c r="R66" i="30"/>
  <c r="C67" i="30"/>
  <c r="T66" i="30"/>
  <c r="M66" i="30"/>
  <c r="K66" i="30"/>
  <c r="R65" i="30"/>
  <c r="C66" i="30"/>
  <c r="T65" i="30"/>
  <c r="M65" i="30"/>
  <c r="K65" i="30"/>
  <c r="R64" i="30"/>
  <c r="C65" i="30"/>
  <c r="T64" i="30"/>
  <c r="M64" i="30"/>
  <c r="K64" i="30"/>
  <c r="R63" i="30"/>
  <c r="C64" i="30"/>
  <c r="T63" i="30"/>
  <c r="M63" i="30"/>
  <c r="K63" i="30"/>
  <c r="R62" i="30"/>
  <c r="C63" i="30"/>
  <c r="T62" i="30"/>
  <c r="M62" i="30"/>
  <c r="K62" i="30"/>
  <c r="R61" i="30"/>
  <c r="C62" i="30"/>
  <c r="T61" i="30"/>
  <c r="M61" i="30"/>
  <c r="K61" i="30"/>
  <c r="R60" i="30"/>
  <c r="C61" i="30"/>
  <c r="T60" i="30"/>
  <c r="M60" i="30"/>
  <c r="K60" i="30"/>
  <c r="R59" i="30"/>
  <c r="C60" i="30"/>
  <c r="T59" i="30"/>
  <c r="M59" i="30"/>
  <c r="K59" i="30"/>
  <c r="R58" i="30"/>
  <c r="C59" i="30"/>
  <c r="T58" i="30"/>
  <c r="M58" i="30"/>
  <c r="K58" i="30"/>
  <c r="R57" i="30"/>
  <c r="C58" i="30"/>
  <c r="T57" i="30"/>
  <c r="M57" i="30"/>
  <c r="K57" i="30"/>
  <c r="R56" i="30"/>
  <c r="C57" i="30"/>
  <c r="T56" i="30"/>
  <c r="M56" i="30"/>
  <c r="K56" i="30"/>
  <c r="R55" i="30"/>
  <c r="C56" i="30"/>
  <c r="T55" i="30"/>
  <c r="M55" i="30"/>
  <c r="K55" i="30"/>
  <c r="R54" i="30"/>
  <c r="C55" i="30"/>
  <c r="T54" i="30"/>
  <c r="M54" i="30"/>
  <c r="K54" i="30"/>
  <c r="R53" i="30"/>
  <c r="C54" i="30"/>
  <c r="T53" i="30"/>
  <c r="M53" i="30"/>
  <c r="K53" i="30"/>
  <c r="R52" i="30"/>
  <c r="C53" i="30"/>
  <c r="T52" i="30"/>
  <c r="M52" i="30"/>
  <c r="K52" i="30"/>
  <c r="R51" i="30"/>
  <c r="C52" i="30"/>
  <c r="T51" i="30"/>
  <c r="M51" i="30"/>
  <c r="K51" i="30"/>
  <c r="R50" i="30"/>
  <c r="C51" i="30"/>
  <c r="T50" i="30"/>
  <c r="M50" i="30"/>
  <c r="K50" i="30"/>
  <c r="R49" i="30"/>
  <c r="C50" i="30"/>
  <c r="T49" i="30"/>
  <c r="M49" i="30"/>
  <c r="K49" i="30"/>
  <c r="R48" i="30"/>
  <c r="C49" i="30"/>
  <c r="T48" i="30"/>
  <c r="M48" i="30"/>
  <c r="K48" i="30"/>
  <c r="R47" i="30"/>
  <c r="C48" i="30"/>
  <c r="T47" i="30"/>
  <c r="M47" i="30"/>
  <c r="K47" i="30"/>
  <c r="R46" i="30"/>
  <c r="C47" i="30"/>
  <c r="T46" i="30"/>
  <c r="M46" i="30"/>
  <c r="K46" i="30"/>
  <c r="R45" i="30"/>
  <c r="C46" i="30"/>
  <c r="T45" i="30"/>
  <c r="M45" i="30"/>
  <c r="K45" i="30"/>
  <c r="R44" i="30"/>
  <c r="C45" i="30"/>
  <c r="T44" i="30"/>
  <c r="M44" i="30"/>
  <c r="K44" i="30"/>
  <c r="R43" i="30"/>
  <c r="C44" i="30"/>
  <c r="T43" i="30"/>
  <c r="M43" i="30"/>
  <c r="K43" i="30"/>
  <c r="R42" i="30"/>
  <c r="C43" i="30"/>
  <c r="T42" i="30"/>
  <c r="M42" i="30"/>
  <c r="K42" i="30"/>
  <c r="R41" i="30"/>
  <c r="C42" i="30"/>
  <c r="T41" i="30"/>
  <c r="M41" i="30"/>
  <c r="K41" i="30"/>
  <c r="R40" i="30"/>
  <c r="C41" i="30"/>
  <c r="T40" i="30"/>
  <c r="M40" i="30"/>
  <c r="K40" i="30"/>
  <c r="R39" i="30"/>
  <c r="C40" i="30"/>
  <c r="T39" i="30"/>
  <c r="M39" i="30"/>
  <c r="K39" i="30"/>
  <c r="R38" i="30"/>
  <c r="C39" i="30"/>
  <c r="T38" i="30"/>
  <c r="M38" i="30"/>
  <c r="K38" i="30"/>
  <c r="R37" i="30"/>
  <c r="C38" i="30"/>
  <c r="T37" i="30"/>
  <c r="M37" i="30"/>
  <c r="K37" i="30"/>
  <c r="R36" i="30"/>
  <c r="C37" i="30"/>
  <c r="T36" i="30"/>
  <c r="M36" i="30"/>
  <c r="K36" i="30"/>
  <c r="R35" i="30"/>
  <c r="C36" i="30"/>
  <c r="T35" i="30"/>
  <c r="M35" i="30"/>
  <c r="K35" i="30"/>
  <c r="R34" i="30"/>
  <c r="C35" i="30"/>
  <c r="T34" i="30"/>
  <c r="M34" i="30"/>
  <c r="K34" i="30"/>
  <c r="R33" i="30"/>
  <c r="C34" i="30"/>
  <c r="T33" i="30"/>
  <c r="M33" i="30"/>
  <c r="K33" i="30"/>
  <c r="R32" i="30"/>
  <c r="C33" i="30"/>
  <c r="T32" i="30"/>
  <c r="M32" i="30"/>
  <c r="K32" i="30"/>
  <c r="R31" i="30"/>
  <c r="C32" i="30"/>
  <c r="T31" i="30"/>
  <c r="M31" i="30"/>
  <c r="K31" i="30"/>
  <c r="R30" i="30"/>
  <c r="C31" i="30"/>
  <c r="T30" i="30"/>
  <c r="K30" i="30"/>
  <c r="M30" i="30"/>
  <c r="M29" i="30"/>
  <c r="R29" i="30"/>
  <c r="C30" i="30"/>
  <c r="T29" i="30"/>
  <c r="K29" i="30"/>
  <c r="R28" i="30"/>
  <c r="C29" i="30"/>
  <c r="T28" i="30"/>
  <c r="K28" i="30"/>
  <c r="M28" i="30"/>
  <c r="R27" i="30"/>
  <c r="C28" i="30"/>
  <c r="T27" i="30"/>
  <c r="M27" i="30"/>
  <c r="K27" i="30"/>
  <c r="R26" i="30"/>
  <c r="C27" i="30"/>
  <c r="T26" i="30"/>
  <c r="M26" i="30"/>
  <c r="K26" i="30"/>
  <c r="R25" i="30"/>
  <c r="C26" i="30"/>
  <c r="T25" i="30"/>
  <c r="M25" i="30"/>
  <c r="K25" i="30"/>
  <c r="R24" i="30"/>
  <c r="C25" i="30"/>
  <c r="T24" i="30"/>
  <c r="M24" i="30"/>
  <c r="K24" i="30"/>
  <c r="R23" i="30"/>
  <c r="C24" i="30"/>
  <c r="T23" i="30"/>
  <c r="M23" i="30"/>
  <c r="K23" i="30"/>
  <c r="R22" i="30"/>
  <c r="C23" i="30"/>
  <c r="T22" i="30"/>
  <c r="M22" i="30"/>
  <c r="K22" i="30"/>
  <c r="R21" i="30"/>
  <c r="C22" i="30"/>
  <c r="T21" i="30"/>
  <c r="M21" i="30"/>
  <c r="K21" i="30"/>
  <c r="R20" i="30"/>
  <c r="C21" i="30"/>
  <c r="T20" i="30"/>
  <c r="M20" i="30"/>
  <c r="K20" i="30"/>
  <c r="R19" i="30"/>
  <c r="C20" i="30"/>
  <c r="T19" i="30"/>
  <c r="M19" i="30"/>
  <c r="K19" i="30"/>
  <c r="R18" i="30"/>
  <c r="C19" i="30"/>
  <c r="T18" i="30"/>
  <c r="K18" i="30"/>
  <c r="M18" i="30"/>
  <c r="R17" i="30"/>
  <c r="C18" i="30"/>
  <c r="T17" i="30"/>
  <c r="M17" i="30"/>
  <c r="K17" i="30"/>
  <c r="R16" i="30"/>
  <c r="C17" i="30"/>
  <c r="T16" i="30"/>
  <c r="M16" i="30"/>
  <c r="K16" i="30"/>
  <c r="R15" i="30"/>
  <c r="C16" i="30"/>
  <c r="T15" i="30"/>
  <c r="M15" i="30"/>
  <c r="K15" i="30"/>
  <c r="R14" i="30"/>
  <c r="C15" i="30"/>
  <c r="T14" i="30"/>
  <c r="K14" i="30"/>
  <c r="M14" i="30"/>
  <c r="R13" i="30"/>
  <c r="C14" i="30"/>
  <c r="T13" i="30"/>
  <c r="M13" i="30"/>
  <c r="K13" i="30"/>
  <c r="R12" i="30"/>
  <c r="C13" i="30"/>
  <c r="T12" i="30"/>
  <c r="M12" i="30"/>
  <c r="K12" i="30"/>
  <c r="R11" i="30"/>
  <c r="C12" i="30"/>
  <c r="T11" i="30"/>
  <c r="M11" i="30"/>
  <c r="K11" i="30"/>
  <c r="R10" i="30"/>
  <c r="C11" i="30"/>
  <c r="T10" i="30"/>
  <c r="M10" i="30"/>
  <c r="K10" i="30"/>
  <c r="K9" i="30"/>
  <c r="M9" i="30"/>
  <c r="R9" i="30"/>
  <c r="C10" i="30"/>
  <c r="T9" i="30"/>
  <c r="C5" i="30"/>
  <c r="E5" i="30"/>
  <c r="G5" i="30"/>
  <c r="I5" i="30"/>
  <c r="P4" i="30"/>
  <c r="L4" i="30"/>
  <c r="H4" i="30"/>
  <c r="D4" i="30"/>
  <c r="P2" i="30"/>
  <c r="M18" i="28"/>
  <c r="M17" i="28"/>
  <c r="M16" i="28"/>
  <c r="M15" i="28"/>
  <c r="M14" i="28"/>
  <c r="K13" i="28"/>
  <c r="K9" i="28"/>
  <c r="M9" i="28"/>
  <c r="R9" i="28"/>
  <c r="C10" i="28"/>
  <c r="K10" i="28"/>
  <c r="M10" i="28"/>
  <c r="R10" i="28"/>
  <c r="C11" i="28"/>
  <c r="K11" i="28"/>
  <c r="M11" i="28"/>
  <c r="R11" i="28"/>
  <c r="C12" i="28"/>
  <c r="K12" i="28"/>
  <c r="L2" i="28"/>
  <c r="R10" i="17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9" i="17"/>
  <c r="M9" i="17"/>
  <c r="R9" i="17"/>
  <c r="T9" i="17"/>
  <c r="M12" i="28"/>
  <c r="R12" i="28"/>
  <c r="R13" i="28"/>
  <c r="R14" i="28"/>
  <c r="R15" i="28"/>
  <c r="R16" i="28"/>
  <c r="R17" i="28"/>
  <c r="C18" i="28"/>
  <c r="R18" i="28"/>
  <c r="R19" i="28"/>
  <c r="R20" i="28"/>
  <c r="K21" i="28"/>
  <c r="M21" i="28"/>
  <c r="R21" i="28"/>
  <c r="R22" i="28"/>
  <c r="R23" i="28"/>
  <c r="R24" i="28"/>
  <c r="R25" i="28"/>
  <c r="C26" i="28"/>
  <c r="R26" i="28"/>
  <c r="R27" i="28"/>
  <c r="R28" i="28"/>
  <c r="R29" i="28"/>
  <c r="R30" i="28"/>
  <c r="R31" i="28"/>
  <c r="R32" i="28"/>
  <c r="R33" i="28"/>
  <c r="C34" i="28"/>
  <c r="R34" i="28"/>
  <c r="R35" i="28"/>
  <c r="R36" i="28"/>
  <c r="R37" i="28"/>
  <c r="R38" i="28"/>
  <c r="R39" i="28"/>
  <c r="R40" i="28"/>
  <c r="R41" i="28"/>
  <c r="C42" i="28"/>
  <c r="R42" i="28"/>
  <c r="R43" i="28"/>
  <c r="R44" i="28"/>
  <c r="R45" i="28"/>
  <c r="R46" i="28"/>
  <c r="R47" i="28"/>
  <c r="R48" i="28"/>
  <c r="R49" i="28"/>
  <c r="C50" i="28"/>
  <c r="R50" i="28"/>
  <c r="R51" i="28"/>
  <c r="R52" i="28"/>
  <c r="R53" i="28"/>
  <c r="R54" i="28"/>
  <c r="R55" i="28"/>
  <c r="R56" i="28"/>
  <c r="R57" i="28"/>
  <c r="C58" i="28"/>
  <c r="R58" i="28"/>
  <c r="R59" i="28"/>
  <c r="R60" i="28"/>
  <c r="R61" i="28"/>
  <c r="R62" i="28"/>
  <c r="R63" i="28"/>
  <c r="R64" i="28"/>
  <c r="R65" i="28"/>
  <c r="C66" i="28"/>
  <c r="R66" i="28"/>
  <c r="R67" i="28"/>
  <c r="R68" i="28"/>
  <c r="R69" i="28"/>
  <c r="R70" i="28"/>
  <c r="R71" i="28"/>
  <c r="R72" i="28"/>
  <c r="K73" i="28"/>
  <c r="M73" i="28"/>
  <c r="R73" i="28"/>
  <c r="R74" i="28"/>
  <c r="R75" i="28"/>
  <c r="R76" i="28"/>
  <c r="R77" i="28"/>
  <c r="R78" i="28"/>
  <c r="R79" i="28"/>
  <c r="R80" i="28"/>
  <c r="R81" i="28"/>
  <c r="C82" i="28"/>
  <c r="R82" i="28"/>
  <c r="R83" i="28"/>
  <c r="R84" i="28"/>
  <c r="R85" i="28"/>
  <c r="R86" i="28"/>
  <c r="R87" i="28"/>
  <c r="R88" i="28"/>
  <c r="R89" i="28"/>
  <c r="C90" i="28"/>
  <c r="R90" i="28"/>
  <c r="R91" i="28"/>
  <c r="R92" i="28"/>
  <c r="R93" i="28"/>
  <c r="R94" i="28"/>
  <c r="R95" i="28"/>
  <c r="R96" i="28"/>
  <c r="R97" i="28"/>
  <c r="C98" i="28"/>
  <c r="R98" i="28"/>
  <c r="R99" i="28"/>
  <c r="R100" i="28"/>
  <c r="R101" i="28"/>
  <c r="R102" i="28"/>
  <c r="R103" i="28"/>
  <c r="R104" i="28"/>
  <c r="R105" i="28"/>
  <c r="C106" i="28"/>
  <c r="R106" i="28"/>
  <c r="R107" i="28"/>
  <c r="R108" i="28"/>
  <c r="M13" i="28"/>
  <c r="M19" i="28"/>
  <c r="M20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C13" i="28"/>
  <c r="C16" i="28"/>
  <c r="C17" i="28"/>
  <c r="C20" i="28"/>
  <c r="C21" i="28"/>
  <c r="C24" i="28"/>
  <c r="C25" i="28"/>
  <c r="C28" i="28"/>
  <c r="C32" i="28"/>
  <c r="C36" i="28"/>
  <c r="C39" i="28"/>
  <c r="C40" i="28"/>
  <c r="C44" i="28"/>
  <c r="C45" i="28"/>
  <c r="C47" i="28"/>
  <c r="C48" i="28"/>
  <c r="C52" i="28"/>
  <c r="C55" i="28"/>
  <c r="C59" i="28"/>
  <c r="C60" i="28"/>
  <c r="C63" i="28"/>
  <c r="C64" i="28"/>
  <c r="C65" i="28"/>
  <c r="C68" i="28"/>
  <c r="C70" i="28"/>
  <c r="C71" i="28"/>
  <c r="C72" i="28"/>
  <c r="C76" i="28"/>
  <c r="C78" i="28"/>
  <c r="C79" i="28"/>
  <c r="C80" i="28"/>
  <c r="C81" i="28"/>
  <c r="C84" i="28"/>
  <c r="C85" i="28"/>
  <c r="C87" i="28"/>
  <c r="C88" i="28"/>
  <c r="C91" i="28"/>
  <c r="C92" i="28"/>
  <c r="C93" i="28"/>
  <c r="C94" i="28"/>
  <c r="C96" i="28"/>
  <c r="C97" i="28"/>
  <c r="C99" i="28"/>
  <c r="C100" i="28"/>
  <c r="C102" i="28"/>
  <c r="C103" i="28"/>
  <c r="C104" i="28"/>
  <c r="C105" i="28"/>
  <c r="C107" i="28"/>
  <c r="C108" i="28"/>
  <c r="P2" i="28"/>
  <c r="K108" i="28"/>
  <c r="K107" i="28"/>
  <c r="K106" i="28"/>
  <c r="K105" i="28"/>
  <c r="K104" i="28"/>
  <c r="K103" i="28"/>
  <c r="K102" i="28"/>
  <c r="K101" i="28"/>
  <c r="C101" i="28"/>
  <c r="K100" i="28"/>
  <c r="K99" i="28"/>
  <c r="K98" i="28"/>
  <c r="K97" i="28"/>
  <c r="K96" i="28"/>
  <c r="K95" i="28"/>
  <c r="C95" i="28"/>
  <c r="K94" i="28"/>
  <c r="K93" i="28"/>
  <c r="K92" i="28"/>
  <c r="K91" i="28"/>
  <c r="K90" i="28"/>
  <c r="K89" i="28"/>
  <c r="C89" i="28"/>
  <c r="K88" i="28"/>
  <c r="K87" i="28"/>
  <c r="K86" i="28"/>
  <c r="C86" i="28"/>
  <c r="K85" i="28"/>
  <c r="K84" i="28"/>
  <c r="K83" i="28"/>
  <c r="C83" i="28"/>
  <c r="K82" i="28"/>
  <c r="K81" i="28"/>
  <c r="K80" i="28"/>
  <c r="K79" i="28"/>
  <c r="K78" i="28"/>
  <c r="K77" i="28"/>
  <c r="C77" i="28"/>
  <c r="K76" i="28"/>
  <c r="K75" i="28"/>
  <c r="C75" i="28"/>
  <c r="K74" i="28"/>
  <c r="C74" i="28"/>
  <c r="C73" i="28"/>
  <c r="K72" i="28"/>
  <c r="K71" i="28"/>
  <c r="K70" i="28"/>
  <c r="K69" i="28"/>
  <c r="C69" i="28"/>
  <c r="K68" i="28"/>
  <c r="K67" i="28"/>
  <c r="C67" i="28"/>
  <c r="K66" i="28"/>
  <c r="K65" i="28"/>
  <c r="K64" i="28"/>
  <c r="K63" i="28"/>
  <c r="K62" i="28"/>
  <c r="C62" i="28"/>
  <c r="K61" i="28"/>
  <c r="C61" i="28"/>
  <c r="K60" i="28"/>
  <c r="K59" i="28"/>
  <c r="K58" i="28"/>
  <c r="K57" i="28"/>
  <c r="C57" i="28"/>
  <c r="K56" i="28"/>
  <c r="C56" i="28"/>
  <c r="K55" i="28"/>
  <c r="K54" i="28"/>
  <c r="C54" i="28"/>
  <c r="K53" i="28"/>
  <c r="C53" i="28"/>
  <c r="K52" i="28"/>
  <c r="K51" i="28"/>
  <c r="C51" i="28"/>
  <c r="K50" i="28"/>
  <c r="K49" i="28"/>
  <c r="C49" i="28"/>
  <c r="K48" i="28"/>
  <c r="K47" i="28"/>
  <c r="K46" i="28"/>
  <c r="C46" i="28"/>
  <c r="K45" i="28"/>
  <c r="K44" i="28"/>
  <c r="K43" i="28"/>
  <c r="C43" i="28"/>
  <c r="K42" i="28"/>
  <c r="K41" i="28"/>
  <c r="C41" i="28"/>
  <c r="K40" i="28"/>
  <c r="K39" i="28"/>
  <c r="K38" i="28"/>
  <c r="C38" i="28"/>
  <c r="K37" i="28"/>
  <c r="C37" i="28"/>
  <c r="K36" i="28"/>
  <c r="K35" i="28"/>
  <c r="C35" i="28"/>
  <c r="K34" i="28"/>
  <c r="K33" i="28"/>
  <c r="C33" i="28"/>
  <c r="K32" i="28"/>
  <c r="K31" i="28"/>
  <c r="C31" i="28"/>
  <c r="K30" i="28"/>
  <c r="C30" i="28"/>
  <c r="K29" i="28"/>
  <c r="C29" i="28"/>
  <c r="K28" i="28"/>
  <c r="K27" i="28"/>
  <c r="C27" i="28"/>
  <c r="K26" i="28"/>
  <c r="K25" i="28"/>
  <c r="K24" i="28"/>
  <c r="K23" i="28"/>
  <c r="C23" i="28"/>
  <c r="K22" i="28"/>
  <c r="C22" i="28"/>
  <c r="K20" i="28"/>
  <c r="K19" i="28"/>
  <c r="C19" i="28"/>
  <c r="K18" i="28"/>
  <c r="K17" i="28"/>
  <c r="K16" i="28"/>
  <c r="K15" i="28"/>
  <c r="C15" i="28"/>
  <c r="K14" i="28"/>
  <c r="C14" i="28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L2" i="17"/>
  <c r="P2" i="17"/>
  <c r="E5" i="17"/>
  <c r="H4" i="17"/>
  <c r="C10" i="17"/>
  <c r="D4" i="17"/>
  <c r="C5" i="17"/>
  <c r="G5" i="17"/>
  <c r="D4" i="28"/>
  <c r="G5" i="28"/>
  <c r="T9" i="28"/>
  <c r="H4" i="28"/>
  <c r="E5" i="28"/>
  <c r="C5" i="28"/>
  <c r="I5" i="17"/>
  <c r="P4" i="28"/>
  <c r="L4" i="28"/>
  <c r="I5" i="28"/>
  <c r="L4" i="17"/>
  <c r="P4" i="17"/>
</calcChain>
</file>

<file path=xl/sharedStrings.xml><?xml version="1.0" encoding="utf-8"?>
<sst xmlns="http://schemas.openxmlformats.org/spreadsheetml/2006/main" count="440" uniqueCount="54">
  <si>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</si>
  <si>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</si>
  <si>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</si>
  <si>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</si>
  <si>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</si>
  <si>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</si>
  <si>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</si>
  <si>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</si>
  <si>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</si>
  <si>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</si>
  <si>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</si>
  <si>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</si>
  <si>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</si>
  <si>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</si>
  <si>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</si>
  <si>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</si>
  <si>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</si>
  <si>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</si>
  <si>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</si>
  <si>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</si>
  <si>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</si>
  <si>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</si>
  <si>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</si>
  <si>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</si>
  <si>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</si>
  <si>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</si>
  <si>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</si>
  <si>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</si>
  <si>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</si>
  <si>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</si>
  <si>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</si>
  <si>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</si>
  <si>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</si>
  <si>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</si>
  <si>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</si>
  <si>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</si>
  <si>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</si>
  <si>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</si>
  <si>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</si>
  <si>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</si>
  <si>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</si>
  <si>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</si>
  <si>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</si>
  <si>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</si>
  <si>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</si>
  <si>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</si>
  <si>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</si>
  <si>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USD/JPY</t>
    <phoneticPr fontId="2"/>
  </si>
  <si>
    <t>NO.1～１０では、PBルールをあまり理解していなかったのでキャンドルがMAの両方の上にあるときで検証はじめてみました。負けるトレードでも、プラスになった時点でストップロスをゼロ以上に変更して、引き分けとしておけばもっと利益がでることもわかりました。</t>
    <rPh sb="19" eb="21">
      <t>リカイ</t>
    </rPh>
    <rPh sb="39" eb="41">
      <t>リョウホウ</t>
    </rPh>
    <rPh sb="42" eb="43">
      <t>ウエ</t>
    </rPh>
    <rPh sb="49" eb="51">
      <t>ケンショウ</t>
    </rPh>
    <rPh sb="60" eb="61">
      <t>マ</t>
    </rPh>
    <rPh sb="77" eb="79">
      <t>ジテン</t>
    </rPh>
    <rPh sb="89" eb="91">
      <t>イジョウ</t>
    </rPh>
    <rPh sb="92" eb="94">
      <t>ヘンコウ</t>
    </rPh>
    <rPh sb="97" eb="98">
      <t>ヒ</t>
    </rPh>
    <rPh sb="99" eb="100">
      <t>ワ</t>
    </rPh>
    <rPh sb="110" eb="112">
      <t>リエキ</t>
    </rPh>
    <phoneticPr fontId="2"/>
  </si>
  <si>
    <t>仕掛け１で検証を始めてみて、PBのルールがあまり理解できていないことに気付きました。とりあえず試してみましたので、やり方が合っているのかご教授お願いいたします。</t>
    <rPh sb="0" eb="2">
      <t>シカ</t>
    </rPh>
    <rPh sb="5" eb="7">
      <t>ケンショウ</t>
    </rPh>
    <rPh sb="8" eb="9">
      <t>ハジ</t>
    </rPh>
    <rPh sb="24" eb="26">
      <t>リカイ</t>
    </rPh>
    <rPh sb="35" eb="37">
      <t>キヅ</t>
    </rPh>
    <rPh sb="47" eb="48">
      <t>タメ</t>
    </rPh>
    <rPh sb="59" eb="60">
      <t>カタ</t>
    </rPh>
    <rPh sb="61" eb="62">
      <t>ア</t>
    </rPh>
    <rPh sb="69" eb="71">
      <t>キョウジュ</t>
    </rPh>
    <rPh sb="72" eb="73">
      <t>ネガ</t>
    </rPh>
    <phoneticPr fontId="2"/>
  </si>
  <si>
    <t>キャンドルがMA両方の上にあるパターンが分かりやすかったので、ほかの時間足でも有効か検証していきます。</t>
    <rPh sb="8" eb="10">
      <t>リョウホウ</t>
    </rPh>
    <rPh sb="11" eb="12">
      <t>ウエ</t>
    </rPh>
    <rPh sb="20" eb="21">
      <t>ワ</t>
    </rPh>
    <rPh sb="34" eb="36">
      <t>ジカン</t>
    </rPh>
    <rPh sb="36" eb="37">
      <t>アシ</t>
    </rPh>
    <rPh sb="39" eb="41">
      <t>ユウコウ</t>
    </rPh>
    <rPh sb="42" eb="44">
      <t>ケンショウ</t>
    </rPh>
    <phoneticPr fontId="2"/>
  </si>
  <si>
    <t>1H</t>
    <phoneticPr fontId="3"/>
  </si>
  <si>
    <t>PBが見えてきた気がします。</t>
    <rPh sb="3" eb="4">
      <t>ミ</t>
    </rPh>
    <rPh sb="8" eb="9">
      <t>キ</t>
    </rPh>
    <phoneticPr fontId="2"/>
  </si>
  <si>
    <t>引き続き検証していきます。</t>
    <rPh sb="0" eb="1">
      <t>ヒ</t>
    </rPh>
    <rPh sb="2" eb="3">
      <t>ツヅ</t>
    </rPh>
    <rPh sb="4" eb="6">
      <t>ケンショウ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</si>
</sst>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7" borderId="8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8" borderId="6" xfId="0" applyFont="1" applyFill="1" applyBorder="1" applyAlignment="1">
      <alignment horizontal="center" vertical="center" shrinkToFit="1"/>
    </xf>
    <xf numFmtId="0" fontId="6" fillId="8" borderId="9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center" vertical="center" shrinkToFit="1"/>
    </xf>
    <xf numFmtId="0" fontId="6" fillId="8" borderId="11" xfId="0" applyFont="1" applyFill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9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10" borderId="1" xfId="0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2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jpg"/><Relationship Id="rId7" Type="http://schemas.openxmlformats.org/officeDocument/2006/relationships/image" Target="../media/image11.png"/><Relationship Id="rId2" Type="http://schemas.openxmlformats.org/officeDocument/2006/relationships/image" Target="../media/image6.jpg"/><Relationship Id="rId1" Type="http://schemas.openxmlformats.org/officeDocument/2006/relationships/image" Target="../media/image5.jp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294381</xdr:colOff>
      <xdr:row>31</xdr:row>
      <xdr:rowOff>132669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52381" cy="5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342000</xdr:colOff>
      <xdr:row>64</xdr:row>
      <xdr:rowOff>123145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57850"/>
          <a:ext cx="7200000" cy="54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10</xdr:col>
      <xdr:colOff>361048</xdr:colOff>
      <xdr:row>97</xdr:row>
      <xdr:rowOff>142193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315700"/>
          <a:ext cx="7219048" cy="5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10</xdr:col>
      <xdr:colOff>513428</xdr:colOff>
      <xdr:row>131</xdr:row>
      <xdr:rowOff>46933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973550"/>
          <a:ext cx="7371428" cy="55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38100</xdr:rowOff>
    </xdr:from>
    <xdr:to>
      <xdr:col>9</xdr:col>
      <xdr:colOff>342900</xdr:colOff>
      <xdr:row>32</xdr:row>
      <xdr:rowOff>66675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09550"/>
          <a:ext cx="6076950" cy="5343525"/>
        </a:xfrm>
        <a:prstGeom prst="rect">
          <a:avLst/>
        </a:prstGeom>
      </xdr:spPr>
    </xdr:pic>
    <xdr:clientData/>
  </xdr:twoCellAnchor>
  <xdr:twoCellAnchor editAs="oneCell">
    <xdr:from>
      <xdr:col>0</xdr:col>
      <xdr:colOff>197625</xdr:colOff>
      <xdr:row>33</xdr:row>
      <xdr:rowOff>140475</xdr:rowOff>
    </xdr:from>
    <xdr:to>
      <xdr:col>9</xdr:col>
      <xdr:colOff>273825</xdr:colOff>
      <xdr:row>66</xdr:row>
      <xdr:rowOff>7125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25" y="5798325"/>
          <a:ext cx="6000750" cy="55245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67</xdr:row>
      <xdr:rowOff>80925</xdr:rowOff>
    </xdr:from>
    <xdr:to>
      <xdr:col>9</xdr:col>
      <xdr:colOff>342900</xdr:colOff>
      <xdr:row>99</xdr:row>
      <xdr:rowOff>166650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568075"/>
          <a:ext cx="6067425" cy="557212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101</xdr:row>
      <xdr:rowOff>9525</xdr:rowOff>
    </xdr:from>
    <xdr:to>
      <xdr:col>9</xdr:col>
      <xdr:colOff>374738</xdr:colOff>
      <xdr:row>128</xdr:row>
      <xdr:rowOff>76200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975" y="17325975"/>
          <a:ext cx="6118313" cy="46958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129</xdr:row>
      <xdr:rowOff>76201</xdr:rowOff>
    </xdr:from>
    <xdr:to>
      <xdr:col>9</xdr:col>
      <xdr:colOff>412226</xdr:colOff>
      <xdr:row>157</xdr:row>
      <xdr:rowOff>95251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" y="22193251"/>
          <a:ext cx="6260576" cy="48196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158</xdr:row>
      <xdr:rowOff>104776</xdr:rowOff>
    </xdr:from>
    <xdr:to>
      <xdr:col>9</xdr:col>
      <xdr:colOff>482676</xdr:colOff>
      <xdr:row>187</xdr:row>
      <xdr:rowOff>9526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575" y="27193876"/>
          <a:ext cx="6378651" cy="48768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188</xdr:row>
      <xdr:rowOff>85725</xdr:rowOff>
    </xdr:from>
    <xdr:to>
      <xdr:col>9</xdr:col>
      <xdr:colOff>615257</xdr:colOff>
      <xdr:row>217</xdr:row>
      <xdr:rowOff>57150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32318325"/>
          <a:ext cx="6539806" cy="4943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10</xdr:col>
      <xdr:colOff>637270</xdr:colOff>
      <xdr:row>250</xdr:row>
      <xdr:rowOff>8838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7376100"/>
          <a:ext cx="7238095" cy="5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B2:U109"/>
  <sheetViews>
    <sheetView tabSelected="1" showRuler="0" zoomScale="115" zoomScaleNormal="115" zoomScalePageLayoutView="115" workbookViewId="0">
      <pane ySplit="8" topLeftCell="A18" activePane="bottomLeft" state="frozen"/>
      <selection pane="bottomLeft" activeCell="F39" sqref="F39"/>
    </sheetView>
  </sheetViews>
  <sheetFormatPr defaultColWidth="8.875" defaultRowHeight="13.5" x14ac:dyDescent="0.15"/>
  <cols>
    <col min="1" max="1" width="2.875" customWidth="1"/>
    <col min="2" max="18" width="6.625" customWidth="1"/>
    <col min="22" max="22" width="10.875" bestFit="1" customWidth="1"/>
  </cols>
  <sheetData>
    <row r="2" spans="2:21" x14ac:dyDescent="0.15">
      <c r="B2" s="42" t="s">
        <v>5</v>
      </c>
      <c r="C2" s="42"/>
      <c r="D2" s="44"/>
      <c r="E2" s="44"/>
      <c r="F2" s="42" t="s">
        <v>6</v>
      </c>
      <c r="G2" s="42"/>
      <c r="H2" s="44" t="s">
        <v>51</v>
      </c>
      <c r="I2" s="44"/>
      <c r="J2" s="42" t="s">
        <v>7</v>
      </c>
      <c r="K2" s="42"/>
      <c r="L2" s="43">
        <f>C9</f>
        <v>500000</v>
      </c>
      <c r="M2" s="44"/>
      <c r="N2" s="42" t="s">
        <v>8</v>
      </c>
      <c r="O2" s="42"/>
      <c r="P2" s="43" t="e">
        <f>C108+R108</f>
        <v>#VALUE!</v>
      </c>
      <c r="Q2" s="44"/>
      <c r="R2" s="1"/>
      <c r="S2" s="1"/>
      <c r="T2" s="1"/>
    </row>
    <row r="3" spans="2:21" ht="57" customHeight="1" x14ac:dyDescent="0.15">
      <c r="B3" s="42" t="s">
        <v>9</v>
      </c>
      <c r="C3" s="42"/>
      <c r="D3" s="45" t="s">
        <v>38</v>
      </c>
      <c r="E3" s="45"/>
      <c r="F3" s="45"/>
      <c r="G3" s="45"/>
      <c r="H3" s="45"/>
      <c r="I3" s="45"/>
      <c r="J3" s="42" t="s">
        <v>10</v>
      </c>
      <c r="K3" s="42"/>
      <c r="L3" s="45" t="s">
        <v>35</v>
      </c>
      <c r="M3" s="46"/>
      <c r="N3" s="46"/>
      <c r="O3" s="46"/>
      <c r="P3" s="46"/>
      <c r="Q3" s="46"/>
      <c r="R3" s="1"/>
      <c r="S3" s="1"/>
    </row>
    <row r="4" spans="2:21" x14ac:dyDescent="0.15">
      <c r="B4" s="42" t="s">
        <v>11</v>
      </c>
      <c r="C4" s="42"/>
      <c r="D4" s="60">
        <f>SUM($R$9:$S$993)</f>
        <v>3741451.8961457741</v>
      </c>
      <c r="E4" s="60"/>
      <c r="F4" s="42" t="s">
        <v>12</v>
      </c>
      <c r="G4" s="42"/>
      <c r="H4" s="61">
        <f>SUM($T$9:$U$108)</f>
        <v>1607.0000000000025</v>
      </c>
      <c r="I4" s="44"/>
      <c r="J4" s="62" t="s">
        <v>13</v>
      </c>
      <c r="K4" s="62"/>
      <c r="L4" s="43">
        <f>MAX($C$9:$D$990)-C9</f>
        <v>3741451.8961457741</v>
      </c>
      <c r="M4" s="43"/>
      <c r="N4" s="62" t="s">
        <v>14</v>
      </c>
      <c r="O4" s="62"/>
      <c r="P4" s="60">
        <f>MIN($C$9:$D$990)-C9</f>
        <v>0</v>
      </c>
      <c r="Q4" s="60"/>
      <c r="R4" s="1"/>
      <c r="S4" s="1"/>
      <c r="T4" s="1"/>
    </row>
    <row r="5" spans="2:21" x14ac:dyDescent="0.15">
      <c r="B5" s="40" t="s">
        <v>15</v>
      </c>
      <c r="C5" s="39">
        <f>COUNTIF($R$9:$R$990,"&gt;0")</f>
        <v>23</v>
      </c>
      <c r="D5" s="38" t="s">
        <v>16</v>
      </c>
      <c r="E5" s="16">
        <f>COUNTIF($R$9:$R$990,"&lt;0")</f>
        <v>6</v>
      </c>
      <c r="F5" s="38" t="s">
        <v>17</v>
      </c>
      <c r="G5" s="39">
        <f>COUNTIF($R$9:$R$990,"=0")</f>
        <v>1</v>
      </c>
      <c r="H5" s="38" t="s">
        <v>18</v>
      </c>
      <c r="I5" s="3">
        <f>C5/SUM(C5,E5,G5)</f>
        <v>0.76666666666666672</v>
      </c>
      <c r="J5" s="70" t="s">
        <v>19</v>
      </c>
      <c r="K5" s="42"/>
      <c r="L5" s="71"/>
      <c r="M5" s="72"/>
      <c r="N5" s="18" t="s">
        <v>20</v>
      </c>
      <c r="O5" s="9"/>
      <c r="P5" s="71"/>
      <c r="Q5" s="72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41"/>
      <c r="R6" s="1"/>
      <c r="S6" s="1"/>
      <c r="T6" s="1"/>
    </row>
    <row r="7" spans="2:21" x14ac:dyDescent="0.15">
      <c r="B7" s="47" t="s">
        <v>21</v>
      </c>
      <c r="C7" s="49" t="s">
        <v>22</v>
      </c>
      <c r="D7" s="50"/>
      <c r="E7" s="53" t="s">
        <v>23</v>
      </c>
      <c r="F7" s="54"/>
      <c r="G7" s="54"/>
      <c r="H7" s="54"/>
      <c r="I7" s="55"/>
      <c r="J7" s="56" t="s">
        <v>24</v>
      </c>
      <c r="K7" s="57"/>
      <c r="L7" s="58"/>
      <c r="M7" s="59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x14ac:dyDescent="0.15">
      <c r="B8" s="48"/>
      <c r="C8" s="51"/>
      <c r="D8" s="52"/>
      <c r="E8" s="19" t="s">
        <v>28</v>
      </c>
      <c r="F8" s="19" t="s">
        <v>29</v>
      </c>
      <c r="G8" s="19" t="s">
        <v>30</v>
      </c>
      <c r="H8" s="67" t="s">
        <v>31</v>
      </c>
      <c r="I8" s="55"/>
      <c r="J8" s="4" t="s">
        <v>32</v>
      </c>
      <c r="K8" s="68" t="s">
        <v>33</v>
      </c>
      <c r="L8" s="58"/>
      <c r="M8" s="59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x14ac:dyDescent="0.15">
      <c r="B9" s="37">
        <v>1</v>
      </c>
      <c r="C9" s="73">
        <v>500000</v>
      </c>
      <c r="D9" s="73"/>
      <c r="E9" s="37">
        <v>2013</v>
      </c>
      <c r="F9" s="8">
        <v>42444</v>
      </c>
      <c r="G9" s="37" t="s">
        <v>3</v>
      </c>
      <c r="H9" s="74">
        <v>95.88</v>
      </c>
      <c r="I9" s="74"/>
      <c r="J9" s="37">
        <v>57</v>
      </c>
      <c r="K9" s="73">
        <f t="shared" ref="K9:K72" si="0">IF(F9="","",C9*0.03)</f>
        <v>15000</v>
      </c>
      <c r="L9" s="73"/>
      <c r="M9" s="6">
        <f>IF(J9="","",(K9/J9)/1000)</f>
        <v>0.26315789473684209</v>
      </c>
      <c r="N9" s="37">
        <v>2013</v>
      </c>
      <c r="O9" s="8">
        <v>42447</v>
      </c>
      <c r="P9" s="74">
        <v>94.98</v>
      </c>
      <c r="Q9" s="74"/>
      <c r="R9" s="75">
        <f>IF(O9="","",(IF(G9="売",H9-P9,P9-H9))*M9*100000)</f>
        <v>23684.210526315564</v>
      </c>
      <c r="S9" s="75"/>
      <c r="T9" s="76">
        <f>IF(O9="","",IF(R9&lt;0,J9*(-1),IF(G9="買",(P9-H9)*100,(H9-P9)*100)))</f>
        <v>89.999999999999147</v>
      </c>
      <c r="U9" s="76"/>
    </row>
    <row r="10" spans="2:21" x14ac:dyDescent="0.15">
      <c r="B10" s="37">
        <v>2</v>
      </c>
      <c r="C10" s="73">
        <f t="shared" ref="C10:C73" si="1">IF(R9="","",C9+R9)</f>
        <v>523684.21052631555</v>
      </c>
      <c r="D10" s="73"/>
      <c r="E10" s="37">
        <v>2013</v>
      </c>
      <c r="F10" s="8">
        <v>42455</v>
      </c>
      <c r="G10" s="37" t="s">
        <v>4</v>
      </c>
      <c r="H10" s="74">
        <v>94.32</v>
      </c>
      <c r="I10" s="74"/>
      <c r="J10" s="37">
        <v>20</v>
      </c>
      <c r="K10" s="73">
        <f t="shared" si="0"/>
        <v>15710.526315789466</v>
      </c>
      <c r="L10" s="73"/>
      <c r="M10" s="6">
        <f t="shared" ref="M10:M73" si="2">IF(J10="","",(K10/J10)/1000)</f>
        <v>0.7855263157894733</v>
      </c>
      <c r="N10" s="37">
        <v>2013</v>
      </c>
      <c r="O10" s="8">
        <v>42456</v>
      </c>
      <c r="P10" s="74">
        <v>94.7</v>
      </c>
      <c r="Q10" s="74"/>
      <c r="R10" s="75">
        <f t="shared" ref="R10:R73" si="3">IF(O10="","",(IF(G10="売",H10-P10,P10-H10))*M10*100000)</f>
        <v>29850.000000000742</v>
      </c>
      <c r="S10" s="75"/>
      <c r="T10" s="76">
        <f t="shared" ref="T10:T73" si="4">IF(O10="","",IF(R10&lt;0,J10*(-1),IF(G10="買",(P10-H10)*100,(H10-P10)*100)))</f>
        <v>38.000000000000966</v>
      </c>
      <c r="U10" s="76"/>
    </row>
    <row r="11" spans="2:21" x14ac:dyDescent="0.15">
      <c r="B11" s="37">
        <v>3</v>
      </c>
      <c r="C11" s="73">
        <f t="shared" si="1"/>
        <v>553534.21052631631</v>
      </c>
      <c r="D11" s="73"/>
      <c r="E11" s="37">
        <v>2013</v>
      </c>
      <c r="F11" s="8">
        <v>42457</v>
      </c>
      <c r="G11" s="37" t="s">
        <v>3</v>
      </c>
      <c r="H11" s="74">
        <v>94.41</v>
      </c>
      <c r="I11" s="74"/>
      <c r="J11" s="37">
        <v>13</v>
      </c>
      <c r="K11" s="73">
        <f t="shared" si="0"/>
        <v>16606.026315789488</v>
      </c>
      <c r="L11" s="73"/>
      <c r="M11" s="6">
        <f t="shared" si="2"/>
        <v>1.2773866396761147</v>
      </c>
      <c r="N11" s="37">
        <v>2013</v>
      </c>
      <c r="O11" s="8">
        <v>42457</v>
      </c>
      <c r="P11" s="74">
        <v>94.16</v>
      </c>
      <c r="Q11" s="74"/>
      <c r="R11" s="75">
        <f t="shared" si="3"/>
        <v>31934.665991902868</v>
      </c>
      <c r="S11" s="75"/>
      <c r="T11" s="76">
        <f t="shared" si="4"/>
        <v>25</v>
      </c>
      <c r="U11" s="76"/>
    </row>
    <row r="12" spans="2:21" x14ac:dyDescent="0.15">
      <c r="B12" s="37">
        <v>4</v>
      </c>
      <c r="C12" s="73">
        <f t="shared" si="1"/>
        <v>585468.87651821913</v>
      </c>
      <c r="D12" s="73"/>
      <c r="E12" s="37">
        <v>2013</v>
      </c>
      <c r="F12" s="8">
        <v>42461</v>
      </c>
      <c r="G12" s="37" t="s">
        <v>3</v>
      </c>
      <c r="H12" s="74">
        <v>93.67</v>
      </c>
      <c r="I12" s="74"/>
      <c r="J12" s="37">
        <v>17</v>
      </c>
      <c r="K12" s="73">
        <f t="shared" si="0"/>
        <v>17564.066295546574</v>
      </c>
      <c r="L12" s="73"/>
      <c r="M12" s="6">
        <f t="shared" si="2"/>
        <v>1.033180370326269</v>
      </c>
      <c r="N12" s="37">
        <v>2013</v>
      </c>
      <c r="O12" s="8">
        <v>42462</v>
      </c>
      <c r="P12" s="74">
        <v>93.08</v>
      </c>
      <c r="Q12" s="74"/>
      <c r="R12" s="75">
        <f t="shared" si="3"/>
        <v>60957.64184925022</v>
      </c>
      <c r="S12" s="75"/>
      <c r="T12" s="76">
        <f t="shared" si="4"/>
        <v>59.000000000000341</v>
      </c>
      <c r="U12" s="76"/>
    </row>
    <row r="13" spans="2:21" x14ac:dyDescent="0.15">
      <c r="B13" s="37">
        <v>5</v>
      </c>
      <c r="C13" s="73">
        <f t="shared" si="1"/>
        <v>646426.51836746931</v>
      </c>
      <c r="D13" s="73"/>
      <c r="E13" s="37">
        <v>2013</v>
      </c>
      <c r="F13" s="8">
        <v>42462</v>
      </c>
      <c r="G13" s="37" t="s">
        <v>4</v>
      </c>
      <c r="H13" s="74">
        <v>93.29</v>
      </c>
      <c r="I13" s="74"/>
      <c r="J13" s="37">
        <v>21</v>
      </c>
      <c r="K13" s="73">
        <f t="shared" si="0"/>
        <v>19392.795551024079</v>
      </c>
      <c r="L13" s="73"/>
      <c r="M13" s="6">
        <f t="shared" si="2"/>
        <v>0.92346645481067047</v>
      </c>
      <c r="N13" s="37">
        <v>2013</v>
      </c>
      <c r="O13" s="8">
        <v>42463</v>
      </c>
      <c r="P13" s="74">
        <v>93.45</v>
      </c>
      <c r="Q13" s="74"/>
      <c r="R13" s="75">
        <f t="shared" si="3"/>
        <v>14775.463276970413</v>
      </c>
      <c r="S13" s="75"/>
      <c r="T13" s="76">
        <f t="shared" si="4"/>
        <v>15.999999999999659</v>
      </c>
      <c r="U13" s="76"/>
    </row>
    <row r="14" spans="2:21" x14ac:dyDescent="0.15">
      <c r="B14" s="37">
        <v>6</v>
      </c>
      <c r="C14" s="73">
        <f t="shared" si="1"/>
        <v>661201.98164443974</v>
      </c>
      <c r="D14" s="73"/>
      <c r="E14" s="37">
        <v>2013</v>
      </c>
      <c r="F14" s="8">
        <v>42463</v>
      </c>
      <c r="G14" s="37" t="s">
        <v>3</v>
      </c>
      <c r="H14" s="74">
        <v>93.49</v>
      </c>
      <c r="I14" s="74"/>
      <c r="J14" s="37">
        <v>16</v>
      </c>
      <c r="K14" s="73">
        <f t="shared" si="0"/>
        <v>19836.059449333192</v>
      </c>
      <c r="L14" s="73"/>
      <c r="M14" s="6">
        <f t="shared" si="2"/>
        <v>1.2397537155833245</v>
      </c>
      <c r="N14" s="37">
        <v>2013</v>
      </c>
      <c r="O14" s="8">
        <v>42463</v>
      </c>
      <c r="P14" s="74">
        <v>92.95</v>
      </c>
      <c r="Q14" s="74"/>
      <c r="R14" s="75">
        <f t="shared" si="3"/>
        <v>66946.700641498537</v>
      </c>
      <c r="S14" s="75"/>
      <c r="T14" s="76">
        <f t="shared" si="4"/>
        <v>53.999999999999204</v>
      </c>
      <c r="U14" s="76"/>
    </row>
    <row r="15" spans="2:21" x14ac:dyDescent="0.15">
      <c r="B15" s="37">
        <v>7</v>
      </c>
      <c r="C15" s="73">
        <f t="shared" si="1"/>
        <v>728148.6822859383</v>
      </c>
      <c r="D15" s="73"/>
      <c r="E15" s="37">
        <v>2013</v>
      </c>
      <c r="F15" s="8">
        <v>42465</v>
      </c>
      <c r="G15" s="37" t="s">
        <v>4</v>
      </c>
      <c r="H15" s="74">
        <v>96.65</v>
      </c>
      <c r="I15" s="74"/>
      <c r="J15" s="37">
        <v>86</v>
      </c>
      <c r="K15" s="73">
        <f t="shared" si="0"/>
        <v>21844.460468578149</v>
      </c>
      <c r="L15" s="73"/>
      <c r="M15" s="6">
        <f t="shared" si="2"/>
        <v>0.25400535428579246</v>
      </c>
      <c r="N15" s="37">
        <v>2013</v>
      </c>
      <c r="O15" s="8">
        <v>42469</v>
      </c>
      <c r="P15" s="74">
        <v>99.09</v>
      </c>
      <c r="Q15" s="74"/>
      <c r="R15" s="75">
        <f t="shared" si="3"/>
        <v>61977.306445733302</v>
      </c>
      <c r="S15" s="75"/>
      <c r="T15" s="76">
        <f t="shared" si="4"/>
        <v>243.99999999999977</v>
      </c>
      <c r="U15" s="76"/>
    </row>
    <row r="16" spans="2:21" x14ac:dyDescent="0.15">
      <c r="B16" s="37">
        <v>8</v>
      </c>
      <c r="C16" s="73">
        <f t="shared" si="1"/>
        <v>790125.98873167159</v>
      </c>
      <c r="D16" s="73"/>
      <c r="E16" s="37">
        <v>2013</v>
      </c>
      <c r="F16" s="8">
        <v>42469</v>
      </c>
      <c r="G16" s="37" t="s">
        <v>3</v>
      </c>
      <c r="H16" s="74">
        <v>98.86</v>
      </c>
      <c r="I16" s="74"/>
      <c r="J16" s="37">
        <v>37</v>
      </c>
      <c r="K16" s="73">
        <f t="shared" si="0"/>
        <v>23703.779661950146</v>
      </c>
      <c r="L16" s="73"/>
      <c r="M16" s="6">
        <f t="shared" si="2"/>
        <v>0.64064269356622017</v>
      </c>
      <c r="N16" s="37">
        <v>2013</v>
      </c>
      <c r="O16" s="8">
        <v>42469</v>
      </c>
      <c r="P16" s="74">
        <v>99.23</v>
      </c>
      <c r="Q16" s="74"/>
      <c r="R16" s="75">
        <f t="shared" si="3"/>
        <v>-23703.779661950437</v>
      </c>
      <c r="S16" s="75"/>
      <c r="T16" s="76">
        <f t="shared" si="4"/>
        <v>-37</v>
      </c>
      <c r="U16" s="76"/>
    </row>
    <row r="17" spans="2:21" x14ac:dyDescent="0.15">
      <c r="B17" s="37">
        <v>9</v>
      </c>
      <c r="C17" s="73">
        <f t="shared" si="1"/>
        <v>766422.20906972117</v>
      </c>
      <c r="D17" s="73"/>
      <c r="E17" s="37">
        <v>2013</v>
      </c>
      <c r="F17" s="8">
        <v>42470</v>
      </c>
      <c r="G17" s="37" t="s">
        <v>4</v>
      </c>
      <c r="H17" s="74">
        <v>99.14</v>
      </c>
      <c r="I17" s="74"/>
      <c r="J17" s="37">
        <v>11</v>
      </c>
      <c r="K17" s="73">
        <f t="shared" si="0"/>
        <v>22992.666272091636</v>
      </c>
      <c r="L17" s="73"/>
      <c r="M17" s="6">
        <f t="shared" si="2"/>
        <v>2.090242388371967</v>
      </c>
      <c r="N17" s="37">
        <v>2013</v>
      </c>
      <c r="O17" s="8">
        <v>42470</v>
      </c>
      <c r="P17" s="74">
        <v>99.03</v>
      </c>
      <c r="Q17" s="74"/>
      <c r="R17" s="75">
        <f t="shared" si="3"/>
        <v>-22992.666272091516</v>
      </c>
      <c r="S17" s="75"/>
      <c r="T17" s="76">
        <f t="shared" si="4"/>
        <v>-11</v>
      </c>
      <c r="U17" s="76"/>
    </row>
    <row r="18" spans="2:21" x14ac:dyDescent="0.15">
      <c r="B18" s="37">
        <v>10</v>
      </c>
      <c r="C18" s="73">
        <f t="shared" si="1"/>
        <v>743429.54279762961</v>
      </c>
      <c r="D18" s="73"/>
      <c r="E18" s="37">
        <v>2013</v>
      </c>
      <c r="F18" s="8">
        <v>42471</v>
      </c>
      <c r="G18" s="37" t="s">
        <v>3</v>
      </c>
      <c r="H18" s="74">
        <v>99.61</v>
      </c>
      <c r="I18" s="74"/>
      <c r="J18" s="37">
        <v>15</v>
      </c>
      <c r="K18" s="73">
        <f t="shared" si="0"/>
        <v>22302.886283928889</v>
      </c>
      <c r="L18" s="73"/>
      <c r="M18" s="6">
        <f t="shared" si="2"/>
        <v>1.4868590855952593</v>
      </c>
      <c r="N18" s="37">
        <v>2013</v>
      </c>
      <c r="O18" s="8">
        <v>42471</v>
      </c>
      <c r="P18" s="74">
        <v>99.42</v>
      </c>
      <c r="Q18" s="74"/>
      <c r="R18" s="75">
        <f t="shared" si="3"/>
        <v>28250.322626309586</v>
      </c>
      <c r="S18" s="75"/>
      <c r="T18" s="76">
        <f t="shared" si="4"/>
        <v>18.999999999999773</v>
      </c>
      <c r="U18" s="76"/>
    </row>
    <row r="19" spans="2:21" x14ac:dyDescent="0.15">
      <c r="B19" s="37">
        <v>11</v>
      </c>
      <c r="C19" s="73">
        <f t="shared" si="1"/>
        <v>771679.86542393919</v>
      </c>
      <c r="D19" s="73"/>
      <c r="E19" s="37">
        <v>2013</v>
      </c>
      <c r="F19" s="8">
        <v>42472</v>
      </c>
      <c r="G19" s="37" t="s">
        <v>3</v>
      </c>
      <c r="H19" s="74">
        <v>99.59</v>
      </c>
      <c r="I19" s="74"/>
      <c r="J19" s="37">
        <v>13</v>
      </c>
      <c r="K19" s="73">
        <f t="shared" si="0"/>
        <v>23150.395962718176</v>
      </c>
      <c r="L19" s="73"/>
      <c r="M19" s="6">
        <f t="shared" si="2"/>
        <v>1.7807996894398597</v>
      </c>
      <c r="N19" s="37">
        <v>2013</v>
      </c>
      <c r="O19" s="8">
        <v>42476</v>
      </c>
      <c r="P19" s="74">
        <v>97.15</v>
      </c>
      <c r="Q19" s="74"/>
      <c r="R19" s="75">
        <f t="shared" si="3"/>
        <v>434515.12422332534</v>
      </c>
      <c r="S19" s="75"/>
      <c r="T19" s="76">
        <f t="shared" si="4"/>
        <v>243.99999999999977</v>
      </c>
      <c r="U19" s="76"/>
    </row>
    <row r="20" spans="2:21" x14ac:dyDescent="0.15">
      <c r="B20" s="37">
        <v>12</v>
      </c>
      <c r="C20" s="73">
        <f t="shared" si="1"/>
        <v>1206194.9896472646</v>
      </c>
      <c r="D20" s="73"/>
      <c r="E20" s="37">
        <v>2013</v>
      </c>
      <c r="F20" s="8">
        <v>42477</v>
      </c>
      <c r="G20" s="37" t="s">
        <v>4</v>
      </c>
      <c r="H20" s="74">
        <v>98.16</v>
      </c>
      <c r="I20" s="74"/>
      <c r="J20" s="37">
        <v>20</v>
      </c>
      <c r="K20" s="73">
        <f t="shared" si="0"/>
        <v>36185.849689417933</v>
      </c>
      <c r="L20" s="73"/>
      <c r="M20" s="6">
        <f t="shared" si="2"/>
        <v>1.8092924844708966</v>
      </c>
      <c r="N20" s="37">
        <v>2013</v>
      </c>
      <c r="O20" s="8">
        <v>42478</v>
      </c>
      <c r="P20" s="74">
        <v>97.96</v>
      </c>
      <c r="Q20" s="74"/>
      <c r="R20" s="75">
        <f t="shared" si="3"/>
        <v>-36185.84968941845</v>
      </c>
      <c r="S20" s="75"/>
      <c r="T20" s="76">
        <f t="shared" si="4"/>
        <v>-20</v>
      </c>
      <c r="U20" s="76"/>
    </row>
    <row r="21" spans="2:21" x14ac:dyDescent="0.15">
      <c r="B21" s="37">
        <v>13</v>
      </c>
      <c r="C21" s="73">
        <f t="shared" si="1"/>
        <v>1170009.1399578461</v>
      </c>
      <c r="D21" s="73"/>
      <c r="E21" s="37">
        <v>2013</v>
      </c>
      <c r="F21" s="8">
        <v>42478</v>
      </c>
      <c r="G21" s="37" t="s">
        <v>4</v>
      </c>
      <c r="H21" s="74">
        <v>98.24</v>
      </c>
      <c r="I21" s="74"/>
      <c r="J21" s="37">
        <v>31</v>
      </c>
      <c r="K21" s="73">
        <f t="shared" si="0"/>
        <v>35100.27419873538</v>
      </c>
      <c r="L21" s="73"/>
      <c r="M21" s="6">
        <f t="shared" si="2"/>
        <v>1.1322669096366251</v>
      </c>
      <c r="N21" s="37">
        <v>2013</v>
      </c>
      <c r="O21" s="8">
        <v>42482</v>
      </c>
      <c r="P21" s="74">
        <v>99.7</v>
      </c>
      <c r="Q21" s="74"/>
      <c r="R21" s="75">
        <f t="shared" si="3"/>
        <v>165310.96880694816</v>
      </c>
      <c r="S21" s="75"/>
      <c r="T21" s="76">
        <f t="shared" si="4"/>
        <v>146.0000000000008</v>
      </c>
      <c r="U21" s="76"/>
    </row>
    <row r="22" spans="2:21" x14ac:dyDescent="0.15">
      <c r="B22" s="37">
        <v>14</v>
      </c>
      <c r="C22" s="73">
        <f t="shared" si="1"/>
        <v>1335320.1087647942</v>
      </c>
      <c r="D22" s="73"/>
      <c r="E22" s="37">
        <v>2013</v>
      </c>
      <c r="F22" s="8">
        <v>42482</v>
      </c>
      <c r="G22" s="37" t="s">
        <v>3</v>
      </c>
      <c r="H22" s="74">
        <v>99.74</v>
      </c>
      <c r="I22" s="74"/>
      <c r="J22" s="37">
        <v>10</v>
      </c>
      <c r="K22" s="73">
        <f t="shared" si="0"/>
        <v>40059.603262943827</v>
      </c>
      <c r="L22" s="73"/>
      <c r="M22" s="6">
        <f t="shared" si="2"/>
        <v>4.0059603262943826</v>
      </c>
      <c r="N22" s="37">
        <v>2013</v>
      </c>
      <c r="O22" s="8">
        <v>42483</v>
      </c>
      <c r="P22" s="74">
        <v>98.94</v>
      </c>
      <c r="Q22" s="74"/>
      <c r="R22" s="75">
        <f t="shared" si="3"/>
        <v>320476.82610354945</v>
      </c>
      <c r="S22" s="75"/>
      <c r="T22" s="76">
        <f t="shared" si="4"/>
        <v>79.999999999999716</v>
      </c>
      <c r="U22" s="76"/>
    </row>
    <row r="23" spans="2:21" x14ac:dyDescent="0.15">
      <c r="B23" s="37">
        <v>15</v>
      </c>
      <c r="C23" s="73">
        <f t="shared" si="1"/>
        <v>1655796.9348683436</v>
      </c>
      <c r="D23" s="73"/>
      <c r="E23" s="37">
        <v>2013</v>
      </c>
      <c r="F23" s="8">
        <v>42484</v>
      </c>
      <c r="G23" s="37" t="s">
        <v>3</v>
      </c>
      <c r="H23" s="74">
        <v>99.42</v>
      </c>
      <c r="I23" s="74"/>
      <c r="J23" s="37">
        <v>29</v>
      </c>
      <c r="K23" s="73">
        <f t="shared" si="0"/>
        <v>49673.90804605031</v>
      </c>
      <c r="L23" s="73"/>
      <c r="M23" s="6">
        <f t="shared" si="2"/>
        <v>1.7128933808982865</v>
      </c>
      <c r="N23" s="37">
        <v>2013</v>
      </c>
      <c r="O23" s="8">
        <v>42485</v>
      </c>
      <c r="P23" s="74">
        <v>99.34</v>
      </c>
      <c r="Q23" s="74"/>
      <c r="R23" s="75">
        <f t="shared" si="3"/>
        <v>13703.147047185998</v>
      </c>
      <c r="S23" s="75"/>
      <c r="T23" s="76">
        <f t="shared" si="4"/>
        <v>7.9999999999998295</v>
      </c>
      <c r="U23" s="76"/>
    </row>
    <row r="24" spans="2:21" x14ac:dyDescent="0.15">
      <c r="B24" s="37">
        <v>16</v>
      </c>
      <c r="C24" s="73">
        <f t="shared" si="1"/>
        <v>1669500.0819155297</v>
      </c>
      <c r="D24" s="73"/>
      <c r="E24" s="37">
        <v>2013</v>
      </c>
      <c r="F24" s="8">
        <v>42486</v>
      </c>
      <c r="G24" s="37" t="s">
        <v>3</v>
      </c>
      <c r="H24" s="74">
        <v>98.64</v>
      </c>
      <c r="I24" s="74"/>
      <c r="J24" s="37">
        <v>13</v>
      </c>
      <c r="K24" s="73">
        <f t="shared" si="0"/>
        <v>50085.002457465889</v>
      </c>
      <c r="L24" s="73"/>
      <c r="M24" s="6">
        <f t="shared" si="2"/>
        <v>3.8526924967281451</v>
      </c>
      <c r="N24" s="37">
        <v>2013</v>
      </c>
      <c r="O24" s="8">
        <v>42489</v>
      </c>
      <c r="P24" s="74">
        <v>97.63</v>
      </c>
      <c r="Q24" s="74"/>
      <c r="R24" s="75">
        <f t="shared" si="3"/>
        <v>389121.94216954464</v>
      </c>
      <c r="S24" s="75"/>
      <c r="T24" s="76">
        <f t="shared" si="4"/>
        <v>101.00000000000051</v>
      </c>
      <c r="U24" s="76"/>
    </row>
    <row r="25" spans="2:21" x14ac:dyDescent="0.15">
      <c r="B25" s="37">
        <v>17</v>
      </c>
      <c r="C25" s="73">
        <f t="shared" si="1"/>
        <v>2058622.0240850742</v>
      </c>
      <c r="D25" s="73"/>
      <c r="E25" s="37">
        <v>2013</v>
      </c>
      <c r="F25" s="8">
        <v>42492</v>
      </c>
      <c r="G25" s="37" t="s">
        <v>4</v>
      </c>
      <c r="H25" s="74">
        <v>97.3</v>
      </c>
      <c r="I25" s="74"/>
      <c r="J25" s="37">
        <v>16</v>
      </c>
      <c r="K25" s="73">
        <f t="shared" si="0"/>
        <v>61758.660722552224</v>
      </c>
      <c r="L25" s="73"/>
      <c r="M25" s="6">
        <f t="shared" si="2"/>
        <v>3.8599162951595138</v>
      </c>
      <c r="N25" s="37">
        <v>2013</v>
      </c>
      <c r="O25" s="8">
        <v>42497</v>
      </c>
      <c r="P25" s="74">
        <v>99.15</v>
      </c>
      <c r="Q25" s="74"/>
      <c r="R25" s="75">
        <f t="shared" si="3"/>
        <v>714084.51460451342</v>
      </c>
      <c r="S25" s="75"/>
      <c r="T25" s="76">
        <f t="shared" si="4"/>
        <v>185.00000000000085</v>
      </c>
      <c r="U25" s="76"/>
    </row>
    <row r="26" spans="2:21" x14ac:dyDescent="0.15">
      <c r="B26" s="37">
        <v>18</v>
      </c>
      <c r="C26" s="73">
        <f t="shared" si="1"/>
        <v>2772706.5386895877</v>
      </c>
      <c r="D26" s="73"/>
      <c r="E26" s="37">
        <v>2013</v>
      </c>
      <c r="F26" s="8">
        <v>42497</v>
      </c>
      <c r="G26" s="37" t="s">
        <v>3</v>
      </c>
      <c r="H26" s="74">
        <v>99.01</v>
      </c>
      <c r="I26" s="74"/>
      <c r="J26" s="37">
        <v>18</v>
      </c>
      <c r="K26" s="73">
        <f t="shared" si="0"/>
        <v>83181.196160687628</v>
      </c>
      <c r="L26" s="73"/>
      <c r="M26" s="6">
        <f t="shared" si="2"/>
        <v>4.6211775644826458</v>
      </c>
      <c r="N26" s="37">
        <v>2013</v>
      </c>
      <c r="O26" s="8">
        <v>42497</v>
      </c>
      <c r="P26" s="74">
        <v>99.19</v>
      </c>
      <c r="Q26" s="74"/>
      <c r="R26" s="75">
        <f t="shared" si="3"/>
        <v>-83181.196160684209</v>
      </c>
      <c r="S26" s="75"/>
      <c r="T26" s="76">
        <f t="shared" si="4"/>
        <v>-18</v>
      </c>
      <c r="U26" s="76"/>
    </row>
    <row r="27" spans="2:21" x14ac:dyDescent="0.15">
      <c r="B27" s="37">
        <v>19</v>
      </c>
      <c r="C27" s="73">
        <f t="shared" si="1"/>
        <v>2689525.3425289034</v>
      </c>
      <c r="D27" s="73"/>
      <c r="E27" s="37">
        <v>2013</v>
      </c>
      <c r="F27" s="8">
        <v>42498</v>
      </c>
      <c r="G27" s="37" t="s">
        <v>3</v>
      </c>
      <c r="H27" s="74">
        <v>98.91</v>
      </c>
      <c r="I27" s="74"/>
      <c r="J27" s="37">
        <v>12</v>
      </c>
      <c r="K27" s="73">
        <f t="shared" si="0"/>
        <v>80685.760275867098</v>
      </c>
      <c r="L27" s="73"/>
      <c r="M27" s="6">
        <f t="shared" si="2"/>
        <v>6.7238133563222586</v>
      </c>
      <c r="N27" s="37">
        <v>2013</v>
      </c>
      <c r="O27" s="8">
        <v>42499</v>
      </c>
      <c r="P27" s="74">
        <v>98.86</v>
      </c>
      <c r="Q27" s="74"/>
      <c r="R27" s="75">
        <f t="shared" si="3"/>
        <v>33619.066781609377</v>
      </c>
      <c r="S27" s="75"/>
      <c r="T27" s="76">
        <f t="shared" si="4"/>
        <v>4.9999999999997158</v>
      </c>
      <c r="U27" s="76"/>
    </row>
    <row r="28" spans="2:21" x14ac:dyDescent="0.15">
      <c r="B28" s="37">
        <v>20</v>
      </c>
      <c r="C28" s="73">
        <f t="shared" si="1"/>
        <v>2723144.4093105127</v>
      </c>
      <c r="D28" s="73"/>
      <c r="E28" s="37">
        <v>2013</v>
      </c>
      <c r="F28" s="8">
        <v>42503</v>
      </c>
      <c r="G28" s="37" t="s">
        <v>3</v>
      </c>
      <c r="H28" s="74">
        <v>101.7</v>
      </c>
      <c r="I28" s="74"/>
      <c r="J28" s="37">
        <v>33</v>
      </c>
      <c r="K28" s="73">
        <f t="shared" si="0"/>
        <v>81694.332279315378</v>
      </c>
      <c r="L28" s="73"/>
      <c r="M28" s="6">
        <f t="shared" si="2"/>
        <v>2.4755858266459203</v>
      </c>
      <c r="N28" s="37">
        <v>2013</v>
      </c>
      <c r="O28" s="8">
        <v>42504</v>
      </c>
      <c r="P28" s="74">
        <v>101.59</v>
      </c>
      <c r="Q28" s="74"/>
      <c r="R28" s="75">
        <f t="shared" si="3"/>
        <v>27231.444093104983</v>
      </c>
      <c r="S28" s="75"/>
      <c r="T28" s="76">
        <f t="shared" si="4"/>
        <v>10.999999999999943</v>
      </c>
      <c r="U28" s="76"/>
    </row>
    <row r="29" spans="2:21" x14ac:dyDescent="0.15">
      <c r="B29" s="37">
        <v>21</v>
      </c>
      <c r="C29" s="73">
        <f t="shared" si="1"/>
        <v>2750375.8534036176</v>
      </c>
      <c r="D29" s="73"/>
      <c r="E29" s="37">
        <v>2013</v>
      </c>
      <c r="F29" s="8">
        <v>42507</v>
      </c>
      <c r="G29" s="37" t="s">
        <v>4</v>
      </c>
      <c r="H29" s="74">
        <v>102.32</v>
      </c>
      <c r="I29" s="74"/>
      <c r="J29" s="37">
        <v>8</v>
      </c>
      <c r="K29" s="73">
        <f t="shared" si="0"/>
        <v>82511.275602108522</v>
      </c>
      <c r="L29" s="73"/>
      <c r="M29" s="6">
        <f t="shared" si="2"/>
        <v>10.313909450263566</v>
      </c>
      <c r="N29" s="37">
        <v>2013</v>
      </c>
      <c r="O29" s="8">
        <v>42510</v>
      </c>
      <c r="P29" s="74">
        <v>102.86</v>
      </c>
      <c r="Q29" s="74"/>
      <c r="R29" s="75">
        <f t="shared" si="3"/>
        <v>556951.11031423905</v>
      </c>
      <c r="S29" s="75"/>
      <c r="T29" s="76">
        <f t="shared" si="4"/>
        <v>54.000000000000625</v>
      </c>
      <c r="U29" s="76"/>
    </row>
    <row r="30" spans="2:21" x14ac:dyDescent="0.15">
      <c r="B30" s="37">
        <v>22</v>
      </c>
      <c r="C30" s="73">
        <f t="shared" si="1"/>
        <v>3307326.9637178564</v>
      </c>
      <c r="D30" s="73"/>
      <c r="E30" s="37">
        <v>2013</v>
      </c>
      <c r="F30" s="8">
        <v>42512</v>
      </c>
      <c r="G30" s="37" t="s">
        <v>4</v>
      </c>
      <c r="H30" s="74">
        <v>102.64</v>
      </c>
      <c r="I30" s="74"/>
      <c r="J30" s="37">
        <v>12</v>
      </c>
      <c r="K30" s="73">
        <f t="shared" si="0"/>
        <v>99219.808911535685</v>
      </c>
      <c r="L30" s="73"/>
      <c r="M30" s="6">
        <f t="shared" si="2"/>
        <v>8.2683174092946405</v>
      </c>
      <c r="N30" s="37">
        <v>2013</v>
      </c>
      <c r="O30" s="8">
        <v>42512</v>
      </c>
      <c r="P30" s="74">
        <v>102.77</v>
      </c>
      <c r="Q30" s="74"/>
      <c r="R30" s="75">
        <f t="shared" si="3"/>
        <v>107488.12632082656</v>
      </c>
      <c r="S30" s="75"/>
      <c r="T30" s="76">
        <f t="shared" si="4"/>
        <v>12.999999999999545</v>
      </c>
      <c r="U30" s="76"/>
    </row>
    <row r="31" spans="2:21" x14ac:dyDescent="0.15">
      <c r="B31" s="37">
        <v>23</v>
      </c>
      <c r="C31" s="73">
        <f t="shared" si="1"/>
        <v>3414815.0900386828</v>
      </c>
      <c r="D31" s="73"/>
      <c r="E31" s="37">
        <v>2013</v>
      </c>
      <c r="F31" s="8">
        <v>42514</v>
      </c>
      <c r="G31" s="37" t="s">
        <v>3</v>
      </c>
      <c r="H31" s="74">
        <v>101.56</v>
      </c>
      <c r="I31" s="74"/>
      <c r="J31" s="37">
        <v>56</v>
      </c>
      <c r="K31" s="73">
        <f t="shared" si="0"/>
        <v>102444.45270116048</v>
      </c>
      <c r="L31" s="73"/>
      <c r="M31" s="6">
        <f t="shared" si="2"/>
        <v>1.8293652268064373</v>
      </c>
      <c r="N31" s="37">
        <v>2013</v>
      </c>
      <c r="O31" s="8">
        <v>42518</v>
      </c>
      <c r="P31" s="74">
        <v>101.17</v>
      </c>
      <c r="Q31" s="74"/>
      <c r="R31" s="75">
        <f t="shared" si="3"/>
        <v>71345.243845451158</v>
      </c>
      <c r="S31" s="75"/>
      <c r="T31" s="76">
        <f t="shared" si="4"/>
        <v>39.000000000000057</v>
      </c>
      <c r="U31" s="76"/>
    </row>
    <row r="32" spans="2:21" x14ac:dyDescent="0.15">
      <c r="B32" s="37">
        <v>24</v>
      </c>
      <c r="C32" s="73">
        <f t="shared" si="1"/>
        <v>3486160.333884134</v>
      </c>
      <c r="D32" s="73"/>
      <c r="E32" s="37">
        <v>2013</v>
      </c>
      <c r="F32" s="8">
        <v>42518</v>
      </c>
      <c r="G32" s="37" t="s">
        <v>4</v>
      </c>
      <c r="H32" s="74">
        <v>102.14</v>
      </c>
      <c r="I32" s="74"/>
      <c r="J32" s="37">
        <v>29</v>
      </c>
      <c r="K32" s="73">
        <f t="shared" si="0"/>
        <v>104584.81001652402</v>
      </c>
      <c r="L32" s="73"/>
      <c r="M32" s="6">
        <f t="shared" si="2"/>
        <v>3.6063727591904837</v>
      </c>
      <c r="N32" s="37">
        <v>2013</v>
      </c>
      <c r="O32" s="8">
        <v>42519</v>
      </c>
      <c r="P32" s="74">
        <v>101.85</v>
      </c>
      <c r="Q32" s="74"/>
      <c r="R32" s="75">
        <f t="shared" si="3"/>
        <v>-104584.81001652629</v>
      </c>
      <c r="S32" s="75"/>
      <c r="T32" s="76">
        <f t="shared" si="4"/>
        <v>-29</v>
      </c>
      <c r="U32" s="76"/>
    </row>
    <row r="33" spans="2:21" x14ac:dyDescent="0.15">
      <c r="B33" s="37">
        <v>25</v>
      </c>
      <c r="C33" s="73">
        <f t="shared" si="1"/>
        <v>3381575.5238676076</v>
      </c>
      <c r="D33" s="73"/>
      <c r="E33" s="37">
        <v>2013</v>
      </c>
      <c r="F33" s="8">
        <v>42520</v>
      </c>
      <c r="G33" s="37" t="s">
        <v>3</v>
      </c>
      <c r="H33" s="74">
        <v>101.13</v>
      </c>
      <c r="I33" s="74"/>
      <c r="J33" s="37">
        <v>39</v>
      </c>
      <c r="K33" s="73">
        <f t="shared" si="0"/>
        <v>101447.26571602823</v>
      </c>
      <c r="L33" s="73"/>
      <c r="M33" s="6">
        <f t="shared" si="2"/>
        <v>2.6012119414366213</v>
      </c>
      <c r="N33" s="37">
        <v>2013</v>
      </c>
      <c r="O33" s="8">
        <v>42520</v>
      </c>
      <c r="P33" s="74">
        <v>100.85</v>
      </c>
      <c r="Q33" s="74"/>
      <c r="R33" s="75">
        <f t="shared" si="3"/>
        <v>72833.934360225699</v>
      </c>
      <c r="S33" s="75"/>
      <c r="T33" s="76">
        <f t="shared" si="4"/>
        <v>28.000000000000114</v>
      </c>
      <c r="U33" s="76"/>
    </row>
    <row r="34" spans="2:21" x14ac:dyDescent="0.15">
      <c r="B34" s="37">
        <v>26</v>
      </c>
      <c r="C34" s="73">
        <f t="shared" si="1"/>
        <v>3454409.4582278333</v>
      </c>
      <c r="D34" s="73"/>
      <c r="E34" s="37">
        <v>2013</v>
      </c>
      <c r="F34" s="8">
        <v>42521</v>
      </c>
      <c r="G34" s="37" t="s">
        <v>4</v>
      </c>
      <c r="H34" s="74">
        <v>101.18</v>
      </c>
      <c r="I34" s="74"/>
      <c r="J34" s="37">
        <v>30</v>
      </c>
      <c r="K34" s="73">
        <f t="shared" si="0"/>
        <v>103632.28374683499</v>
      </c>
      <c r="L34" s="73"/>
      <c r="M34" s="6">
        <f t="shared" si="2"/>
        <v>3.4544094582278331</v>
      </c>
      <c r="N34" s="37">
        <v>2013</v>
      </c>
      <c r="O34" s="8">
        <v>42521</v>
      </c>
      <c r="P34" s="74">
        <v>100.88</v>
      </c>
      <c r="Q34" s="74"/>
      <c r="R34" s="75">
        <f t="shared" si="3"/>
        <v>-103632.28374683893</v>
      </c>
      <c r="S34" s="75"/>
      <c r="T34" s="76">
        <f t="shared" si="4"/>
        <v>-30</v>
      </c>
      <c r="U34" s="76"/>
    </row>
    <row r="35" spans="2:21" x14ac:dyDescent="0.15">
      <c r="B35" s="37">
        <v>27</v>
      </c>
      <c r="C35" s="73">
        <f t="shared" si="1"/>
        <v>3350777.1744809942</v>
      </c>
      <c r="D35" s="73"/>
      <c r="E35" s="37">
        <v>2013</v>
      </c>
      <c r="F35" s="8">
        <v>42521</v>
      </c>
      <c r="G35" s="37" t="s">
        <v>3</v>
      </c>
      <c r="H35" s="74">
        <v>100.71</v>
      </c>
      <c r="I35" s="74"/>
      <c r="J35" s="37">
        <v>32</v>
      </c>
      <c r="K35" s="73">
        <f t="shared" si="0"/>
        <v>100523.31523442983</v>
      </c>
      <c r="L35" s="73"/>
      <c r="M35" s="6">
        <f t="shared" si="2"/>
        <v>3.1413536010759322</v>
      </c>
      <c r="N35" s="37">
        <v>2013</v>
      </c>
      <c r="O35" s="8">
        <v>42521</v>
      </c>
      <c r="P35" s="74">
        <v>100.71</v>
      </c>
      <c r="Q35" s="74"/>
      <c r="R35" s="75">
        <f t="shared" si="3"/>
        <v>0</v>
      </c>
      <c r="S35" s="75"/>
      <c r="T35" s="76">
        <f t="shared" si="4"/>
        <v>0</v>
      </c>
      <c r="U35" s="76"/>
    </row>
    <row r="36" spans="2:21" x14ac:dyDescent="0.15">
      <c r="B36" s="37">
        <v>28</v>
      </c>
      <c r="C36" s="73">
        <f t="shared" si="1"/>
        <v>3350777.1744809942</v>
      </c>
      <c r="D36" s="73"/>
      <c r="E36" s="37">
        <v>2013</v>
      </c>
      <c r="F36" s="8">
        <v>42524</v>
      </c>
      <c r="G36" s="37" t="s">
        <v>3</v>
      </c>
      <c r="H36" s="74">
        <v>100.25</v>
      </c>
      <c r="I36" s="74"/>
      <c r="J36" s="37">
        <v>24</v>
      </c>
      <c r="K36" s="73">
        <f t="shared" si="0"/>
        <v>100523.31523442983</v>
      </c>
      <c r="L36" s="73"/>
      <c r="M36" s="6">
        <f t="shared" si="2"/>
        <v>4.1884714681012429</v>
      </c>
      <c r="N36" s="37">
        <v>2013</v>
      </c>
      <c r="O36" s="8">
        <v>42525</v>
      </c>
      <c r="P36" s="74">
        <v>99.85</v>
      </c>
      <c r="Q36" s="74"/>
      <c r="R36" s="75">
        <f t="shared" si="3"/>
        <v>167538.85872405209</v>
      </c>
      <c r="S36" s="75"/>
      <c r="T36" s="76">
        <f t="shared" si="4"/>
        <v>40.000000000000568</v>
      </c>
      <c r="U36" s="76"/>
    </row>
    <row r="37" spans="2:21" x14ac:dyDescent="0.15">
      <c r="B37" s="37">
        <v>29</v>
      </c>
      <c r="C37" s="73">
        <f t="shared" si="1"/>
        <v>3518316.0332050463</v>
      </c>
      <c r="D37" s="73"/>
      <c r="E37" s="37">
        <v>2013</v>
      </c>
      <c r="F37" s="8">
        <v>42526</v>
      </c>
      <c r="G37" s="37" t="s">
        <v>3</v>
      </c>
      <c r="H37" s="74">
        <v>99.9</v>
      </c>
      <c r="I37" s="74"/>
      <c r="J37" s="37">
        <v>55</v>
      </c>
      <c r="K37" s="73">
        <f t="shared" si="0"/>
        <v>105549.48099615138</v>
      </c>
      <c r="L37" s="73"/>
      <c r="M37" s="6">
        <f t="shared" si="2"/>
        <v>1.9190814726572978</v>
      </c>
      <c r="N37" s="37">
        <v>2013</v>
      </c>
      <c r="O37" s="8">
        <v>42527</v>
      </c>
      <c r="P37" s="74">
        <v>99.19</v>
      </c>
      <c r="Q37" s="74"/>
      <c r="R37" s="75">
        <f t="shared" si="3"/>
        <v>136254.78455866966</v>
      </c>
      <c r="S37" s="75"/>
      <c r="T37" s="76">
        <f t="shared" si="4"/>
        <v>71.000000000000796</v>
      </c>
      <c r="U37" s="76"/>
    </row>
    <row r="38" spans="2:21" x14ac:dyDescent="0.15">
      <c r="B38" s="37">
        <v>30</v>
      </c>
      <c r="C38" s="73">
        <f t="shared" si="1"/>
        <v>3654570.817763716</v>
      </c>
      <c r="D38" s="73"/>
      <c r="E38" s="37">
        <v>2013</v>
      </c>
      <c r="F38" s="8">
        <v>42527</v>
      </c>
      <c r="G38" s="37" t="s">
        <v>3</v>
      </c>
      <c r="H38" s="74">
        <v>99.12</v>
      </c>
      <c r="I38" s="74"/>
      <c r="J38" s="37">
        <v>34</v>
      </c>
      <c r="K38" s="73">
        <f t="shared" si="0"/>
        <v>109637.12453291148</v>
      </c>
      <c r="L38" s="73"/>
      <c r="M38" s="6">
        <f t="shared" si="2"/>
        <v>3.2246213097915137</v>
      </c>
      <c r="N38" s="37">
        <v>2013</v>
      </c>
      <c r="O38" s="8">
        <v>42528</v>
      </c>
      <c r="P38" s="74">
        <v>97.3</v>
      </c>
      <c r="Q38" s="74"/>
      <c r="R38" s="75">
        <f t="shared" si="3"/>
        <v>586881.07838205795</v>
      </c>
      <c r="S38" s="75"/>
      <c r="T38" s="76">
        <f t="shared" si="4"/>
        <v>182.00000000000074</v>
      </c>
      <c r="U38" s="76"/>
    </row>
    <row r="39" spans="2:21" x14ac:dyDescent="0.15">
      <c r="B39" s="37">
        <v>31</v>
      </c>
      <c r="C39" s="73">
        <f t="shared" si="1"/>
        <v>4241451.8961457741</v>
      </c>
      <c r="D39" s="73"/>
      <c r="E39" s="37">
        <v>2013</v>
      </c>
      <c r="F39" s="8"/>
      <c r="G39" s="37" t="s">
        <v>4</v>
      </c>
      <c r="H39" s="74"/>
      <c r="I39" s="74"/>
      <c r="J39" s="37"/>
      <c r="K39" s="73" t="str">
        <f t="shared" si="0"/>
        <v/>
      </c>
      <c r="L39" s="73"/>
      <c r="M39" s="6" t="str">
        <f t="shared" si="2"/>
        <v/>
      </c>
      <c r="N39" s="37">
        <v>2013</v>
      </c>
      <c r="O39" s="8"/>
      <c r="P39" s="74"/>
      <c r="Q39" s="74"/>
      <c r="R39" s="75" t="str">
        <f t="shared" si="3"/>
        <v/>
      </c>
      <c r="S39" s="75"/>
      <c r="T39" s="76" t="str">
        <f t="shared" si="4"/>
        <v/>
      </c>
      <c r="U39" s="76"/>
    </row>
    <row r="40" spans="2:21" x14ac:dyDescent="0.15">
      <c r="B40" s="37">
        <v>32</v>
      </c>
      <c r="C40" s="73" t="str">
        <f t="shared" si="1"/>
        <v/>
      </c>
      <c r="D40" s="73"/>
      <c r="E40" s="37">
        <v>2013</v>
      </c>
      <c r="F40" s="8"/>
      <c r="G40" s="37" t="s">
        <v>4</v>
      </c>
      <c r="H40" s="74"/>
      <c r="I40" s="74"/>
      <c r="J40" s="37"/>
      <c r="K40" s="73" t="str">
        <f t="shared" si="0"/>
        <v/>
      </c>
      <c r="L40" s="73"/>
      <c r="M40" s="6" t="str">
        <f t="shared" si="2"/>
        <v/>
      </c>
      <c r="N40" s="37">
        <v>2013</v>
      </c>
      <c r="O40" s="8"/>
      <c r="P40" s="74"/>
      <c r="Q40" s="74"/>
      <c r="R40" s="75" t="str">
        <f t="shared" si="3"/>
        <v/>
      </c>
      <c r="S40" s="75"/>
      <c r="T40" s="76" t="str">
        <f t="shared" si="4"/>
        <v/>
      </c>
      <c r="U40" s="76"/>
    </row>
    <row r="41" spans="2:21" x14ac:dyDescent="0.15">
      <c r="B41" s="37">
        <v>33</v>
      </c>
      <c r="C41" s="73" t="str">
        <f t="shared" si="1"/>
        <v/>
      </c>
      <c r="D41" s="73"/>
      <c r="E41" s="37">
        <v>2013</v>
      </c>
      <c r="F41" s="8"/>
      <c r="G41" s="37" t="s">
        <v>3</v>
      </c>
      <c r="H41" s="74"/>
      <c r="I41" s="74"/>
      <c r="J41" s="37"/>
      <c r="K41" s="73" t="str">
        <f t="shared" si="0"/>
        <v/>
      </c>
      <c r="L41" s="73"/>
      <c r="M41" s="6" t="str">
        <f t="shared" si="2"/>
        <v/>
      </c>
      <c r="N41" s="37">
        <v>2013</v>
      </c>
      <c r="O41" s="8"/>
      <c r="P41" s="74"/>
      <c r="Q41" s="74"/>
      <c r="R41" s="75" t="str">
        <f t="shared" si="3"/>
        <v/>
      </c>
      <c r="S41" s="75"/>
      <c r="T41" s="76" t="str">
        <f t="shared" si="4"/>
        <v/>
      </c>
      <c r="U41" s="76"/>
    </row>
    <row r="42" spans="2:21" x14ac:dyDescent="0.15">
      <c r="B42" s="37">
        <v>34</v>
      </c>
      <c r="C42" s="73" t="str">
        <f t="shared" si="1"/>
        <v/>
      </c>
      <c r="D42" s="73"/>
      <c r="E42" s="37">
        <v>2013</v>
      </c>
      <c r="F42" s="8"/>
      <c r="G42" s="37" t="s">
        <v>4</v>
      </c>
      <c r="H42" s="74"/>
      <c r="I42" s="74"/>
      <c r="J42" s="37"/>
      <c r="K42" s="73" t="str">
        <f t="shared" si="0"/>
        <v/>
      </c>
      <c r="L42" s="73"/>
      <c r="M42" s="6" t="str">
        <f t="shared" si="2"/>
        <v/>
      </c>
      <c r="N42" s="37">
        <v>2013</v>
      </c>
      <c r="O42" s="8"/>
      <c r="P42" s="74"/>
      <c r="Q42" s="74"/>
      <c r="R42" s="75" t="str">
        <f t="shared" si="3"/>
        <v/>
      </c>
      <c r="S42" s="75"/>
      <c r="T42" s="76" t="str">
        <f t="shared" si="4"/>
        <v/>
      </c>
      <c r="U42" s="76"/>
    </row>
    <row r="43" spans="2:21" x14ac:dyDescent="0.15">
      <c r="B43" s="37">
        <v>35</v>
      </c>
      <c r="C43" s="73" t="str">
        <f t="shared" si="1"/>
        <v/>
      </c>
      <c r="D43" s="73"/>
      <c r="E43" s="37">
        <v>2013</v>
      </c>
      <c r="F43" s="8"/>
      <c r="G43" s="37" t="s">
        <v>3</v>
      </c>
      <c r="H43" s="74"/>
      <c r="I43" s="74"/>
      <c r="J43" s="37"/>
      <c r="K43" s="73" t="str">
        <f t="shared" si="0"/>
        <v/>
      </c>
      <c r="L43" s="73"/>
      <c r="M43" s="6" t="str">
        <f t="shared" si="2"/>
        <v/>
      </c>
      <c r="N43" s="37">
        <v>2013</v>
      </c>
      <c r="O43" s="8"/>
      <c r="P43" s="74"/>
      <c r="Q43" s="74"/>
      <c r="R43" s="75" t="str">
        <f t="shared" si="3"/>
        <v/>
      </c>
      <c r="S43" s="75"/>
      <c r="T43" s="76" t="str">
        <f t="shared" si="4"/>
        <v/>
      </c>
      <c r="U43" s="76"/>
    </row>
    <row r="44" spans="2:21" x14ac:dyDescent="0.15">
      <c r="B44" s="37">
        <v>36</v>
      </c>
      <c r="C44" s="73" t="str">
        <f t="shared" si="1"/>
        <v/>
      </c>
      <c r="D44" s="73"/>
      <c r="E44" s="37">
        <v>2013</v>
      </c>
      <c r="F44" s="8"/>
      <c r="G44" s="37" t="s">
        <v>4</v>
      </c>
      <c r="H44" s="74"/>
      <c r="I44" s="74"/>
      <c r="J44" s="37"/>
      <c r="K44" s="73" t="str">
        <f t="shared" si="0"/>
        <v/>
      </c>
      <c r="L44" s="73"/>
      <c r="M44" s="6" t="str">
        <f t="shared" si="2"/>
        <v/>
      </c>
      <c r="N44" s="37">
        <v>2013</v>
      </c>
      <c r="O44" s="8"/>
      <c r="P44" s="74"/>
      <c r="Q44" s="74"/>
      <c r="R44" s="75" t="str">
        <f t="shared" si="3"/>
        <v/>
      </c>
      <c r="S44" s="75"/>
      <c r="T44" s="76" t="str">
        <f t="shared" si="4"/>
        <v/>
      </c>
      <c r="U44" s="76"/>
    </row>
    <row r="45" spans="2:21" x14ac:dyDescent="0.15">
      <c r="B45" s="37">
        <v>37</v>
      </c>
      <c r="C45" s="73" t="str">
        <f t="shared" si="1"/>
        <v/>
      </c>
      <c r="D45" s="73"/>
      <c r="E45" s="37">
        <v>2013</v>
      </c>
      <c r="F45" s="8"/>
      <c r="G45" s="37" t="s">
        <v>3</v>
      </c>
      <c r="H45" s="74"/>
      <c r="I45" s="74"/>
      <c r="J45" s="37"/>
      <c r="K45" s="73" t="str">
        <f t="shared" si="0"/>
        <v/>
      </c>
      <c r="L45" s="73"/>
      <c r="M45" s="6" t="str">
        <f t="shared" si="2"/>
        <v/>
      </c>
      <c r="N45" s="37">
        <v>2013</v>
      </c>
      <c r="O45" s="8"/>
      <c r="P45" s="74"/>
      <c r="Q45" s="74"/>
      <c r="R45" s="75" t="str">
        <f t="shared" si="3"/>
        <v/>
      </c>
      <c r="S45" s="75"/>
      <c r="T45" s="76" t="str">
        <f t="shared" si="4"/>
        <v/>
      </c>
      <c r="U45" s="76"/>
    </row>
    <row r="46" spans="2:21" x14ac:dyDescent="0.15">
      <c r="B46" s="37">
        <v>38</v>
      </c>
      <c r="C46" s="73" t="str">
        <f t="shared" si="1"/>
        <v/>
      </c>
      <c r="D46" s="73"/>
      <c r="E46" s="37">
        <v>2013</v>
      </c>
      <c r="F46" s="8"/>
      <c r="G46" s="37" t="s">
        <v>4</v>
      </c>
      <c r="H46" s="74"/>
      <c r="I46" s="74"/>
      <c r="J46" s="37"/>
      <c r="K46" s="73" t="str">
        <f t="shared" si="0"/>
        <v/>
      </c>
      <c r="L46" s="73"/>
      <c r="M46" s="6" t="str">
        <f t="shared" si="2"/>
        <v/>
      </c>
      <c r="N46" s="37">
        <v>2013</v>
      </c>
      <c r="O46" s="8"/>
      <c r="P46" s="74"/>
      <c r="Q46" s="74"/>
      <c r="R46" s="75" t="str">
        <f t="shared" si="3"/>
        <v/>
      </c>
      <c r="S46" s="75"/>
      <c r="T46" s="76" t="str">
        <f t="shared" si="4"/>
        <v/>
      </c>
      <c r="U46" s="76"/>
    </row>
    <row r="47" spans="2:21" x14ac:dyDescent="0.15">
      <c r="B47" s="37">
        <v>39</v>
      </c>
      <c r="C47" s="73" t="str">
        <f t="shared" si="1"/>
        <v/>
      </c>
      <c r="D47" s="73"/>
      <c r="E47" s="37">
        <v>2013</v>
      </c>
      <c r="F47" s="8"/>
      <c r="G47" s="37" t="s">
        <v>4</v>
      </c>
      <c r="H47" s="74"/>
      <c r="I47" s="74"/>
      <c r="J47" s="37"/>
      <c r="K47" s="73" t="str">
        <f t="shared" si="0"/>
        <v/>
      </c>
      <c r="L47" s="73"/>
      <c r="M47" s="6" t="str">
        <f t="shared" si="2"/>
        <v/>
      </c>
      <c r="N47" s="37">
        <v>2013</v>
      </c>
      <c r="O47" s="8"/>
      <c r="P47" s="74"/>
      <c r="Q47" s="74"/>
      <c r="R47" s="75" t="str">
        <f t="shared" si="3"/>
        <v/>
      </c>
      <c r="S47" s="75"/>
      <c r="T47" s="76" t="str">
        <f t="shared" si="4"/>
        <v/>
      </c>
      <c r="U47" s="76"/>
    </row>
    <row r="48" spans="2:21" x14ac:dyDescent="0.15">
      <c r="B48" s="37">
        <v>40</v>
      </c>
      <c r="C48" s="73" t="str">
        <f t="shared" si="1"/>
        <v/>
      </c>
      <c r="D48" s="73"/>
      <c r="E48" s="37">
        <v>2013</v>
      </c>
      <c r="F48" s="8"/>
      <c r="G48" s="37" t="s">
        <v>37</v>
      </c>
      <c r="H48" s="74"/>
      <c r="I48" s="74"/>
      <c r="J48" s="37"/>
      <c r="K48" s="73" t="str">
        <f t="shared" si="0"/>
        <v/>
      </c>
      <c r="L48" s="73"/>
      <c r="M48" s="6" t="str">
        <f t="shared" si="2"/>
        <v/>
      </c>
      <c r="N48" s="37">
        <v>2013</v>
      </c>
      <c r="O48" s="8"/>
      <c r="P48" s="74"/>
      <c r="Q48" s="74"/>
      <c r="R48" s="75" t="str">
        <f t="shared" si="3"/>
        <v/>
      </c>
      <c r="S48" s="75"/>
      <c r="T48" s="76" t="str">
        <f t="shared" si="4"/>
        <v/>
      </c>
      <c r="U48" s="76"/>
    </row>
    <row r="49" spans="2:21" x14ac:dyDescent="0.15">
      <c r="B49" s="37">
        <v>41</v>
      </c>
      <c r="C49" s="73" t="str">
        <f t="shared" si="1"/>
        <v/>
      </c>
      <c r="D49" s="73"/>
      <c r="E49" s="37">
        <v>2013</v>
      </c>
      <c r="F49" s="8"/>
      <c r="G49" s="37" t="s">
        <v>4</v>
      </c>
      <c r="H49" s="74"/>
      <c r="I49" s="74"/>
      <c r="J49" s="37"/>
      <c r="K49" s="73" t="str">
        <f t="shared" si="0"/>
        <v/>
      </c>
      <c r="L49" s="73"/>
      <c r="M49" s="6" t="str">
        <f t="shared" si="2"/>
        <v/>
      </c>
      <c r="N49" s="37">
        <v>2013</v>
      </c>
      <c r="O49" s="8"/>
      <c r="P49" s="74"/>
      <c r="Q49" s="74"/>
      <c r="R49" s="75" t="str">
        <f t="shared" si="3"/>
        <v/>
      </c>
      <c r="S49" s="75"/>
      <c r="T49" s="76" t="str">
        <f t="shared" si="4"/>
        <v/>
      </c>
      <c r="U49" s="76"/>
    </row>
    <row r="50" spans="2:21" x14ac:dyDescent="0.15">
      <c r="B50" s="37">
        <v>42</v>
      </c>
      <c r="C50" s="73" t="str">
        <f t="shared" si="1"/>
        <v/>
      </c>
      <c r="D50" s="73"/>
      <c r="E50" s="37">
        <v>2013</v>
      </c>
      <c r="F50" s="8"/>
      <c r="G50" s="37" t="s">
        <v>4</v>
      </c>
      <c r="H50" s="74"/>
      <c r="I50" s="74"/>
      <c r="J50" s="37"/>
      <c r="K50" s="73" t="str">
        <f t="shared" si="0"/>
        <v/>
      </c>
      <c r="L50" s="73"/>
      <c r="M50" s="6" t="str">
        <f t="shared" si="2"/>
        <v/>
      </c>
      <c r="N50" s="37">
        <v>2013</v>
      </c>
      <c r="O50" s="8"/>
      <c r="P50" s="74"/>
      <c r="Q50" s="74"/>
      <c r="R50" s="75" t="str">
        <f t="shared" si="3"/>
        <v/>
      </c>
      <c r="S50" s="75"/>
      <c r="T50" s="76" t="str">
        <f t="shared" si="4"/>
        <v/>
      </c>
      <c r="U50" s="76"/>
    </row>
    <row r="51" spans="2:21" x14ac:dyDescent="0.15">
      <c r="B51" s="37">
        <v>43</v>
      </c>
      <c r="C51" s="73" t="str">
        <f t="shared" si="1"/>
        <v/>
      </c>
      <c r="D51" s="73"/>
      <c r="E51" s="37">
        <v>2013</v>
      </c>
      <c r="F51" s="8"/>
      <c r="G51" s="37" t="s">
        <v>3</v>
      </c>
      <c r="H51" s="74"/>
      <c r="I51" s="74"/>
      <c r="J51" s="37"/>
      <c r="K51" s="73" t="str">
        <f t="shared" si="0"/>
        <v/>
      </c>
      <c r="L51" s="73"/>
      <c r="M51" s="6" t="str">
        <f t="shared" si="2"/>
        <v/>
      </c>
      <c r="N51" s="37">
        <v>2013</v>
      </c>
      <c r="O51" s="8"/>
      <c r="P51" s="74"/>
      <c r="Q51" s="74"/>
      <c r="R51" s="75" t="str">
        <f t="shared" si="3"/>
        <v/>
      </c>
      <c r="S51" s="75"/>
      <c r="T51" s="76" t="str">
        <f t="shared" si="4"/>
        <v/>
      </c>
      <c r="U51" s="76"/>
    </row>
    <row r="52" spans="2:21" x14ac:dyDescent="0.15">
      <c r="B52" s="37">
        <v>44</v>
      </c>
      <c r="C52" s="73" t="str">
        <f t="shared" si="1"/>
        <v/>
      </c>
      <c r="D52" s="73"/>
      <c r="E52" s="37">
        <v>2013</v>
      </c>
      <c r="F52" s="8"/>
      <c r="G52" s="37" t="s">
        <v>3</v>
      </c>
      <c r="H52" s="74"/>
      <c r="I52" s="74"/>
      <c r="J52" s="37"/>
      <c r="K52" s="73" t="str">
        <f t="shared" si="0"/>
        <v/>
      </c>
      <c r="L52" s="73"/>
      <c r="M52" s="6" t="str">
        <f t="shared" si="2"/>
        <v/>
      </c>
      <c r="N52" s="37">
        <v>2013</v>
      </c>
      <c r="O52" s="8"/>
      <c r="P52" s="74"/>
      <c r="Q52" s="74"/>
      <c r="R52" s="75" t="str">
        <f t="shared" si="3"/>
        <v/>
      </c>
      <c r="S52" s="75"/>
      <c r="T52" s="76" t="str">
        <f t="shared" si="4"/>
        <v/>
      </c>
      <c r="U52" s="76"/>
    </row>
    <row r="53" spans="2:21" x14ac:dyDescent="0.15">
      <c r="B53" s="37">
        <v>45</v>
      </c>
      <c r="C53" s="73" t="str">
        <f t="shared" si="1"/>
        <v/>
      </c>
      <c r="D53" s="73"/>
      <c r="E53" s="37">
        <v>2013</v>
      </c>
      <c r="F53" s="8"/>
      <c r="G53" s="37" t="s">
        <v>4</v>
      </c>
      <c r="H53" s="74"/>
      <c r="I53" s="74"/>
      <c r="J53" s="37"/>
      <c r="K53" s="73" t="str">
        <f t="shared" si="0"/>
        <v/>
      </c>
      <c r="L53" s="73"/>
      <c r="M53" s="6" t="str">
        <f t="shared" si="2"/>
        <v/>
      </c>
      <c r="N53" s="37">
        <v>2013</v>
      </c>
      <c r="O53" s="8"/>
      <c r="P53" s="74"/>
      <c r="Q53" s="74"/>
      <c r="R53" s="75" t="str">
        <f t="shared" si="3"/>
        <v/>
      </c>
      <c r="S53" s="75"/>
      <c r="T53" s="76" t="str">
        <f t="shared" si="4"/>
        <v/>
      </c>
      <c r="U53" s="76"/>
    </row>
    <row r="54" spans="2:21" x14ac:dyDescent="0.15">
      <c r="B54" s="37">
        <v>46</v>
      </c>
      <c r="C54" s="73" t="str">
        <f t="shared" si="1"/>
        <v/>
      </c>
      <c r="D54" s="73"/>
      <c r="E54" s="37">
        <v>2013</v>
      </c>
      <c r="F54" s="8"/>
      <c r="G54" s="37" t="s">
        <v>4</v>
      </c>
      <c r="H54" s="74"/>
      <c r="I54" s="74"/>
      <c r="J54" s="37"/>
      <c r="K54" s="73" t="str">
        <f t="shared" si="0"/>
        <v/>
      </c>
      <c r="L54" s="73"/>
      <c r="M54" s="6" t="str">
        <f t="shared" si="2"/>
        <v/>
      </c>
      <c r="N54" s="37">
        <v>2013</v>
      </c>
      <c r="O54" s="8"/>
      <c r="P54" s="74"/>
      <c r="Q54" s="74"/>
      <c r="R54" s="75" t="str">
        <f t="shared" si="3"/>
        <v/>
      </c>
      <c r="S54" s="75"/>
      <c r="T54" s="76" t="str">
        <f t="shared" si="4"/>
        <v/>
      </c>
      <c r="U54" s="76"/>
    </row>
    <row r="55" spans="2:21" x14ac:dyDescent="0.15">
      <c r="B55" s="37">
        <v>47</v>
      </c>
      <c r="C55" s="73" t="str">
        <f t="shared" si="1"/>
        <v/>
      </c>
      <c r="D55" s="73"/>
      <c r="E55" s="37">
        <v>2013</v>
      </c>
      <c r="F55" s="8"/>
      <c r="G55" s="37" t="s">
        <v>3</v>
      </c>
      <c r="H55" s="74"/>
      <c r="I55" s="74"/>
      <c r="J55" s="37"/>
      <c r="K55" s="73" t="str">
        <f t="shared" si="0"/>
        <v/>
      </c>
      <c r="L55" s="73"/>
      <c r="M55" s="6" t="str">
        <f t="shared" si="2"/>
        <v/>
      </c>
      <c r="N55" s="37">
        <v>2013</v>
      </c>
      <c r="O55" s="8"/>
      <c r="P55" s="74"/>
      <c r="Q55" s="74"/>
      <c r="R55" s="75" t="str">
        <f t="shared" si="3"/>
        <v/>
      </c>
      <c r="S55" s="75"/>
      <c r="T55" s="76" t="str">
        <f t="shared" si="4"/>
        <v/>
      </c>
      <c r="U55" s="76"/>
    </row>
    <row r="56" spans="2:21" x14ac:dyDescent="0.15">
      <c r="B56" s="37">
        <v>48</v>
      </c>
      <c r="C56" s="73" t="str">
        <f t="shared" si="1"/>
        <v/>
      </c>
      <c r="D56" s="73"/>
      <c r="E56" s="37">
        <v>2013</v>
      </c>
      <c r="F56" s="8"/>
      <c r="G56" s="37" t="s">
        <v>3</v>
      </c>
      <c r="H56" s="74"/>
      <c r="I56" s="74"/>
      <c r="J56" s="37"/>
      <c r="K56" s="73" t="str">
        <f t="shared" si="0"/>
        <v/>
      </c>
      <c r="L56" s="73"/>
      <c r="M56" s="6" t="str">
        <f t="shared" si="2"/>
        <v/>
      </c>
      <c r="N56" s="37">
        <v>2013</v>
      </c>
      <c r="O56" s="8"/>
      <c r="P56" s="74"/>
      <c r="Q56" s="74"/>
      <c r="R56" s="75" t="str">
        <f t="shared" si="3"/>
        <v/>
      </c>
      <c r="S56" s="75"/>
      <c r="T56" s="76" t="str">
        <f t="shared" si="4"/>
        <v/>
      </c>
      <c r="U56" s="76"/>
    </row>
    <row r="57" spans="2:21" x14ac:dyDescent="0.15">
      <c r="B57" s="37">
        <v>49</v>
      </c>
      <c r="C57" s="73" t="str">
        <f t="shared" si="1"/>
        <v/>
      </c>
      <c r="D57" s="73"/>
      <c r="E57" s="37">
        <v>2013</v>
      </c>
      <c r="F57" s="8"/>
      <c r="G57" s="37" t="s">
        <v>3</v>
      </c>
      <c r="H57" s="74"/>
      <c r="I57" s="74"/>
      <c r="J57" s="37"/>
      <c r="K57" s="73" t="str">
        <f t="shared" si="0"/>
        <v/>
      </c>
      <c r="L57" s="73"/>
      <c r="M57" s="6" t="str">
        <f t="shared" si="2"/>
        <v/>
      </c>
      <c r="N57" s="37">
        <v>2013</v>
      </c>
      <c r="O57" s="8"/>
      <c r="P57" s="74"/>
      <c r="Q57" s="74"/>
      <c r="R57" s="75" t="str">
        <f t="shared" si="3"/>
        <v/>
      </c>
      <c r="S57" s="75"/>
      <c r="T57" s="76" t="str">
        <f t="shared" si="4"/>
        <v/>
      </c>
      <c r="U57" s="76"/>
    </row>
    <row r="58" spans="2:21" x14ac:dyDescent="0.15">
      <c r="B58" s="37">
        <v>50</v>
      </c>
      <c r="C58" s="73" t="str">
        <f t="shared" si="1"/>
        <v/>
      </c>
      <c r="D58" s="73"/>
      <c r="E58" s="37">
        <v>2013</v>
      </c>
      <c r="F58" s="8"/>
      <c r="G58" s="37" t="s">
        <v>3</v>
      </c>
      <c r="H58" s="74"/>
      <c r="I58" s="74"/>
      <c r="J58" s="37"/>
      <c r="K58" s="73" t="str">
        <f t="shared" si="0"/>
        <v/>
      </c>
      <c r="L58" s="73"/>
      <c r="M58" s="6" t="str">
        <f t="shared" si="2"/>
        <v/>
      </c>
      <c r="N58" s="37">
        <v>2013</v>
      </c>
      <c r="O58" s="8"/>
      <c r="P58" s="74"/>
      <c r="Q58" s="74"/>
      <c r="R58" s="75" t="str">
        <f t="shared" si="3"/>
        <v/>
      </c>
      <c r="S58" s="75"/>
      <c r="T58" s="76" t="str">
        <f t="shared" si="4"/>
        <v/>
      </c>
      <c r="U58" s="76"/>
    </row>
    <row r="59" spans="2:21" x14ac:dyDescent="0.15">
      <c r="B59" s="37">
        <v>51</v>
      </c>
      <c r="C59" s="73" t="str">
        <f t="shared" si="1"/>
        <v/>
      </c>
      <c r="D59" s="73"/>
      <c r="E59" s="37">
        <v>2013</v>
      </c>
      <c r="F59" s="8"/>
      <c r="G59" s="37" t="s">
        <v>3</v>
      </c>
      <c r="H59" s="74"/>
      <c r="I59" s="74"/>
      <c r="J59" s="37"/>
      <c r="K59" s="73" t="str">
        <f t="shared" si="0"/>
        <v/>
      </c>
      <c r="L59" s="73"/>
      <c r="M59" s="6" t="str">
        <f t="shared" si="2"/>
        <v/>
      </c>
      <c r="N59" s="37">
        <v>2013</v>
      </c>
      <c r="O59" s="8"/>
      <c r="P59" s="74"/>
      <c r="Q59" s="74"/>
      <c r="R59" s="75" t="str">
        <f t="shared" si="3"/>
        <v/>
      </c>
      <c r="S59" s="75"/>
      <c r="T59" s="76" t="str">
        <f t="shared" si="4"/>
        <v/>
      </c>
      <c r="U59" s="76"/>
    </row>
    <row r="60" spans="2:21" x14ac:dyDescent="0.15">
      <c r="B60" s="37">
        <v>52</v>
      </c>
      <c r="C60" s="73" t="str">
        <f t="shared" si="1"/>
        <v/>
      </c>
      <c r="D60" s="73"/>
      <c r="E60" s="37">
        <v>2013</v>
      </c>
      <c r="F60" s="8"/>
      <c r="G60" s="37" t="s">
        <v>3</v>
      </c>
      <c r="H60" s="74"/>
      <c r="I60" s="74"/>
      <c r="J60" s="37"/>
      <c r="K60" s="73" t="str">
        <f t="shared" si="0"/>
        <v/>
      </c>
      <c r="L60" s="73"/>
      <c r="M60" s="6" t="str">
        <f t="shared" si="2"/>
        <v/>
      </c>
      <c r="N60" s="37">
        <v>2013</v>
      </c>
      <c r="O60" s="8"/>
      <c r="P60" s="74"/>
      <c r="Q60" s="74"/>
      <c r="R60" s="75" t="str">
        <f t="shared" si="3"/>
        <v/>
      </c>
      <c r="S60" s="75"/>
      <c r="T60" s="76" t="str">
        <f t="shared" si="4"/>
        <v/>
      </c>
      <c r="U60" s="76"/>
    </row>
    <row r="61" spans="2:21" x14ac:dyDescent="0.15">
      <c r="B61" s="37">
        <v>53</v>
      </c>
      <c r="C61" s="73" t="str">
        <f t="shared" si="1"/>
        <v/>
      </c>
      <c r="D61" s="73"/>
      <c r="E61" s="37">
        <v>2013</v>
      </c>
      <c r="F61" s="8"/>
      <c r="G61" s="37" t="s">
        <v>3</v>
      </c>
      <c r="H61" s="74"/>
      <c r="I61" s="74"/>
      <c r="J61" s="37"/>
      <c r="K61" s="73" t="str">
        <f t="shared" si="0"/>
        <v/>
      </c>
      <c r="L61" s="73"/>
      <c r="M61" s="6" t="str">
        <f t="shared" si="2"/>
        <v/>
      </c>
      <c r="N61" s="37">
        <v>2013</v>
      </c>
      <c r="O61" s="8"/>
      <c r="P61" s="74"/>
      <c r="Q61" s="74"/>
      <c r="R61" s="75" t="str">
        <f t="shared" si="3"/>
        <v/>
      </c>
      <c r="S61" s="75"/>
      <c r="T61" s="76" t="str">
        <f t="shared" si="4"/>
        <v/>
      </c>
      <c r="U61" s="76"/>
    </row>
    <row r="62" spans="2:21" x14ac:dyDescent="0.15">
      <c r="B62" s="37">
        <v>54</v>
      </c>
      <c r="C62" s="73" t="str">
        <f t="shared" si="1"/>
        <v/>
      </c>
      <c r="D62" s="73"/>
      <c r="E62" s="37">
        <v>2013</v>
      </c>
      <c r="F62" s="8"/>
      <c r="G62" s="37" t="s">
        <v>3</v>
      </c>
      <c r="H62" s="74"/>
      <c r="I62" s="74"/>
      <c r="J62" s="37"/>
      <c r="K62" s="73" t="str">
        <f t="shared" si="0"/>
        <v/>
      </c>
      <c r="L62" s="73"/>
      <c r="M62" s="6" t="str">
        <f t="shared" si="2"/>
        <v/>
      </c>
      <c r="N62" s="37">
        <v>2013</v>
      </c>
      <c r="O62" s="8"/>
      <c r="P62" s="74"/>
      <c r="Q62" s="74"/>
      <c r="R62" s="75" t="str">
        <f t="shared" si="3"/>
        <v/>
      </c>
      <c r="S62" s="75"/>
      <c r="T62" s="76" t="str">
        <f t="shared" si="4"/>
        <v/>
      </c>
      <c r="U62" s="76"/>
    </row>
    <row r="63" spans="2:21" x14ac:dyDescent="0.15">
      <c r="B63" s="37">
        <v>55</v>
      </c>
      <c r="C63" s="73" t="str">
        <f t="shared" si="1"/>
        <v/>
      </c>
      <c r="D63" s="73"/>
      <c r="E63" s="37">
        <v>2013</v>
      </c>
      <c r="F63" s="8"/>
      <c r="G63" s="37" t="s">
        <v>4</v>
      </c>
      <c r="H63" s="74"/>
      <c r="I63" s="74"/>
      <c r="J63" s="37"/>
      <c r="K63" s="73" t="str">
        <f t="shared" si="0"/>
        <v/>
      </c>
      <c r="L63" s="73"/>
      <c r="M63" s="6" t="str">
        <f t="shared" si="2"/>
        <v/>
      </c>
      <c r="N63" s="37">
        <v>2013</v>
      </c>
      <c r="O63" s="8"/>
      <c r="P63" s="74"/>
      <c r="Q63" s="74"/>
      <c r="R63" s="75" t="str">
        <f t="shared" si="3"/>
        <v/>
      </c>
      <c r="S63" s="75"/>
      <c r="T63" s="76" t="str">
        <f t="shared" si="4"/>
        <v/>
      </c>
      <c r="U63" s="76"/>
    </row>
    <row r="64" spans="2:21" x14ac:dyDescent="0.15">
      <c r="B64" s="37">
        <v>56</v>
      </c>
      <c r="C64" s="73" t="str">
        <f t="shared" si="1"/>
        <v/>
      </c>
      <c r="D64" s="73"/>
      <c r="E64" s="37">
        <v>2013</v>
      </c>
      <c r="F64" s="8"/>
      <c r="G64" s="37" t="s">
        <v>3</v>
      </c>
      <c r="H64" s="74"/>
      <c r="I64" s="74"/>
      <c r="J64" s="37"/>
      <c r="K64" s="73" t="str">
        <f t="shared" si="0"/>
        <v/>
      </c>
      <c r="L64" s="73"/>
      <c r="M64" s="6" t="str">
        <f t="shared" si="2"/>
        <v/>
      </c>
      <c r="N64" s="37">
        <v>2013</v>
      </c>
      <c r="O64" s="8"/>
      <c r="P64" s="74"/>
      <c r="Q64" s="74"/>
      <c r="R64" s="75" t="str">
        <f t="shared" si="3"/>
        <v/>
      </c>
      <c r="S64" s="75"/>
      <c r="T64" s="76" t="str">
        <f t="shared" si="4"/>
        <v/>
      </c>
      <c r="U64" s="76"/>
    </row>
    <row r="65" spans="2:21" x14ac:dyDescent="0.15">
      <c r="B65" s="37">
        <v>57</v>
      </c>
      <c r="C65" s="73" t="str">
        <f t="shared" si="1"/>
        <v/>
      </c>
      <c r="D65" s="73"/>
      <c r="E65" s="37">
        <v>2013</v>
      </c>
      <c r="F65" s="8"/>
      <c r="G65" s="37" t="s">
        <v>3</v>
      </c>
      <c r="H65" s="74"/>
      <c r="I65" s="74"/>
      <c r="J65" s="37"/>
      <c r="K65" s="73" t="str">
        <f t="shared" si="0"/>
        <v/>
      </c>
      <c r="L65" s="73"/>
      <c r="M65" s="6" t="str">
        <f t="shared" si="2"/>
        <v/>
      </c>
      <c r="N65" s="37">
        <v>2013</v>
      </c>
      <c r="O65" s="8"/>
      <c r="P65" s="74"/>
      <c r="Q65" s="74"/>
      <c r="R65" s="75" t="str">
        <f t="shared" si="3"/>
        <v/>
      </c>
      <c r="S65" s="75"/>
      <c r="T65" s="76" t="str">
        <f t="shared" si="4"/>
        <v/>
      </c>
      <c r="U65" s="76"/>
    </row>
    <row r="66" spans="2:21" x14ac:dyDescent="0.15">
      <c r="B66" s="37">
        <v>58</v>
      </c>
      <c r="C66" s="73" t="str">
        <f t="shared" si="1"/>
        <v/>
      </c>
      <c r="D66" s="73"/>
      <c r="E66" s="37">
        <v>2013</v>
      </c>
      <c r="F66" s="8"/>
      <c r="G66" s="37" t="s">
        <v>3</v>
      </c>
      <c r="H66" s="74"/>
      <c r="I66" s="74"/>
      <c r="J66" s="37"/>
      <c r="K66" s="73" t="str">
        <f t="shared" si="0"/>
        <v/>
      </c>
      <c r="L66" s="73"/>
      <c r="M66" s="6" t="str">
        <f t="shared" si="2"/>
        <v/>
      </c>
      <c r="N66" s="37">
        <v>2013</v>
      </c>
      <c r="O66" s="8"/>
      <c r="P66" s="74"/>
      <c r="Q66" s="74"/>
      <c r="R66" s="75" t="str">
        <f t="shared" si="3"/>
        <v/>
      </c>
      <c r="S66" s="75"/>
      <c r="T66" s="76" t="str">
        <f t="shared" si="4"/>
        <v/>
      </c>
      <c r="U66" s="76"/>
    </row>
    <row r="67" spans="2:21" x14ac:dyDescent="0.15">
      <c r="B67" s="37">
        <v>59</v>
      </c>
      <c r="C67" s="73" t="str">
        <f t="shared" si="1"/>
        <v/>
      </c>
      <c r="D67" s="73"/>
      <c r="E67" s="37">
        <v>2013</v>
      </c>
      <c r="F67" s="8"/>
      <c r="G67" s="37" t="s">
        <v>3</v>
      </c>
      <c r="H67" s="74"/>
      <c r="I67" s="74"/>
      <c r="J67" s="37"/>
      <c r="K67" s="73" t="str">
        <f t="shared" si="0"/>
        <v/>
      </c>
      <c r="L67" s="73"/>
      <c r="M67" s="6" t="str">
        <f t="shared" si="2"/>
        <v/>
      </c>
      <c r="N67" s="37">
        <v>2013</v>
      </c>
      <c r="O67" s="8"/>
      <c r="P67" s="74"/>
      <c r="Q67" s="74"/>
      <c r="R67" s="75" t="str">
        <f t="shared" si="3"/>
        <v/>
      </c>
      <c r="S67" s="75"/>
      <c r="T67" s="76" t="str">
        <f t="shared" si="4"/>
        <v/>
      </c>
      <c r="U67" s="76"/>
    </row>
    <row r="68" spans="2:21" x14ac:dyDescent="0.15">
      <c r="B68" s="37">
        <v>60</v>
      </c>
      <c r="C68" s="73" t="str">
        <f t="shared" si="1"/>
        <v/>
      </c>
      <c r="D68" s="73"/>
      <c r="E68" s="37">
        <v>2013</v>
      </c>
      <c r="F68" s="8"/>
      <c r="G68" s="37" t="s">
        <v>4</v>
      </c>
      <c r="H68" s="74"/>
      <c r="I68" s="74"/>
      <c r="J68" s="37"/>
      <c r="K68" s="73" t="str">
        <f t="shared" si="0"/>
        <v/>
      </c>
      <c r="L68" s="73"/>
      <c r="M68" s="6" t="str">
        <f t="shared" si="2"/>
        <v/>
      </c>
      <c r="N68" s="37">
        <v>2013</v>
      </c>
      <c r="O68" s="8"/>
      <c r="P68" s="74"/>
      <c r="Q68" s="74"/>
      <c r="R68" s="75" t="str">
        <f t="shared" si="3"/>
        <v/>
      </c>
      <c r="S68" s="75"/>
      <c r="T68" s="76" t="str">
        <f t="shared" si="4"/>
        <v/>
      </c>
      <c r="U68" s="76"/>
    </row>
    <row r="69" spans="2:21" x14ac:dyDescent="0.15">
      <c r="B69" s="37">
        <v>61</v>
      </c>
      <c r="C69" s="73" t="str">
        <f t="shared" si="1"/>
        <v/>
      </c>
      <c r="D69" s="73"/>
      <c r="E69" s="37">
        <v>2013</v>
      </c>
      <c r="F69" s="8"/>
      <c r="G69" s="37" t="s">
        <v>4</v>
      </c>
      <c r="H69" s="74"/>
      <c r="I69" s="74"/>
      <c r="J69" s="37"/>
      <c r="K69" s="73" t="str">
        <f t="shared" si="0"/>
        <v/>
      </c>
      <c r="L69" s="73"/>
      <c r="M69" s="6" t="str">
        <f t="shared" si="2"/>
        <v/>
      </c>
      <c r="N69" s="37">
        <v>2013</v>
      </c>
      <c r="O69" s="8"/>
      <c r="P69" s="74"/>
      <c r="Q69" s="74"/>
      <c r="R69" s="75" t="str">
        <f t="shared" si="3"/>
        <v/>
      </c>
      <c r="S69" s="75"/>
      <c r="T69" s="76" t="str">
        <f t="shared" si="4"/>
        <v/>
      </c>
      <c r="U69" s="76"/>
    </row>
    <row r="70" spans="2:21" x14ac:dyDescent="0.15">
      <c r="B70" s="37">
        <v>62</v>
      </c>
      <c r="C70" s="73" t="str">
        <f t="shared" si="1"/>
        <v/>
      </c>
      <c r="D70" s="73"/>
      <c r="E70" s="37">
        <v>2013</v>
      </c>
      <c r="F70" s="8"/>
      <c r="G70" s="37" t="s">
        <v>3</v>
      </c>
      <c r="H70" s="74"/>
      <c r="I70" s="74"/>
      <c r="J70" s="37"/>
      <c r="K70" s="73" t="str">
        <f t="shared" si="0"/>
        <v/>
      </c>
      <c r="L70" s="73"/>
      <c r="M70" s="6" t="str">
        <f t="shared" si="2"/>
        <v/>
      </c>
      <c r="N70" s="37">
        <v>2013</v>
      </c>
      <c r="O70" s="8"/>
      <c r="P70" s="74"/>
      <c r="Q70" s="74"/>
      <c r="R70" s="75" t="str">
        <f t="shared" si="3"/>
        <v/>
      </c>
      <c r="S70" s="75"/>
      <c r="T70" s="76" t="str">
        <f t="shared" si="4"/>
        <v/>
      </c>
      <c r="U70" s="76"/>
    </row>
    <row r="71" spans="2:21" x14ac:dyDescent="0.15">
      <c r="B71" s="37">
        <v>63</v>
      </c>
      <c r="C71" s="73" t="str">
        <f t="shared" si="1"/>
        <v/>
      </c>
      <c r="D71" s="73"/>
      <c r="E71" s="37">
        <v>2013</v>
      </c>
      <c r="F71" s="8"/>
      <c r="G71" s="37" t="s">
        <v>4</v>
      </c>
      <c r="H71" s="74"/>
      <c r="I71" s="74"/>
      <c r="J71" s="37"/>
      <c r="K71" s="73" t="str">
        <f t="shared" si="0"/>
        <v/>
      </c>
      <c r="L71" s="73"/>
      <c r="M71" s="6" t="str">
        <f t="shared" si="2"/>
        <v/>
      </c>
      <c r="N71" s="37">
        <v>2013</v>
      </c>
      <c r="O71" s="8"/>
      <c r="P71" s="74"/>
      <c r="Q71" s="74"/>
      <c r="R71" s="75" t="str">
        <f t="shared" si="3"/>
        <v/>
      </c>
      <c r="S71" s="75"/>
      <c r="T71" s="76" t="str">
        <f t="shared" si="4"/>
        <v/>
      </c>
      <c r="U71" s="76"/>
    </row>
    <row r="72" spans="2:21" x14ac:dyDescent="0.15">
      <c r="B72" s="37">
        <v>64</v>
      </c>
      <c r="C72" s="73" t="str">
        <f t="shared" si="1"/>
        <v/>
      </c>
      <c r="D72" s="73"/>
      <c r="E72" s="37">
        <v>2013</v>
      </c>
      <c r="F72" s="8"/>
      <c r="G72" s="37" t="s">
        <v>3</v>
      </c>
      <c r="H72" s="74"/>
      <c r="I72" s="74"/>
      <c r="J72" s="37"/>
      <c r="K72" s="73" t="str">
        <f t="shared" si="0"/>
        <v/>
      </c>
      <c r="L72" s="73"/>
      <c r="M72" s="6" t="str">
        <f t="shared" si="2"/>
        <v/>
      </c>
      <c r="N72" s="37">
        <v>2013</v>
      </c>
      <c r="O72" s="8"/>
      <c r="P72" s="74"/>
      <c r="Q72" s="74"/>
      <c r="R72" s="75" t="str">
        <f t="shared" si="3"/>
        <v/>
      </c>
      <c r="S72" s="75"/>
      <c r="T72" s="76" t="str">
        <f t="shared" si="4"/>
        <v/>
      </c>
      <c r="U72" s="76"/>
    </row>
    <row r="73" spans="2:21" x14ac:dyDescent="0.15">
      <c r="B73" s="37">
        <v>65</v>
      </c>
      <c r="C73" s="73" t="str">
        <f t="shared" si="1"/>
        <v/>
      </c>
      <c r="D73" s="73"/>
      <c r="E73" s="37">
        <v>2013</v>
      </c>
      <c r="F73" s="8"/>
      <c r="G73" s="37" t="s">
        <v>4</v>
      </c>
      <c r="H73" s="74"/>
      <c r="I73" s="74"/>
      <c r="J73" s="37"/>
      <c r="K73" s="73" t="str">
        <f t="shared" ref="K73:K108" si="5">IF(F73="","",C73*0.03)</f>
        <v/>
      </c>
      <c r="L73" s="73"/>
      <c r="M73" s="6" t="str">
        <f t="shared" si="2"/>
        <v/>
      </c>
      <c r="N73" s="37">
        <v>2013</v>
      </c>
      <c r="O73" s="8"/>
      <c r="P73" s="74"/>
      <c r="Q73" s="74"/>
      <c r="R73" s="75" t="str">
        <f t="shared" si="3"/>
        <v/>
      </c>
      <c r="S73" s="75"/>
      <c r="T73" s="76" t="str">
        <f t="shared" si="4"/>
        <v/>
      </c>
      <c r="U73" s="76"/>
    </row>
    <row r="74" spans="2:21" x14ac:dyDescent="0.15">
      <c r="B74" s="37">
        <v>66</v>
      </c>
      <c r="C74" s="73" t="str">
        <f t="shared" ref="C74:C108" si="6">IF(R73="","",C73+R73)</f>
        <v/>
      </c>
      <c r="D74" s="73"/>
      <c r="E74" s="37">
        <v>2013</v>
      </c>
      <c r="F74" s="8"/>
      <c r="G74" s="37" t="s">
        <v>4</v>
      </c>
      <c r="H74" s="74"/>
      <c r="I74" s="74"/>
      <c r="J74" s="37"/>
      <c r="K74" s="73" t="str">
        <f t="shared" si="5"/>
        <v/>
      </c>
      <c r="L74" s="73"/>
      <c r="M74" s="6" t="str">
        <f t="shared" ref="M74:M108" si="7">IF(J74="","",(K74/J74)/1000)</f>
        <v/>
      </c>
      <c r="N74" s="37">
        <v>2013</v>
      </c>
      <c r="O74" s="8"/>
      <c r="P74" s="74"/>
      <c r="Q74" s="74"/>
      <c r="R74" s="75" t="str">
        <f t="shared" ref="R74:R108" si="8">IF(O74="","",(IF(G74="売",H74-P74,P74-H74))*M74*100000)</f>
        <v/>
      </c>
      <c r="S74" s="75"/>
      <c r="T74" s="76" t="str">
        <f t="shared" ref="T74:T108" si="9">IF(O74="","",IF(R74&lt;0,J74*(-1),IF(G74="買",(P74-H74)*100,(H74-P74)*100)))</f>
        <v/>
      </c>
      <c r="U74" s="76"/>
    </row>
    <row r="75" spans="2:21" x14ac:dyDescent="0.15">
      <c r="B75" s="37">
        <v>67</v>
      </c>
      <c r="C75" s="73" t="str">
        <f t="shared" si="6"/>
        <v/>
      </c>
      <c r="D75" s="73"/>
      <c r="E75" s="37">
        <v>2013</v>
      </c>
      <c r="F75" s="8"/>
      <c r="G75" s="37" t="s">
        <v>3</v>
      </c>
      <c r="H75" s="74"/>
      <c r="I75" s="74"/>
      <c r="J75" s="37"/>
      <c r="K75" s="73" t="str">
        <f t="shared" si="5"/>
        <v/>
      </c>
      <c r="L75" s="73"/>
      <c r="M75" s="6" t="str">
        <f t="shared" si="7"/>
        <v/>
      </c>
      <c r="N75" s="37">
        <v>2013</v>
      </c>
      <c r="O75" s="8"/>
      <c r="P75" s="74"/>
      <c r="Q75" s="74"/>
      <c r="R75" s="75" t="str">
        <f t="shared" si="8"/>
        <v/>
      </c>
      <c r="S75" s="75"/>
      <c r="T75" s="76" t="str">
        <f t="shared" si="9"/>
        <v/>
      </c>
      <c r="U75" s="76"/>
    </row>
    <row r="76" spans="2:21" x14ac:dyDescent="0.15">
      <c r="B76" s="37">
        <v>68</v>
      </c>
      <c r="C76" s="73" t="str">
        <f t="shared" si="6"/>
        <v/>
      </c>
      <c r="D76" s="73"/>
      <c r="E76" s="37">
        <v>2013</v>
      </c>
      <c r="F76" s="8"/>
      <c r="G76" s="37" t="s">
        <v>3</v>
      </c>
      <c r="H76" s="74"/>
      <c r="I76" s="74"/>
      <c r="J76" s="37"/>
      <c r="K76" s="73" t="str">
        <f t="shared" si="5"/>
        <v/>
      </c>
      <c r="L76" s="73"/>
      <c r="M76" s="6" t="str">
        <f t="shared" si="7"/>
        <v/>
      </c>
      <c r="N76" s="37">
        <v>2013</v>
      </c>
      <c r="O76" s="8"/>
      <c r="P76" s="74"/>
      <c r="Q76" s="74"/>
      <c r="R76" s="75" t="str">
        <f t="shared" si="8"/>
        <v/>
      </c>
      <c r="S76" s="75"/>
      <c r="T76" s="76" t="str">
        <f t="shared" si="9"/>
        <v/>
      </c>
      <c r="U76" s="76"/>
    </row>
    <row r="77" spans="2:21" x14ac:dyDescent="0.15">
      <c r="B77" s="37">
        <v>69</v>
      </c>
      <c r="C77" s="73" t="str">
        <f t="shared" si="6"/>
        <v/>
      </c>
      <c r="D77" s="73"/>
      <c r="E77" s="37">
        <v>2013</v>
      </c>
      <c r="F77" s="8"/>
      <c r="G77" s="37" t="s">
        <v>3</v>
      </c>
      <c r="H77" s="74"/>
      <c r="I77" s="74"/>
      <c r="J77" s="37"/>
      <c r="K77" s="73" t="str">
        <f t="shared" si="5"/>
        <v/>
      </c>
      <c r="L77" s="73"/>
      <c r="M77" s="6" t="str">
        <f t="shared" si="7"/>
        <v/>
      </c>
      <c r="N77" s="37">
        <v>2013</v>
      </c>
      <c r="O77" s="8"/>
      <c r="P77" s="74"/>
      <c r="Q77" s="74"/>
      <c r="R77" s="75" t="str">
        <f t="shared" si="8"/>
        <v/>
      </c>
      <c r="S77" s="75"/>
      <c r="T77" s="76" t="str">
        <f t="shared" si="9"/>
        <v/>
      </c>
      <c r="U77" s="76"/>
    </row>
    <row r="78" spans="2:21" x14ac:dyDescent="0.15">
      <c r="B78" s="37">
        <v>70</v>
      </c>
      <c r="C78" s="73" t="str">
        <f t="shared" si="6"/>
        <v/>
      </c>
      <c r="D78" s="73"/>
      <c r="E78" s="37">
        <v>2013</v>
      </c>
      <c r="F78" s="8"/>
      <c r="G78" s="37" t="s">
        <v>4</v>
      </c>
      <c r="H78" s="74"/>
      <c r="I78" s="74"/>
      <c r="J78" s="37"/>
      <c r="K78" s="73" t="str">
        <f t="shared" si="5"/>
        <v/>
      </c>
      <c r="L78" s="73"/>
      <c r="M78" s="6" t="str">
        <f t="shared" si="7"/>
        <v/>
      </c>
      <c r="N78" s="37">
        <v>2013</v>
      </c>
      <c r="O78" s="8"/>
      <c r="P78" s="74"/>
      <c r="Q78" s="74"/>
      <c r="R78" s="75" t="str">
        <f t="shared" si="8"/>
        <v/>
      </c>
      <c r="S78" s="75"/>
      <c r="T78" s="76" t="str">
        <f t="shared" si="9"/>
        <v/>
      </c>
      <c r="U78" s="76"/>
    </row>
    <row r="79" spans="2:21" x14ac:dyDescent="0.15">
      <c r="B79" s="37">
        <v>71</v>
      </c>
      <c r="C79" s="73" t="str">
        <f t="shared" si="6"/>
        <v/>
      </c>
      <c r="D79" s="73"/>
      <c r="E79" s="37">
        <v>2013</v>
      </c>
      <c r="F79" s="8"/>
      <c r="G79" s="37" t="s">
        <v>3</v>
      </c>
      <c r="H79" s="74"/>
      <c r="I79" s="74"/>
      <c r="J79" s="37"/>
      <c r="K79" s="73" t="str">
        <f t="shared" si="5"/>
        <v/>
      </c>
      <c r="L79" s="73"/>
      <c r="M79" s="6" t="str">
        <f t="shared" si="7"/>
        <v/>
      </c>
      <c r="N79" s="37">
        <v>2013</v>
      </c>
      <c r="O79" s="8"/>
      <c r="P79" s="74"/>
      <c r="Q79" s="74"/>
      <c r="R79" s="75" t="str">
        <f t="shared" si="8"/>
        <v/>
      </c>
      <c r="S79" s="75"/>
      <c r="T79" s="76" t="str">
        <f t="shared" si="9"/>
        <v/>
      </c>
      <c r="U79" s="76"/>
    </row>
    <row r="80" spans="2:21" x14ac:dyDescent="0.15">
      <c r="B80" s="37">
        <v>72</v>
      </c>
      <c r="C80" s="73" t="str">
        <f t="shared" si="6"/>
        <v/>
      </c>
      <c r="D80" s="73"/>
      <c r="E80" s="37">
        <v>2013</v>
      </c>
      <c r="F80" s="8"/>
      <c r="G80" s="37" t="s">
        <v>4</v>
      </c>
      <c r="H80" s="74"/>
      <c r="I80" s="74"/>
      <c r="J80" s="37"/>
      <c r="K80" s="73" t="str">
        <f t="shared" si="5"/>
        <v/>
      </c>
      <c r="L80" s="73"/>
      <c r="M80" s="6" t="str">
        <f t="shared" si="7"/>
        <v/>
      </c>
      <c r="N80" s="37">
        <v>2013</v>
      </c>
      <c r="O80" s="8"/>
      <c r="P80" s="74"/>
      <c r="Q80" s="74"/>
      <c r="R80" s="75" t="str">
        <f t="shared" si="8"/>
        <v/>
      </c>
      <c r="S80" s="75"/>
      <c r="T80" s="76" t="str">
        <f t="shared" si="9"/>
        <v/>
      </c>
      <c r="U80" s="76"/>
    </row>
    <row r="81" spans="2:21" x14ac:dyDescent="0.15">
      <c r="B81" s="37">
        <v>73</v>
      </c>
      <c r="C81" s="73" t="str">
        <f t="shared" si="6"/>
        <v/>
      </c>
      <c r="D81" s="73"/>
      <c r="E81" s="37">
        <v>2013</v>
      </c>
      <c r="F81" s="8"/>
      <c r="G81" s="37" t="s">
        <v>3</v>
      </c>
      <c r="H81" s="74"/>
      <c r="I81" s="74"/>
      <c r="J81" s="37"/>
      <c r="K81" s="73" t="str">
        <f t="shared" si="5"/>
        <v/>
      </c>
      <c r="L81" s="73"/>
      <c r="M81" s="6" t="str">
        <f t="shared" si="7"/>
        <v/>
      </c>
      <c r="N81" s="37">
        <v>2013</v>
      </c>
      <c r="O81" s="8"/>
      <c r="P81" s="74"/>
      <c r="Q81" s="74"/>
      <c r="R81" s="75" t="str">
        <f t="shared" si="8"/>
        <v/>
      </c>
      <c r="S81" s="75"/>
      <c r="T81" s="76" t="str">
        <f t="shared" si="9"/>
        <v/>
      </c>
      <c r="U81" s="76"/>
    </row>
    <row r="82" spans="2:21" x14ac:dyDescent="0.15">
      <c r="B82" s="37">
        <v>74</v>
      </c>
      <c r="C82" s="73" t="str">
        <f t="shared" si="6"/>
        <v/>
      </c>
      <c r="D82" s="73"/>
      <c r="E82" s="37">
        <v>2013</v>
      </c>
      <c r="F82" s="8"/>
      <c r="G82" s="37" t="s">
        <v>3</v>
      </c>
      <c r="H82" s="74"/>
      <c r="I82" s="74"/>
      <c r="J82" s="37"/>
      <c r="K82" s="73" t="str">
        <f t="shared" si="5"/>
        <v/>
      </c>
      <c r="L82" s="73"/>
      <c r="M82" s="6" t="str">
        <f t="shared" si="7"/>
        <v/>
      </c>
      <c r="N82" s="37">
        <v>2013</v>
      </c>
      <c r="O82" s="8"/>
      <c r="P82" s="74"/>
      <c r="Q82" s="74"/>
      <c r="R82" s="75" t="str">
        <f t="shared" si="8"/>
        <v/>
      </c>
      <c r="S82" s="75"/>
      <c r="T82" s="76" t="str">
        <f t="shared" si="9"/>
        <v/>
      </c>
      <c r="U82" s="76"/>
    </row>
    <row r="83" spans="2:21" x14ac:dyDescent="0.15">
      <c r="B83" s="37">
        <v>75</v>
      </c>
      <c r="C83" s="73" t="str">
        <f t="shared" si="6"/>
        <v/>
      </c>
      <c r="D83" s="73"/>
      <c r="E83" s="37">
        <v>2013</v>
      </c>
      <c r="F83" s="8"/>
      <c r="G83" s="37" t="s">
        <v>3</v>
      </c>
      <c r="H83" s="74"/>
      <c r="I83" s="74"/>
      <c r="J83" s="37"/>
      <c r="K83" s="73" t="str">
        <f t="shared" si="5"/>
        <v/>
      </c>
      <c r="L83" s="73"/>
      <c r="M83" s="6" t="str">
        <f t="shared" si="7"/>
        <v/>
      </c>
      <c r="N83" s="37">
        <v>2013</v>
      </c>
      <c r="O83" s="8"/>
      <c r="P83" s="74"/>
      <c r="Q83" s="74"/>
      <c r="R83" s="75" t="str">
        <f t="shared" si="8"/>
        <v/>
      </c>
      <c r="S83" s="75"/>
      <c r="T83" s="76" t="str">
        <f t="shared" si="9"/>
        <v/>
      </c>
      <c r="U83" s="76"/>
    </row>
    <row r="84" spans="2:21" x14ac:dyDescent="0.15">
      <c r="B84" s="37">
        <v>76</v>
      </c>
      <c r="C84" s="73" t="str">
        <f t="shared" si="6"/>
        <v/>
      </c>
      <c r="D84" s="73"/>
      <c r="E84" s="37">
        <v>2013</v>
      </c>
      <c r="F84" s="8"/>
      <c r="G84" s="37" t="s">
        <v>3</v>
      </c>
      <c r="H84" s="74"/>
      <c r="I84" s="74"/>
      <c r="J84" s="37"/>
      <c r="K84" s="73" t="str">
        <f t="shared" si="5"/>
        <v/>
      </c>
      <c r="L84" s="73"/>
      <c r="M84" s="6" t="str">
        <f t="shared" si="7"/>
        <v/>
      </c>
      <c r="N84" s="37">
        <v>2013</v>
      </c>
      <c r="O84" s="8"/>
      <c r="P84" s="74"/>
      <c r="Q84" s="74"/>
      <c r="R84" s="75" t="str">
        <f t="shared" si="8"/>
        <v/>
      </c>
      <c r="S84" s="75"/>
      <c r="T84" s="76" t="str">
        <f t="shared" si="9"/>
        <v/>
      </c>
      <c r="U84" s="76"/>
    </row>
    <row r="85" spans="2:21" x14ac:dyDescent="0.15">
      <c r="B85" s="37">
        <v>77</v>
      </c>
      <c r="C85" s="73" t="str">
        <f t="shared" si="6"/>
        <v/>
      </c>
      <c r="D85" s="73"/>
      <c r="E85" s="37">
        <v>2013</v>
      </c>
      <c r="F85" s="8"/>
      <c r="G85" s="37" t="s">
        <v>4</v>
      </c>
      <c r="H85" s="74"/>
      <c r="I85" s="74"/>
      <c r="J85" s="37"/>
      <c r="K85" s="73" t="str">
        <f t="shared" si="5"/>
        <v/>
      </c>
      <c r="L85" s="73"/>
      <c r="M85" s="6" t="str">
        <f t="shared" si="7"/>
        <v/>
      </c>
      <c r="N85" s="37">
        <v>2013</v>
      </c>
      <c r="O85" s="8"/>
      <c r="P85" s="74"/>
      <c r="Q85" s="74"/>
      <c r="R85" s="75" t="str">
        <f t="shared" si="8"/>
        <v/>
      </c>
      <c r="S85" s="75"/>
      <c r="T85" s="76" t="str">
        <f t="shared" si="9"/>
        <v/>
      </c>
      <c r="U85" s="76"/>
    </row>
    <row r="86" spans="2:21" x14ac:dyDescent="0.15">
      <c r="B86" s="37">
        <v>78</v>
      </c>
      <c r="C86" s="73" t="str">
        <f t="shared" si="6"/>
        <v/>
      </c>
      <c r="D86" s="73"/>
      <c r="E86" s="37">
        <v>2013</v>
      </c>
      <c r="F86" s="8"/>
      <c r="G86" s="37" t="s">
        <v>3</v>
      </c>
      <c r="H86" s="74"/>
      <c r="I86" s="74"/>
      <c r="J86" s="37"/>
      <c r="K86" s="73" t="str">
        <f t="shared" si="5"/>
        <v/>
      </c>
      <c r="L86" s="73"/>
      <c r="M86" s="6" t="str">
        <f t="shared" si="7"/>
        <v/>
      </c>
      <c r="N86" s="37">
        <v>2013</v>
      </c>
      <c r="O86" s="8"/>
      <c r="P86" s="74"/>
      <c r="Q86" s="74"/>
      <c r="R86" s="75" t="str">
        <f t="shared" si="8"/>
        <v/>
      </c>
      <c r="S86" s="75"/>
      <c r="T86" s="76" t="str">
        <f t="shared" si="9"/>
        <v/>
      </c>
      <c r="U86" s="76"/>
    </row>
    <row r="87" spans="2:21" x14ac:dyDescent="0.15">
      <c r="B87" s="37">
        <v>79</v>
      </c>
      <c r="C87" s="73" t="str">
        <f t="shared" si="6"/>
        <v/>
      </c>
      <c r="D87" s="73"/>
      <c r="E87" s="37">
        <v>2013</v>
      </c>
      <c r="F87" s="8"/>
      <c r="G87" s="37" t="s">
        <v>4</v>
      </c>
      <c r="H87" s="74"/>
      <c r="I87" s="74"/>
      <c r="J87" s="37"/>
      <c r="K87" s="73" t="str">
        <f t="shared" si="5"/>
        <v/>
      </c>
      <c r="L87" s="73"/>
      <c r="M87" s="6" t="str">
        <f t="shared" si="7"/>
        <v/>
      </c>
      <c r="N87" s="37">
        <v>2013</v>
      </c>
      <c r="O87" s="8"/>
      <c r="P87" s="74"/>
      <c r="Q87" s="74"/>
      <c r="R87" s="75" t="str">
        <f t="shared" si="8"/>
        <v/>
      </c>
      <c r="S87" s="75"/>
      <c r="T87" s="76" t="str">
        <f t="shared" si="9"/>
        <v/>
      </c>
      <c r="U87" s="76"/>
    </row>
    <row r="88" spans="2:21" x14ac:dyDescent="0.15">
      <c r="B88" s="37">
        <v>80</v>
      </c>
      <c r="C88" s="73" t="str">
        <f t="shared" si="6"/>
        <v/>
      </c>
      <c r="D88" s="73"/>
      <c r="E88" s="37">
        <v>2013</v>
      </c>
      <c r="F88" s="8"/>
      <c r="G88" s="37" t="s">
        <v>4</v>
      </c>
      <c r="H88" s="74"/>
      <c r="I88" s="74"/>
      <c r="J88" s="37"/>
      <c r="K88" s="73" t="str">
        <f t="shared" si="5"/>
        <v/>
      </c>
      <c r="L88" s="73"/>
      <c r="M88" s="6" t="str">
        <f t="shared" si="7"/>
        <v/>
      </c>
      <c r="N88" s="37">
        <v>2013</v>
      </c>
      <c r="O88" s="8"/>
      <c r="P88" s="74"/>
      <c r="Q88" s="74"/>
      <c r="R88" s="75" t="str">
        <f t="shared" si="8"/>
        <v/>
      </c>
      <c r="S88" s="75"/>
      <c r="T88" s="76" t="str">
        <f t="shared" si="9"/>
        <v/>
      </c>
      <c r="U88" s="76"/>
    </row>
    <row r="89" spans="2:21" x14ac:dyDescent="0.15">
      <c r="B89" s="37">
        <v>81</v>
      </c>
      <c r="C89" s="73" t="str">
        <f t="shared" si="6"/>
        <v/>
      </c>
      <c r="D89" s="73"/>
      <c r="E89" s="37">
        <v>2013</v>
      </c>
      <c r="F89" s="8"/>
      <c r="G89" s="37" t="s">
        <v>4</v>
      </c>
      <c r="H89" s="74"/>
      <c r="I89" s="74"/>
      <c r="J89" s="37"/>
      <c r="K89" s="73" t="str">
        <f t="shared" si="5"/>
        <v/>
      </c>
      <c r="L89" s="73"/>
      <c r="M89" s="6" t="str">
        <f t="shared" si="7"/>
        <v/>
      </c>
      <c r="N89" s="37">
        <v>2013</v>
      </c>
      <c r="O89" s="8"/>
      <c r="P89" s="74"/>
      <c r="Q89" s="74"/>
      <c r="R89" s="75" t="str">
        <f t="shared" si="8"/>
        <v/>
      </c>
      <c r="S89" s="75"/>
      <c r="T89" s="76" t="str">
        <f t="shared" si="9"/>
        <v/>
      </c>
      <c r="U89" s="76"/>
    </row>
    <row r="90" spans="2:21" x14ac:dyDescent="0.15">
      <c r="B90" s="37">
        <v>82</v>
      </c>
      <c r="C90" s="73" t="str">
        <f t="shared" si="6"/>
        <v/>
      </c>
      <c r="D90" s="73"/>
      <c r="E90" s="37">
        <v>2013</v>
      </c>
      <c r="F90" s="8"/>
      <c r="G90" s="37" t="s">
        <v>4</v>
      </c>
      <c r="H90" s="74"/>
      <c r="I90" s="74"/>
      <c r="J90" s="37"/>
      <c r="K90" s="73" t="str">
        <f t="shared" si="5"/>
        <v/>
      </c>
      <c r="L90" s="73"/>
      <c r="M90" s="6" t="str">
        <f t="shared" si="7"/>
        <v/>
      </c>
      <c r="N90" s="37">
        <v>2013</v>
      </c>
      <c r="O90" s="8"/>
      <c r="P90" s="74"/>
      <c r="Q90" s="74"/>
      <c r="R90" s="75" t="str">
        <f t="shared" si="8"/>
        <v/>
      </c>
      <c r="S90" s="75"/>
      <c r="T90" s="76" t="str">
        <f t="shared" si="9"/>
        <v/>
      </c>
      <c r="U90" s="76"/>
    </row>
    <row r="91" spans="2:21" x14ac:dyDescent="0.15">
      <c r="B91" s="37">
        <v>83</v>
      </c>
      <c r="C91" s="73" t="str">
        <f t="shared" si="6"/>
        <v/>
      </c>
      <c r="D91" s="73"/>
      <c r="E91" s="37">
        <v>2013</v>
      </c>
      <c r="F91" s="8"/>
      <c r="G91" s="37" t="s">
        <v>4</v>
      </c>
      <c r="H91" s="74"/>
      <c r="I91" s="74"/>
      <c r="J91" s="37"/>
      <c r="K91" s="73" t="str">
        <f t="shared" si="5"/>
        <v/>
      </c>
      <c r="L91" s="73"/>
      <c r="M91" s="6" t="str">
        <f t="shared" si="7"/>
        <v/>
      </c>
      <c r="N91" s="37">
        <v>2013</v>
      </c>
      <c r="O91" s="8"/>
      <c r="P91" s="74"/>
      <c r="Q91" s="74"/>
      <c r="R91" s="75" t="str">
        <f t="shared" si="8"/>
        <v/>
      </c>
      <c r="S91" s="75"/>
      <c r="T91" s="76" t="str">
        <f t="shared" si="9"/>
        <v/>
      </c>
      <c r="U91" s="76"/>
    </row>
    <row r="92" spans="2:21" x14ac:dyDescent="0.15">
      <c r="B92" s="37">
        <v>84</v>
      </c>
      <c r="C92" s="73" t="str">
        <f t="shared" si="6"/>
        <v/>
      </c>
      <c r="D92" s="73"/>
      <c r="E92" s="37">
        <v>2013</v>
      </c>
      <c r="F92" s="8"/>
      <c r="G92" s="37" t="s">
        <v>3</v>
      </c>
      <c r="H92" s="74"/>
      <c r="I92" s="74"/>
      <c r="J92" s="37"/>
      <c r="K92" s="73" t="str">
        <f t="shared" si="5"/>
        <v/>
      </c>
      <c r="L92" s="73"/>
      <c r="M92" s="6" t="str">
        <f t="shared" si="7"/>
        <v/>
      </c>
      <c r="N92" s="37">
        <v>2013</v>
      </c>
      <c r="O92" s="8"/>
      <c r="P92" s="74"/>
      <c r="Q92" s="74"/>
      <c r="R92" s="75" t="str">
        <f t="shared" si="8"/>
        <v/>
      </c>
      <c r="S92" s="75"/>
      <c r="T92" s="76" t="str">
        <f t="shared" si="9"/>
        <v/>
      </c>
      <c r="U92" s="76"/>
    </row>
    <row r="93" spans="2:21" x14ac:dyDescent="0.15">
      <c r="B93" s="37">
        <v>85</v>
      </c>
      <c r="C93" s="73" t="str">
        <f t="shared" si="6"/>
        <v/>
      </c>
      <c r="D93" s="73"/>
      <c r="E93" s="37">
        <v>2013</v>
      </c>
      <c r="F93" s="8"/>
      <c r="G93" s="37" t="s">
        <v>4</v>
      </c>
      <c r="H93" s="74"/>
      <c r="I93" s="74"/>
      <c r="J93" s="37"/>
      <c r="K93" s="73" t="str">
        <f t="shared" si="5"/>
        <v/>
      </c>
      <c r="L93" s="73"/>
      <c r="M93" s="6" t="str">
        <f t="shared" si="7"/>
        <v/>
      </c>
      <c r="N93" s="37">
        <v>2013</v>
      </c>
      <c r="O93" s="8"/>
      <c r="P93" s="74"/>
      <c r="Q93" s="74"/>
      <c r="R93" s="75" t="str">
        <f t="shared" si="8"/>
        <v/>
      </c>
      <c r="S93" s="75"/>
      <c r="T93" s="76" t="str">
        <f t="shared" si="9"/>
        <v/>
      </c>
      <c r="U93" s="76"/>
    </row>
    <row r="94" spans="2:21" x14ac:dyDescent="0.15">
      <c r="B94" s="37">
        <v>86</v>
      </c>
      <c r="C94" s="73" t="str">
        <f t="shared" si="6"/>
        <v/>
      </c>
      <c r="D94" s="73"/>
      <c r="E94" s="37">
        <v>2013</v>
      </c>
      <c r="F94" s="8"/>
      <c r="G94" s="37" t="s">
        <v>3</v>
      </c>
      <c r="H94" s="74"/>
      <c r="I94" s="74"/>
      <c r="J94" s="37"/>
      <c r="K94" s="73" t="str">
        <f t="shared" si="5"/>
        <v/>
      </c>
      <c r="L94" s="73"/>
      <c r="M94" s="6" t="str">
        <f t="shared" si="7"/>
        <v/>
      </c>
      <c r="N94" s="37">
        <v>2013</v>
      </c>
      <c r="O94" s="8"/>
      <c r="P94" s="74"/>
      <c r="Q94" s="74"/>
      <c r="R94" s="75" t="str">
        <f t="shared" si="8"/>
        <v/>
      </c>
      <c r="S94" s="75"/>
      <c r="T94" s="76" t="str">
        <f t="shared" si="9"/>
        <v/>
      </c>
      <c r="U94" s="76"/>
    </row>
    <row r="95" spans="2:21" x14ac:dyDescent="0.15">
      <c r="B95" s="37">
        <v>87</v>
      </c>
      <c r="C95" s="73" t="str">
        <f t="shared" si="6"/>
        <v/>
      </c>
      <c r="D95" s="73"/>
      <c r="E95" s="37">
        <v>2013</v>
      </c>
      <c r="F95" s="8"/>
      <c r="G95" s="37" t="s">
        <v>4</v>
      </c>
      <c r="H95" s="74"/>
      <c r="I95" s="74"/>
      <c r="J95" s="37"/>
      <c r="K95" s="73" t="str">
        <f t="shared" si="5"/>
        <v/>
      </c>
      <c r="L95" s="73"/>
      <c r="M95" s="6" t="str">
        <f t="shared" si="7"/>
        <v/>
      </c>
      <c r="N95" s="37">
        <v>2013</v>
      </c>
      <c r="O95" s="8"/>
      <c r="P95" s="74"/>
      <c r="Q95" s="74"/>
      <c r="R95" s="75" t="str">
        <f t="shared" si="8"/>
        <v/>
      </c>
      <c r="S95" s="75"/>
      <c r="T95" s="76" t="str">
        <f t="shared" si="9"/>
        <v/>
      </c>
      <c r="U95" s="76"/>
    </row>
    <row r="96" spans="2:21" x14ac:dyDescent="0.15">
      <c r="B96" s="37">
        <v>88</v>
      </c>
      <c r="C96" s="73" t="str">
        <f t="shared" si="6"/>
        <v/>
      </c>
      <c r="D96" s="73"/>
      <c r="E96" s="37">
        <v>2013</v>
      </c>
      <c r="F96" s="8"/>
      <c r="G96" s="37" t="s">
        <v>3</v>
      </c>
      <c r="H96" s="74"/>
      <c r="I96" s="74"/>
      <c r="J96" s="37"/>
      <c r="K96" s="73" t="str">
        <f t="shared" si="5"/>
        <v/>
      </c>
      <c r="L96" s="73"/>
      <c r="M96" s="6" t="str">
        <f t="shared" si="7"/>
        <v/>
      </c>
      <c r="N96" s="37">
        <v>2013</v>
      </c>
      <c r="O96" s="8"/>
      <c r="P96" s="74"/>
      <c r="Q96" s="74"/>
      <c r="R96" s="75" t="str">
        <f t="shared" si="8"/>
        <v/>
      </c>
      <c r="S96" s="75"/>
      <c r="T96" s="76" t="str">
        <f t="shared" si="9"/>
        <v/>
      </c>
      <c r="U96" s="76"/>
    </row>
    <row r="97" spans="2:21" x14ac:dyDescent="0.15">
      <c r="B97" s="37">
        <v>89</v>
      </c>
      <c r="C97" s="73" t="str">
        <f t="shared" si="6"/>
        <v/>
      </c>
      <c r="D97" s="73"/>
      <c r="E97" s="37">
        <v>2013</v>
      </c>
      <c r="F97" s="8"/>
      <c r="G97" s="37" t="s">
        <v>4</v>
      </c>
      <c r="H97" s="74"/>
      <c r="I97" s="74"/>
      <c r="J97" s="37"/>
      <c r="K97" s="73" t="str">
        <f t="shared" si="5"/>
        <v/>
      </c>
      <c r="L97" s="73"/>
      <c r="M97" s="6" t="str">
        <f t="shared" si="7"/>
        <v/>
      </c>
      <c r="N97" s="37">
        <v>2013</v>
      </c>
      <c r="O97" s="8"/>
      <c r="P97" s="74"/>
      <c r="Q97" s="74"/>
      <c r="R97" s="75" t="str">
        <f t="shared" si="8"/>
        <v/>
      </c>
      <c r="S97" s="75"/>
      <c r="T97" s="76" t="str">
        <f t="shared" si="9"/>
        <v/>
      </c>
      <c r="U97" s="76"/>
    </row>
    <row r="98" spans="2:21" x14ac:dyDescent="0.15">
      <c r="B98" s="37">
        <v>90</v>
      </c>
      <c r="C98" s="73" t="str">
        <f t="shared" si="6"/>
        <v/>
      </c>
      <c r="D98" s="73"/>
      <c r="E98" s="37">
        <v>2013</v>
      </c>
      <c r="F98" s="8"/>
      <c r="G98" s="37" t="s">
        <v>3</v>
      </c>
      <c r="H98" s="74"/>
      <c r="I98" s="74"/>
      <c r="J98" s="37"/>
      <c r="K98" s="73" t="str">
        <f t="shared" si="5"/>
        <v/>
      </c>
      <c r="L98" s="73"/>
      <c r="M98" s="6" t="str">
        <f t="shared" si="7"/>
        <v/>
      </c>
      <c r="N98" s="37">
        <v>2013</v>
      </c>
      <c r="O98" s="8"/>
      <c r="P98" s="74"/>
      <c r="Q98" s="74"/>
      <c r="R98" s="75" t="str">
        <f t="shared" si="8"/>
        <v/>
      </c>
      <c r="S98" s="75"/>
      <c r="T98" s="76" t="str">
        <f t="shared" si="9"/>
        <v/>
      </c>
      <c r="U98" s="76"/>
    </row>
    <row r="99" spans="2:21" x14ac:dyDescent="0.15">
      <c r="B99" s="37">
        <v>91</v>
      </c>
      <c r="C99" s="73" t="str">
        <f t="shared" si="6"/>
        <v/>
      </c>
      <c r="D99" s="73"/>
      <c r="E99" s="37">
        <v>2013</v>
      </c>
      <c r="F99" s="8"/>
      <c r="G99" s="37" t="s">
        <v>4</v>
      </c>
      <c r="H99" s="74"/>
      <c r="I99" s="74"/>
      <c r="J99" s="37"/>
      <c r="K99" s="73" t="str">
        <f t="shared" si="5"/>
        <v/>
      </c>
      <c r="L99" s="73"/>
      <c r="M99" s="6" t="str">
        <f t="shared" si="7"/>
        <v/>
      </c>
      <c r="N99" s="37">
        <v>2013</v>
      </c>
      <c r="O99" s="8"/>
      <c r="P99" s="74"/>
      <c r="Q99" s="74"/>
      <c r="R99" s="75" t="str">
        <f t="shared" si="8"/>
        <v/>
      </c>
      <c r="S99" s="75"/>
      <c r="T99" s="76" t="str">
        <f t="shared" si="9"/>
        <v/>
      </c>
      <c r="U99" s="76"/>
    </row>
    <row r="100" spans="2:21" x14ac:dyDescent="0.15">
      <c r="B100" s="37">
        <v>92</v>
      </c>
      <c r="C100" s="73" t="str">
        <f t="shared" si="6"/>
        <v/>
      </c>
      <c r="D100" s="73"/>
      <c r="E100" s="37">
        <v>2013</v>
      </c>
      <c r="F100" s="8"/>
      <c r="G100" s="37" t="s">
        <v>4</v>
      </c>
      <c r="H100" s="74"/>
      <c r="I100" s="74"/>
      <c r="J100" s="37"/>
      <c r="K100" s="73" t="str">
        <f t="shared" si="5"/>
        <v/>
      </c>
      <c r="L100" s="73"/>
      <c r="M100" s="6" t="str">
        <f t="shared" si="7"/>
        <v/>
      </c>
      <c r="N100" s="37">
        <v>2013</v>
      </c>
      <c r="O100" s="8"/>
      <c r="P100" s="74"/>
      <c r="Q100" s="74"/>
      <c r="R100" s="75" t="str">
        <f t="shared" si="8"/>
        <v/>
      </c>
      <c r="S100" s="75"/>
      <c r="T100" s="76" t="str">
        <f t="shared" si="9"/>
        <v/>
      </c>
      <c r="U100" s="76"/>
    </row>
    <row r="101" spans="2:21" x14ac:dyDescent="0.15">
      <c r="B101" s="37">
        <v>93</v>
      </c>
      <c r="C101" s="73" t="str">
        <f t="shared" si="6"/>
        <v/>
      </c>
      <c r="D101" s="73"/>
      <c r="E101" s="37">
        <v>2013</v>
      </c>
      <c r="F101" s="8"/>
      <c r="G101" s="37" t="s">
        <v>3</v>
      </c>
      <c r="H101" s="74"/>
      <c r="I101" s="74"/>
      <c r="J101" s="37"/>
      <c r="K101" s="73" t="str">
        <f t="shared" si="5"/>
        <v/>
      </c>
      <c r="L101" s="73"/>
      <c r="M101" s="6" t="str">
        <f t="shared" si="7"/>
        <v/>
      </c>
      <c r="N101" s="37">
        <v>2013</v>
      </c>
      <c r="O101" s="8"/>
      <c r="P101" s="74"/>
      <c r="Q101" s="74"/>
      <c r="R101" s="75" t="str">
        <f t="shared" si="8"/>
        <v/>
      </c>
      <c r="S101" s="75"/>
      <c r="T101" s="76" t="str">
        <f t="shared" si="9"/>
        <v/>
      </c>
      <c r="U101" s="76"/>
    </row>
    <row r="102" spans="2:21" x14ac:dyDescent="0.15">
      <c r="B102" s="37">
        <v>94</v>
      </c>
      <c r="C102" s="73" t="str">
        <f t="shared" si="6"/>
        <v/>
      </c>
      <c r="D102" s="73"/>
      <c r="E102" s="37">
        <v>2013</v>
      </c>
      <c r="F102" s="8"/>
      <c r="G102" s="37" t="s">
        <v>3</v>
      </c>
      <c r="H102" s="74"/>
      <c r="I102" s="74"/>
      <c r="J102" s="37"/>
      <c r="K102" s="73" t="str">
        <f t="shared" si="5"/>
        <v/>
      </c>
      <c r="L102" s="73"/>
      <c r="M102" s="6" t="str">
        <f t="shared" si="7"/>
        <v/>
      </c>
      <c r="N102" s="37">
        <v>2013</v>
      </c>
      <c r="O102" s="8"/>
      <c r="P102" s="74"/>
      <c r="Q102" s="74"/>
      <c r="R102" s="75" t="str">
        <f t="shared" si="8"/>
        <v/>
      </c>
      <c r="S102" s="75"/>
      <c r="T102" s="76" t="str">
        <f t="shared" si="9"/>
        <v/>
      </c>
      <c r="U102" s="76"/>
    </row>
    <row r="103" spans="2:21" x14ac:dyDescent="0.15">
      <c r="B103" s="37">
        <v>95</v>
      </c>
      <c r="C103" s="73" t="str">
        <f t="shared" si="6"/>
        <v/>
      </c>
      <c r="D103" s="73"/>
      <c r="E103" s="37">
        <v>2013</v>
      </c>
      <c r="F103" s="8"/>
      <c r="G103" s="37" t="s">
        <v>3</v>
      </c>
      <c r="H103" s="74"/>
      <c r="I103" s="74"/>
      <c r="J103" s="37"/>
      <c r="K103" s="73" t="str">
        <f t="shared" si="5"/>
        <v/>
      </c>
      <c r="L103" s="73"/>
      <c r="M103" s="6" t="str">
        <f t="shared" si="7"/>
        <v/>
      </c>
      <c r="N103" s="37">
        <v>2013</v>
      </c>
      <c r="O103" s="8"/>
      <c r="P103" s="74"/>
      <c r="Q103" s="74"/>
      <c r="R103" s="75" t="str">
        <f t="shared" si="8"/>
        <v/>
      </c>
      <c r="S103" s="75"/>
      <c r="T103" s="76" t="str">
        <f t="shared" si="9"/>
        <v/>
      </c>
      <c r="U103" s="76"/>
    </row>
    <row r="104" spans="2:21" x14ac:dyDescent="0.15">
      <c r="B104" s="37">
        <v>96</v>
      </c>
      <c r="C104" s="73" t="str">
        <f t="shared" si="6"/>
        <v/>
      </c>
      <c r="D104" s="73"/>
      <c r="E104" s="37">
        <v>2013</v>
      </c>
      <c r="F104" s="8"/>
      <c r="G104" s="37" t="s">
        <v>4</v>
      </c>
      <c r="H104" s="74"/>
      <c r="I104" s="74"/>
      <c r="J104" s="37"/>
      <c r="K104" s="73" t="str">
        <f t="shared" si="5"/>
        <v/>
      </c>
      <c r="L104" s="73"/>
      <c r="M104" s="6" t="str">
        <f t="shared" si="7"/>
        <v/>
      </c>
      <c r="N104" s="37">
        <v>2013</v>
      </c>
      <c r="O104" s="8"/>
      <c r="P104" s="74"/>
      <c r="Q104" s="74"/>
      <c r="R104" s="75" t="str">
        <f t="shared" si="8"/>
        <v/>
      </c>
      <c r="S104" s="75"/>
      <c r="T104" s="76" t="str">
        <f t="shared" si="9"/>
        <v/>
      </c>
      <c r="U104" s="76"/>
    </row>
    <row r="105" spans="2:21" x14ac:dyDescent="0.15">
      <c r="B105" s="37">
        <v>97</v>
      </c>
      <c r="C105" s="73" t="str">
        <f t="shared" si="6"/>
        <v/>
      </c>
      <c r="D105" s="73"/>
      <c r="E105" s="37">
        <v>2013</v>
      </c>
      <c r="F105" s="8"/>
      <c r="G105" s="37" t="s">
        <v>3</v>
      </c>
      <c r="H105" s="74"/>
      <c r="I105" s="74"/>
      <c r="J105" s="37"/>
      <c r="K105" s="73" t="str">
        <f t="shared" si="5"/>
        <v/>
      </c>
      <c r="L105" s="73"/>
      <c r="M105" s="6" t="str">
        <f t="shared" si="7"/>
        <v/>
      </c>
      <c r="N105" s="37">
        <v>2013</v>
      </c>
      <c r="O105" s="8"/>
      <c r="P105" s="74"/>
      <c r="Q105" s="74"/>
      <c r="R105" s="75" t="str">
        <f t="shared" si="8"/>
        <v/>
      </c>
      <c r="S105" s="75"/>
      <c r="T105" s="76" t="str">
        <f t="shared" si="9"/>
        <v/>
      </c>
      <c r="U105" s="76"/>
    </row>
    <row r="106" spans="2:21" x14ac:dyDescent="0.15">
      <c r="B106" s="37">
        <v>98</v>
      </c>
      <c r="C106" s="73" t="str">
        <f t="shared" si="6"/>
        <v/>
      </c>
      <c r="D106" s="73"/>
      <c r="E106" s="37">
        <v>2013</v>
      </c>
      <c r="F106" s="8"/>
      <c r="G106" s="37" t="s">
        <v>4</v>
      </c>
      <c r="H106" s="74"/>
      <c r="I106" s="74"/>
      <c r="J106" s="37"/>
      <c r="K106" s="73" t="str">
        <f t="shared" si="5"/>
        <v/>
      </c>
      <c r="L106" s="73"/>
      <c r="M106" s="6" t="str">
        <f t="shared" si="7"/>
        <v/>
      </c>
      <c r="N106" s="37">
        <v>2013</v>
      </c>
      <c r="O106" s="8"/>
      <c r="P106" s="74"/>
      <c r="Q106" s="74"/>
      <c r="R106" s="75" t="str">
        <f t="shared" si="8"/>
        <v/>
      </c>
      <c r="S106" s="75"/>
      <c r="T106" s="76" t="str">
        <f t="shared" si="9"/>
        <v/>
      </c>
      <c r="U106" s="76"/>
    </row>
    <row r="107" spans="2:21" x14ac:dyDescent="0.15">
      <c r="B107" s="37">
        <v>99</v>
      </c>
      <c r="C107" s="73" t="str">
        <f t="shared" si="6"/>
        <v/>
      </c>
      <c r="D107" s="73"/>
      <c r="E107" s="37">
        <v>2013</v>
      </c>
      <c r="F107" s="8"/>
      <c r="G107" s="37" t="s">
        <v>4</v>
      </c>
      <c r="H107" s="74"/>
      <c r="I107" s="74"/>
      <c r="J107" s="37"/>
      <c r="K107" s="73" t="str">
        <f t="shared" si="5"/>
        <v/>
      </c>
      <c r="L107" s="73"/>
      <c r="M107" s="6" t="str">
        <f t="shared" si="7"/>
        <v/>
      </c>
      <c r="N107" s="37">
        <v>2013</v>
      </c>
      <c r="O107" s="8"/>
      <c r="P107" s="74"/>
      <c r="Q107" s="74"/>
      <c r="R107" s="75" t="str">
        <f t="shared" si="8"/>
        <v/>
      </c>
      <c r="S107" s="75"/>
      <c r="T107" s="76" t="str">
        <f t="shared" si="9"/>
        <v/>
      </c>
      <c r="U107" s="76"/>
    </row>
    <row r="108" spans="2:21" x14ac:dyDescent="0.15">
      <c r="B108" s="37">
        <v>100</v>
      </c>
      <c r="C108" s="73" t="str">
        <f t="shared" si="6"/>
        <v/>
      </c>
      <c r="D108" s="73"/>
      <c r="E108" s="37">
        <v>2013</v>
      </c>
      <c r="F108" s="8"/>
      <c r="G108" s="37" t="s">
        <v>3</v>
      </c>
      <c r="H108" s="74"/>
      <c r="I108" s="74"/>
      <c r="J108" s="37"/>
      <c r="K108" s="73" t="str">
        <f t="shared" si="5"/>
        <v/>
      </c>
      <c r="L108" s="73"/>
      <c r="M108" s="6" t="str">
        <f t="shared" si="7"/>
        <v/>
      </c>
      <c r="N108" s="37">
        <v>2013</v>
      </c>
      <c r="O108" s="8"/>
      <c r="P108" s="74"/>
      <c r="Q108" s="74"/>
      <c r="R108" s="75" t="str">
        <f t="shared" si="8"/>
        <v/>
      </c>
      <c r="S108" s="75"/>
      <c r="T108" s="76" t="str">
        <f t="shared" si="9"/>
        <v/>
      </c>
      <c r="U108" s="76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13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88" workbookViewId="0">
      <selection activeCell="A100" sqref="A100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J29"/>
  <sheetViews>
    <sheetView showRuler="0" zoomScale="145" zoomScaleNormal="145" zoomScaleSheetLayoutView="100" zoomScalePageLayoutView="145" workbookViewId="0">
      <selection activeCell="A12" sqref="A12:J1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7" t="s">
        <v>52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1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x14ac:dyDescent="0.15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x14ac:dyDescent="0.1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x14ac:dyDescent="0.1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x14ac:dyDescent="0.15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x14ac:dyDescent="0.15">
      <c r="A9" s="78"/>
      <c r="B9" s="78"/>
      <c r="C9" s="78"/>
      <c r="D9" s="78"/>
      <c r="E9" s="78"/>
      <c r="F9" s="78"/>
      <c r="G9" s="78"/>
      <c r="H9" s="78"/>
      <c r="I9" s="78"/>
      <c r="J9" s="78"/>
    </row>
    <row r="11" spans="1:10" x14ac:dyDescent="0.15">
      <c r="A11" t="s">
        <v>1</v>
      </c>
    </row>
    <row r="12" spans="1:10" x14ac:dyDescent="0.15">
      <c r="A12" s="79"/>
      <c r="B12" s="80"/>
      <c r="C12" s="80"/>
      <c r="D12" s="80"/>
      <c r="E12" s="80"/>
      <c r="F12" s="80"/>
      <c r="G12" s="80"/>
      <c r="H12" s="80"/>
      <c r="I12" s="80"/>
      <c r="J12" s="80"/>
    </row>
    <row r="13" spans="1:10" x14ac:dyDescent="0.1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x14ac:dyDescent="0.15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x14ac:dyDescent="0.1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x14ac:dyDescent="0.1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x14ac:dyDescent="0.1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x14ac:dyDescent="0.1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x14ac:dyDescent="0.1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spans="1:10" x14ac:dyDescent="0.15">
      <c r="A21" t="s">
        <v>2</v>
      </c>
    </row>
    <row r="22" spans="1:10" x14ac:dyDescent="0.15">
      <c r="A22" s="81" t="s">
        <v>53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x14ac:dyDescent="0.1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x14ac:dyDescent="0.1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x14ac:dyDescent="0.1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x14ac:dyDescent="0.1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x14ac:dyDescent="0.1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x14ac:dyDescent="0.1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x14ac:dyDescent="0.15">
      <c r="A29" s="81"/>
      <c r="B29" s="81"/>
      <c r="C29" s="81"/>
      <c r="D29" s="81"/>
      <c r="E29" s="81"/>
      <c r="F29" s="81"/>
      <c r="G29" s="81"/>
      <c r="H29" s="81"/>
      <c r="I29" s="81"/>
      <c r="J29" s="81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2:U109"/>
  <sheetViews>
    <sheetView showRuler="0" topLeftCell="C1" zoomScale="115" zoomScaleNormal="115" zoomScalePageLayoutView="115" workbookViewId="0">
      <pane ySplit="8" topLeftCell="A60" activePane="bottomLeft" state="frozen"/>
      <selection pane="bottomLeft" activeCell="E76" sqref="E76"/>
    </sheetView>
  </sheetViews>
  <sheetFormatPr defaultColWidth="8.875" defaultRowHeight="13.5" x14ac:dyDescent="0.15"/>
  <cols>
    <col min="1" max="1" width="2.875" customWidth="1"/>
    <col min="2" max="18" width="6.625" customWidth="1"/>
    <col min="22" max="22" width="10.875" bestFit="1" customWidth="1"/>
  </cols>
  <sheetData>
    <row r="2" spans="2:21" x14ac:dyDescent="0.15">
      <c r="B2" s="42" t="s">
        <v>5</v>
      </c>
      <c r="C2" s="42"/>
      <c r="D2" s="44"/>
      <c r="E2" s="44"/>
      <c r="F2" s="42" t="s">
        <v>6</v>
      </c>
      <c r="G2" s="42"/>
      <c r="H2" s="44" t="s">
        <v>36</v>
      </c>
      <c r="I2" s="44"/>
      <c r="J2" s="42" t="s">
        <v>7</v>
      </c>
      <c r="K2" s="42"/>
      <c r="L2" s="43">
        <f>C9</f>
        <v>500000</v>
      </c>
      <c r="M2" s="44"/>
      <c r="N2" s="42" t="s">
        <v>8</v>
      </c>
      <c r="O2" s="42"/>
      <c r="P2" s="43" t="e">
        <f>C108+R108</f>
        <v>#VALUE!</v>
      </c>
      <c r="Q2" s="44"/>
      <c r="R2" s="1"/>
      <c r="S2" s="1"/>
      <c r="T2" s="1"/>
    </row>
    <row r="3" spans="2:21" ht="57" customHeight="1" x14ac:dyDescent="0.15">
      <c r="B3" s="42" t="s">
        <v>9</v>
      </c>
      <c r="C3" s="42"/>
      <c r="D3" s="45" t="s">
        <v>38</v>
      </c>
      <c r="E3" s="45"/>
      <c r="F3" s="45"/>
      <c r="G3" s="45"/>
      <c r="H3" s="45"/>
      <c r="I3" s="45"/>
      <c r="J3" s="42" t="s">
        <v>10</v>
      </c>
      <c r="K3" s="42"/>
      <c r="L3" s="45" t="s">
        <v>35</v>
      </c>
      <c r="M3" s="46"/>
      <c r="N3" s="46"/>
      <c r="O3" s="46"/>
      <c r="P3" s="46"/>
      <c r="Q3" s="46"/>
      <c r="R3" s="1"/>
      <c r="S3" s="1"/>
    </row>
    <row r="4" spans="2:21" x14ac:dyDescent="0.15">
      <c r="B4" s="42" t="s">
        <v>11</v>
      </c>
      <c r="C4" s="42"/>
      <c r="D4" s="60">
        <f>SUM($R$9:$S$993)</f>
        <v>11461725.681068486</v>
      </c>
      <c r="E4" s="60"/>
      <c r="F4" s="42" t="s">
        <v>12</v>
      </c>
      <c r="G4" s="42"/>
      <c r="H4" s="61">
        <f>SUM($T$9:$U$108)</f>
        <v>9494.9999999999964</v>
      </c>
      <c r="I4" s="44"/>
      <c r="J4" s="62" t="s">
        <v>13</v>
      </c>
      <c r="K4" s="62"/>
      <c r="L4" s="43">
        <f>MAX($C$9:$D$990)-C9</f>
        <v>11461725.681068486</v>
      </c>
      <c r="M4" s="43"/>
      <c r="N4" s="62" t="s">
        <v>14</v>
      </c>
      <c r="O4" s="62"/>
      <c r="P4" s="60">
        <f>MIN($C$9:$D$990)-C9</f>
        <v>0</v>
      </c>
      <c r="Q4" s="60"/>
      <c r="R4" s="1"/>
      <c r="S4" s="1"/>
      <c r="T4" s="1"/>
    </row>
    <row r="5" spans="2:21" x14ac:dyDescent="0.15">
      <c r="B5" s="35" t="s">
        <v>15</v>
      </c>
      <c r="C5" s="2">
        <f>COUNTIF($R$9:$R$990,"&gt;0")</f>
        <v>52</v>
      </c>
      <c r="D5" s="36" t="s">
        <v>16</v>
      </c>
      <c r="E5" s="16">
        <f>COUNTIF($R$9:$R$990,"&lt;0")</f>
        <v>15</v>
      </c>
      <c r="F5" s="36" t="s">
        <v>17</v>
      </c>
      <c r="G5" s="2">
        <f>COUNTIF($R$9:$R$990,"=0")</f>
        <v>0</v>
      </c>
      <c r="H5" s="36" t="s">
        <v>18</v>
      </c>
      <c r="I5" s="3">
        <f>C5/SUM(C5,E5,G5)</f>
        <v>0.77611940298507465</v>
      </c>
      <c r="J5" s="70" t="s">
        <v>19</v>
      </c>
      <c r="K5" s="42"/>
      <c r="L5" s="71"/>
      <c r="M5" s="72"/>
      <c r="N5" s="18" t="s">
        <v>20</v>
      </c>
      <c r="O5" s="9"/>
      <c r="P5" s="71"/>
      <c r="Q5" s="72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7" t="s">
        <v>21</v>
      </c>
      <c r="C7" s="49" t="s">
        <v>22</v>
      </c>
      <c r="D7" s="50"/>
      <c r="E7" s="53" t="s">
        <v>23</v>
      </c>
      <c r="F7" s="54"/>
      <c r="G7" s="54"/>
      <c r="H7" s="54"/>
      <c r="I7" s="55"/>
      <c r="J7" s="56" t="s">
        <v>24</v>
      </c>
      <c r="K7" s="57"/>
      <c r="L7" s="58"/>
      <c r="M7" s="59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x14ac:dyDescent="0.15">
      <c r="B8" s="48"/>
      <c r="C8" s="51"/>
      <c r="D8" s="52"/>
      <c r="E8" s="19" t="s">
        <v>28</v>
      </c>
      <c r="F8" s="19" t="s">
        <v>29</v>
      </c>
      <c r="G8" s="19" t="s">
        <v>30</v>
      </c>
      <c r="H8" s="67" t="s">
        <v>31</v>
      </c>
      <c r="I8" s="55"/>
      <c r="J8" s="4" t="s">
        <v>32</v>
      </c>
      <c r="K8" s="68" t="s">
        <v>33</v>
      </c>
      <c r="L8" s="58"/>
      <c r="M8" s="59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x14ac:dyDescent="0.15">
      <c r="B9" s="34">
        <v>1</v>
      </c>
      <c r="C9" s="73">
        <v>500000</v>
      </c>
      <c r="D9" s="73"/>
      <c r="E9" s="34">
        <v>2010</v>
      </c>
      <c r="F9" s="8">
        <v>42117</v>
      </c>
      <c r="G9" s="34" t="s">
        <v>4</v>
      </c>
      <c r="H9" s="74">
        <v>93.6</v>
      </c>
      <c r="I9" s="74"/>
      <c r="J9" s="34">
        <v>88</v>
      </c>
      <c r="K9" s="73">
        <f t="shared" ref="K9:K72" si="0">IF(F9="","",C9*0.03)</f>
        <v>15000</v>
      </c>
      <c r="L9" s="73"/>
      <c r="M9" s="6">
        <f>IF(J9="","",(K9/J9)/1000)</f>
        <v>0.17045454545454547</v>
      </c>
      <c r="N9" s="34">
        <v>2010</v>
      </c>
      <c r="O9" s="8">
        <v>42127</v>
      </c>
      <c r="P9" s="74">
        <v>94.75</v>
      </c>
      <c r="Q9" s="74"/>
      <c r="R9" s="75">
        <f>IF(O9="","",(IF(G9="売",H9-P9,P9-H9))*M9*100000)</f>
        <v>19602.272727272826</v>
      </c>
      <c r="S9" s="75"/>
      <c r="T9" s="76">
        <f>IF(O9="","",IF(R9&lt;0,J9*(-1),IF(G9="買",(P9-H9)*100,(H9-P9)*100)))</f>
        <v>115.00000000000057</v>
      </c>
      <c r="U9" s="76"/>
    </row>
    <row r="10" spans="2:21" x14ac:dyDescent="0.15">
      <c r="B10" s="34">
        <v>2</v>
      </c>
      <c r="C10" s="73">
        <f>IF(R9="","",C9+R9)</f>
        <v>519602.27272727282</v>
      </c>
      <c r="D10" s="73"/>
      <c r="E10" s="34">
        <v>2010</v>
      </c>
      <c r="F10" s="8">
        <v>42504</v>
      </c>
      <c r="G10" s="34" t="s">
        <v>3</v>
      </c>
      <c r="H10" s="74">
        <v>92.56</v>
      </c>
      <c r="I10" s="74"/>
      <c r="J10" s="34">
        <v>105</v>
      </c>
      <c r="K10" s="73">
        <f>IF(F10="","",C10*0.03)</f>
        <v>15588.068181818184</v>
      </c>
      <c r="L10" s="73"/>
      <c r="M10" s="6">
        <f>IF(J10="","",(K10/J10)/1000)</f>
        <v>0.14845779220779223</v>
      </c>
      <c r="N10" s="34">
        <v>2010</v>
      </c>
      <c r="O10" s="8">
        <v>42510</v>
      </c>
      <c r="P10" s="74">
        <v>90</v>
      </c>
      <c r="Q10" s="74"/>
      <c r="R10" s="75">
        <f t="shared" ref="R10:R73" si="1">IF(O10="","",(IF(G10="売",H10-P10,P10-H10))*M10*100000)</f>
        <v>38005.194805194849</v>
      </c>
      <c r="S10" s="75"/>
      <c r="T10" s="76">
        <f t="shared" ref="T10:T73" si="2">IF(O10="","",IF(R10&lt;0,J10*(-1),IF(G10="買",(P10-H10)*100,(H10-P10)*100)))</f>
        <v>256.00000000000023</v>
      </c>
      <c r="U10" s="76"/>
    </row>
    <row r="11" spans="2:21" x14ac:dyDescent="0.15">
      <c r="B11" s="34">
        <v>3</v>
      </c>
      <c r="C11" s="73">
        <f t="shared" ref="C11:C73" si="3">IF(R10="","",C10+R10)</f>
        <v>557607.46753246768</v>
      </c>
      <c r="D11" s="73"/>
      <c r="E11" s="34">
        <v>2010</v>
      </c>
      <c r="F11" s="8">
        <v>42532</v>
      </c>
      <c r="G11" s="34" t="s">
        <v>4</v>
      </c>
      <c r="H11" s="74">
        <v>91.46</v>
      </c>
      <c r="I11" s="74"/>
      <c r="J11" s="34">
        <v>63</v>
      </c>
      <c r="K11" s="73">
        <f>IF(F11="","",C11*0.03)</f>
        <v>16728.224025974028</v>
      </c>
      <c r="L11" s="73"/>
      <c r="M11" s="6">
        <f t="shared" ref="M11:M73" si="4">IF(J11="","",(K11/J11)/1000)</f>
        <v>0.26552736549165129</v>
      </c>
      <c r="N11" s="34">
        <v>2010</v>
      </c>
      <c r="O11" s="8">
        <v>42538</v>
      </c>
      <c r="P11" s="74">
        <v>90.82</v>
      </c>
      <c r="Q11" s="74"/>
      <c r="R11" s="75">
        <f t="shared" si="1"/>
        <v>-16993.751391465696</v>
      </c>
      <c r="S11" s="75"/>
      <c r="T11" s="76">
        <f t="shared" si="2"/>
        <v>-63</v>
      </c>
      <c r="U11" s="76"/>
    </row>
    <row r="12" spans="2:21" x14ac:dyDescent="0.15">
      <c r="B12" s="34">
        <v>4</v>
      </c>
      <c r="C12" s="73">
        <f t="shared" si="3"/>
        <v>540613.71614100202</v>
      </c>
      <c r="D12" s="73"/>
      <c r="E12" s="34">
        <v>2010</v>
      </c>
      <c r="F12" s="8">
        <v>42566</v>
      </c>
      <c r="G12" s="34" t="s">
        <v>3</v>
      </c>
      <c r="H12" s="74">
        <v>88.05</v>
      </c>
      <c r="I12" s="74"/>
      <c r="J12" s="34">
        <v>102</v>
      </c>
      <c r="K12" s="73">
        <f>IF(F12="","",C12*0.03)</f>
        <v>16218.411484230061</v>
      </c>
      <c r="L12" s="73"/>
      <c r="M12" s="6">
        <f t="shared" si="4"/>
        <v>0.15900403415911823</v>
      </c>
      <c r="N12" s="34">
        <v>2010</v>
      </c>
      <c r="O12" s="8">
        <v>42629</v>
      </c>
      <c r="P12" s="74">
        <v>85.88</v>
      </c>
      <c r="Q12" s="74"/>
      <c r="R12" s="75">
        <f t="shared" si="1"/>
        <v>34503.875412528687</v>
      </c>
      <c r="S12" s="75"/>
      <c r="T12" s="76">
        <f t="shared" si="2"/>
        <v>217.00000000000017</v>
      </c>
      <c r="U12" s="76"/>
    </row>
    <row r="13" spans="2:21" x14ac:dyDescent="0.15">
      <c r="B13" s="34">
        <v>5</v>
      </c>
      <c r="C13" s="73">
        <f t="shared" si="3"/>
        <v>575117.59155353066</v>
      </c>
      <c r="D13" s="73"/>
      <c r="E13" s="34">
        <v>2010</v>
      </c>
      <c r="F13" s="8">
        <v>42638</v>
      </c>
      <c r="G13" s="34" t="s">
        <v>3</v>
      </c>
      <c r="H13" s="74">
        <v>84.1</v>
      </c>
      <c r="I13" s="74"/>
      <c r="J13" s="34">
        <v>126</v>
      </c>
      <c r="K13" s="73">
        <f>IF(F13="","",C13*0.03)</f>
        <v>17253.52774660592</v>
      </c>
      <c r="L13" s="73"/>
      <c r="M13" s="6">
        <f t="shared" si="4"/>
        <v>0.13693275989369777</v>
      </c>
      <c r="N13" s="34">
        <v>2010</v>
      </c>
      <c r="O13" s="8">
        <v>42670</v>
      </c>
      <c r="P13" s="74">
        <v>81.900000000000006</v>
      </c>
      <c r="Q13" s="74"/>
      <c r="R13" s="75">
        <f t="shared" si="1"/>
        <v>30125.207176613356</v>
      </c>
      <c r="S13" s="75"/>
      <c r="T13" s="76">
        <f t="shared" si="2"/>
        <v>219.99999999999886</v>
      </c>
      <c r="U13" s="76"/>
    </row>
    <row r="14" spans="2:21" x14ac:dyDescent="0.15">
      <c r="B14" s="34">
        <v>6</v>
      </c>
      <c r="C14" s="73">
        <f t="shared" si="3"/>
        <v>605242.79873014404</v>
      </c>
      <c r="D14" s="73"/>
      <c r="E14" s="34">
        <v>2010</v>
      </c>
      <c r="F14" s="8">
        <v>42719</v>
      </c>
      <c r="G14" s="34" t="s">
        <v>4</v>
      </c>
      <c r="H14" s="74">
        <v>83.76</v>
      </c>
      <c r="I14" s="74"/>
      <c r="J14" s="34">
        <v>94</v>
      </c>
      <c r="K14" s="73">
        <f t="shared" si="0"/>
        <v>18157.283961904319</v>
      </c>
      <c r="L14" s="73"/>
      <c r="M14" s="6">
        <f>IF(J14="","",(K14/J14)/1000)</f>
        <v>0.19316259533940766</v>
      </c>
      <c r="N14" s="34">
        <v>2010</v>
      </c>
      <c r="O14" s="8">
        <v>42727</v>
      </c>
      <c r="P14" s="74">
        <v>82.82</v>
      </c>
      <c r="Q14" s="74"/>
      <c r="R14" s="75">
        <f t="shared" si="1"/>
        <v>-18157.283961904548</v>
      </c>
      <c r="S14" s="75"/>
      <c r="T14" s="76">
        <f t="shared" si="2"/>
        <v>-94</v>
      </c>
      <c r="U14" s="76"/>
    </row>
    <row r="15" spans="2:21" x14ac:dyDescent="0.15">
      <c r="B15" s="34">
        <v>7</v>
      </c>
      <c r="C15" s="73">
        <f t="shared" si="3"/>
        <v>587085.51476823946</v>
      </c>
      <c r="D15" s="73"/>
      <c r="E15" s="34">
        <v>2011</v>
      </c>
      <c r="F15" s="8">
        <v>29</v>
      </c>
      <c r="G15" s="34" t="s">
        <v>4</v>
      </c>
      <c r="H15" s="74">
        <v>82.41</v>
      </c>
      <c r="I15" s="74"/>
      <c r="J15" s="34">
        <v>66</v>
      </c>
      <c r="K15" s="73">
        <f t="shared" si="0"/>
        <v>17612.565443047184</v>
      </c>
      <c r="L15" s="73"/>
      <c r="M15" s="6">
        <f>IF(J15="","",(K15/J15)/1000)</f>
        <v>0.26685705216738159</v>
      </c>
      <c r="N15" s="34">
        <v>2011</v>
      </c>
      <c r="O15" s="8">
        <v>42414</v>
      </c>
      <c r="P15" s="74">
        <v>83.19</v>
      </c>
      <c r="Q15" s="74"/>
      <c r="R15" s="75">
        <f t="shared" si="1"/>
        <v>20814.850069055796</v>
      </c>
      <c r="S15" s="75"/>
      <c r="T15" s="76">
        <f t="shared" si="2"/>
        <v>78.000000000000114</v>
      </c>
      <c r="U15" s="76"/>
    </row>
    <row r="16" spans="2:21" x14ac:dyDescent="0.15">
      <c r="B16" s="34">
        <v>8</v>
      </c>
      <c r="C16" s="73">
        <f t="shared" si="3"/>
        <v>607900.36483729526</v>
      </c>
      <c r="D16" s="73"/>
      <c r="E16" s="34">
        <v>2011</v>
      </c>
      <c r="F16" s="8">
        <v>42434</v>
      </c>
      <c r="G16" s="34" t="s">
        <v>3</v>
      </c>
      <c r="H16" s="74">
        <v>82.18</v>
      </c>
      <c r="I16" s="74"/>
      <c r="J16" s="34">
        <v>84</v>
      </c>
      <c r="K16" s="73">
        <f t="shared" si="0"/>
        <v>18237.010945118858</v>
      </c>
      <c r="L16" s="73"/>
      <c r="M16" s="6">
        <f>IF(J16="","",(K16/J16)/1000)</f>
        <v>0.21710727315617689</v>
      </c>
      <c r="N16" s="34">
        <v>2011</v>
      </c>
      <c r="O16" s="8">
        <v>42443</v>
      </c>
      <c r="P16" s="74">
        <v>80.900000000000006</v>
      </c>
      <c r="Q16" s="74"/>
      <c r="R16" s="75">
        <f t="shared" si="1"/>
        <v>27789.730963990667</v>
      </c>
      <c r="S16" s="75"/>
      <c r="T16" s="76">
        <f t="shared" si="2"/>
        <v>128.00000000000011</v>
      </c>
      <c r="U16" s="76"/>
    </row>
    <row r="17" spans="2:21" x14ac:dyDescent="0.15">
      <c r="B17" s="34">
        <v>9</v>
      </c>
      <c r="C17" s="73">
        <f t="shared" si="3"/>
        <v>635690.09580128593</v>
      </c>
      <c r="D17" s="73"/>
      <c r="E17" s="34">
        <v>2011</v>
      </c>
      <c r="F17" s="8">
        <v>42508</v>
      </c>
      <c r="G17" s="34" t="s">
        <v>4</v>
      </c>
      <c r="H17" s="74">
        <v>81.760000000000005</v>
      </c>
      <c r="I17" s="74"/>
      <c r="J17" s="34">
        <v>105</v>
      </c>
      <c r="K17" s="73">
        <f t="shared" si="0"/>
        <v>19070.702874038576</v>
      </c>
      <c r="L17" s="73"/>
      <c r="M17" s="6">
        <f>IF(J17="","",(K17/J17)/1000)</f>
        <v>0.18162574165751025</v>
      </c>
      <c r="N17" s="34">
        <v>2011</v>
      </c>
      <c r="O17" s="8">
        <v>42517</v>
      </c>
      <c r="P17" s="74">
        <v>80.709999999999994</v>
      </c>
      <c r="Q17" s="74"/>
      <c r="R17" s="75">
        <f t="shared" si="1"/>
        <v>-19070.702874038783</v>
      </c>
      <c r="S17" s="75"/>
      <c r="T17" s="76">
        <f t="shared" si="2"/>
        <v>-105</v>
      </c>
      <c r="U17" s="76"/>
    </row>
    <row r="18" spans="2:21" x14ac:dyDescent="0.15">
      <c r="B18" s="34">
        <v>10</v>
      </c>
      <c r="C18" s="73">
        <f t="shared" si="3"/>
        <v>616619.3929272471</v>
      </c>
      <c r="D18" s="73"/>
      <c r="E18" s="34">
        <v>2011</v>
      </c>
      <c r="F18" s="8">
        <v>42560</v>
      </c>
      <c r="G18" s="34" t="s">
        <v>3</v>
      </c>
      <c r="H18" s="74">
        <v>80.47</v>
      </c>
      <c r="I18" s="74"/>
      <c r="J18" s="34">
        <v>99</v>
      </c>
      <c r="K18" s="73">
        <f t="shared" si="0"/>
        <v>18498.581787817413</v>
      </c>
      <c r="L18" s="73"/>
      <c r="M18" s="6">
        <f>IF(J18="","",(K18/J18)/1000)</f>
        <v>0.18685436149310519</v>
      </c>
      <c r="N18" s="34">
        <v>2011</v>
      </c>
      <c r="O18" s="8">
        <v>42586</v>
      </c>
      <c r="P18" s="74">
        <v>78.02</v>
      </c>
      <c r="Q18" s="74"/>
      <c r="R18" s="75">
        <f t="shared" si="1"/>
        <v>45779.31856581082</v>
      </c>
      <c r="S18" s="75"/>
      <c r="T18" s="76">
        <f t="shared" si="2"/>
        <v>245.00000000000028</v>
      </c>
      <c r="U18" s="76"/>
    </row>
    <row r="19" spans="2:21" x14ac:dyDescent="0.15">
      <c r="B19" s="34">
        <v>11</v>
      </c>
      <c r="C19" s="73">
        <f t="shared" si="3"/>
        <v>662398.7114930579</v>
      </c>
      <c r="D19" s="73"/>
      <c r="E19" s="34">
        <v>2011</v>
      </c>
      <c r="F19" s="8">
        <v>42588</v>
      </c>
      <c r="G19" s="34" t="s">
        <v>3</v>
      </c>
      <c r="H19" s="74">
        <v>78.28</v>
      </c>
      <c r="I19" s="74"/>
      <c r="J19" s="34">
        <v>112</v>
      </c>
      <c r="K19" s="73">
        <f t="shared" si="0"/>
        <v>19871.961344791736</v>
      </c>
      <c r="L19" s="73"/>
      <c r="M19" s="6">
        <f t="shared" si="4"/>
        <v>0.17742822629278338</v>
      </c>
      <c r="N19" s="34">
        <v>2011</v>
      </c>
      <c r="O19" s="8">
        <v>42601</v>
      </c>
      <c r="P19" s="74">
        <v>76.27</v>
      </c>
      <c r="Q19" s="74"/>
      <c r="R19" s="75">
        <f t="shared" si="1"/>
        <v>35663.073484849549</v>
      </c>
      <c r="S19" s="75"/>
      <c r="T19" s="76">
        <f t="shared" si="2"/>
        <v>201.00000000000051</v>
      </c>
      <c r="U19" s="76"/>
    </row>
    <row r="20" spans="2:21" x14ac:dyDescent="0.15">
      <c r="B20" s="34">
        <v>12</v>
      </c>
      <c r="C20" s="73">
        <f t="shared" si="3"/>
        <v>698061.78497790743</v>
      </c>
      <c r="D20" s="73"/>
      <c r="E20" s="34">
        <v>2011</v>
      </c>
      <c r="F20" s="8">
        <v>42605</v>
      </c>
      <c r="G20" s="34" t="s">
        <v>3</v>
      </c>
      <c r="H20" s="74">
        <v>76.52</v>
      </c>
      <c r="I20" s="74"/>
      <c r="J20" s="34">
        <v>66</v>
      </c>
      <c r="K20" s="73">
        <f t="shared" si="0"/>
        <v>20941.853549337222</v>
      </c>
      <c r="L20" s="73"/>
      <c r="M20" s="6">
        <f t="shared" si="4"/>
        <v>0.31730081135359428</v>
      </c>
      <c r="N20" s="34">
        <v>2011</v>
      </c>
      <c r="O20" s="8">
        <v>42607</v>
      </c>
      <c r="P20" s="74">
        <v>77.180000000000007</v>
      </c>
      <c r="Q20" s="74"/>
      <c r="R20" s="75">
        <f t="shared" si="1"/>
        <v>-20941.853549337568</v>
      </c>
      <c r="S20" s="75"/>
      <c r="T20" s="76">
        <f t="shared" si="2"/>
        <v>-66</v>
      </c>
      <c r="U20" s="76"/>
    </row>
    <row r="21" spans="2:21" x14ac:dyDescent="0.15">
      <c r="B21" s="34">
        <v>13</v>
      </c>
      <c r="C21" s="73">
        <f t="shared" si="3"/>
        <v>677119.93142856983</v>
      </c>
      <c r="D21" s="73"/>
      <c r="E21" s="34">
        <v>2011</v>
      </c>
      <c r="F21" s="8">
        <v>42618</v>
      </c>
      <c r="G21" s="34" t="s">
        <v>4</v>
      </c>
      <c r="H21" s="74">
        <v>76.959999999999994</v>
      </c>
      <c r="I21" s="74"/>
      <c r="J21" s="34">
        <v>44</v>
      </c>
      <c r="K21" s="73">
        <f t="shared" si="0"/>
        <v>20313.597942857094</v>
      </c>
      <c r="L21" s="73"/>
      <c r="M21" s="6">
        <f t="shared" si="4"/>
        <v>0.46167268051947941</v>
      </c>
      <c r="N21" s="34">
        <v>2011</v>
      </c>
      <c r="O21" s="8">
        <v>42619</v>
      </c>
      <c r="P21" s="74">
        <v>77.67</v>
      </c>
      <c r="Q21" s="74"/>
      <c r="R21" s="75">
        <f t="shared" si="1"/>
        <v>32778.760316883403</v>
      </c>
      <c r="S21" s="75"/>
      <c r="T21" s="76">
        <f t="shared" si="2"/>
        <v>71.000000000000796</v>
      </c>
      <c r="U21" s="76"/>
    </row>
    <row r="22" spans="2:21" x14ac:dyDescent="0.15">
      <c r="B22" s="34">
        <v>14</v>
      </c>
      <c r="C22" s="73">
        <f t="shared" si="3"/>
        <v>709898.69174545328</v>
      </c>
      <c r="D22" s="73"/>
      <c r="E22" s="34">
        <v>2011</v>
      </c>
      <c r="F22" s="8">
        <v>42625</v>
      </c>
      <c r="G22" s="34" t="s">
        <v>3</v>
      </c>
      <c r="H22" s="74">
        <v>77.069999999999993</v>
      </c>
      <c r="I22" s="74"/>
      <c r="J22" s="34">
        <v>77</v>
      </c>
      <c r="K22" s="73">
        <f t="shared" si="0"/>
        <v>21296.960752363597</v>
      </c>
      <c r="L22" s="73"/>
      <c r="M22" s="6">
        <f t="shared" si="4"/>
        <v>0.27658390587485188</v>
      </c>
      <c r="N22" s="34">
        <v>2011</v>
      </c>
      <c r="O22" s="8">
        <v>42634</v>
      </c>
      <c r="P22" s="74">
        <v>76.290000000000006</v>
      </c>
      <c r="Q22" s="74"/>
      <c r="R22" s="75">
        <f t="shared" si="1"/>
        <v>21573.544658238083</v>
      </c>
      <c r="S22" s="75"/>
      <c r="T22" s="76">
        <f t="shared" si="2"/>
        <v>77.999999999998693</v>
      </c>
      <c r="U22" s="76"/>
    </row>
    <row r="23" spans="2:21" x14ac:dyDescent="0.15">
      <c r="B23" s="34">
        <v>15</v>
      </c>
      <c r="C23" s="73">
        <f t="shared" si="3"/>
        <v>731472.23640369135</v>
      </c>
      <c r="D23" s="73"/>
      <c r="E23" s="34">
        <v>2011</v>
      </c>
      <c r="F23" s="8">
        <v>42664</v>
      </c>
      <c r="G23" s="34" t="s">
        <v>3</v>
      </c>
      <c r="H23" s="74">
        <v>76.64</v>
      </c>
      <c r="I23" s="74"/>
      <c r="J23" s="34">
        <v>47</v>
      </c>
      <c r="K23" s="73">
        <f t="shared" si="0"/>
        <v>21944.16709211074</v>
      </c>
      <c r="L23" s="73"/>
      <c r="M23" s="6">
        <f t="shared" si="4"/>
        <v>0.46689717217256893</v>
      </c>
      <c r="N23" s="34">
        <v>2011</v>
      </c>
      <c r="O23" s="8">
        <v>42665</v>
      </c>
      <c r="P23" s="74">
        <v>76.09</v>
      </c>
      <c r="Q23" s="74"/>
      <c r="R23" s="75">
        <f t="shared" si="1"/>
        <v>25679.34446949116</v>
      </c>
      <c r="S23" s="75"/>
      <c r="T23" s="76">
        <f t="shared" si="2"/>
        <v>54.999999999999716</v>
      </c>
      <c r="U23" s="76"/>
    </row>
    <row r="24" spans="2:21" x14ac:dyDescent="0.15">
      <c r="B24" s="34">
        <v>16</v>
      </c>
      <c r="C24" s="73">
        <f t="shared" si="3"/>
        <v>757151.58087318251</v>
      </c>
      <c r="D24" s="73"/>
      <c r="E24" s="34">
        <v>2011</v>
      </c>
      <c r="F24" s="8">
        <v>42697</v>
      </c>
      <c r="G24" s="34" t="s">
        <v>4</v>
      </c>
      <c r="H24" s="74">
        <v>77.319999999999993</v>
      </c>
      <c r="I24" s="74"/>
      <c r="J24" s="34">
        <v>49</v>
      </c>
      <c r="K24" s="73">
        <f t="shared" si="0"/>
        <v>22714.547426195473</v>
      </c>
      <c r="L24" s="73"/>
      <c r="M24" s="6">
        <f t="shared" si="4"/>
        <v>0.46356219237133622</v>
      </c>
      <c r="N24" s="34">
        <v>2011</v>
      </c>
      <c r="O24" s="8">
        <v>42702</v>
      </c>
      <c r="P24" s="74">
        <v>77.84</v>
      </c>
      <c r="Q24" s="74"/>
      <c r="R24" s="75">
        <f t="shared" si="1"/>
        <v>24105.234003309957</v>
      </c>
      <c r="S24" s="75"/>
      <c r="T24" s="76">
        <f t="shared" si="2"/>
        <v>52.000000000001023</v>
      </c>
      <c r="U24" s="76"/>
    </row>
    <row r="25" spans="2:21" x14ac:dyDescent="0.15">
      <c r="B25" s="34">
        <v>17</v>
      </c>
      <c r="C25" s="73">
        <f t="shared" si="3"/>
        <v>781256.81487649248</v>
      </c>
      <c r="D25" s="73"/>
      <c r="E25" s="34">
        <v>2011</v>
      </c>
      <c r="F25" s="8">
        <v>42713</v>
      </c>
      <c r="G25" s="34" t="s">
        <v>4</v>
      </c>
      <c r="H25" s="74">
        <v>77.790000000000006</v>
      </c>
      <c r="I25" s="74"/>
      <c r="J25" s="34">
        <v>68</v>
      </c>
      <c r="K25" s="73">
        <f t="shared" si="0"/>
        <v>23437.704446294774</v>
      </c>
      <c r="L25" s="73"/>
      <c r="M25" s="6">
        <f t="shared" si="4"/>
        <v>0.34467212421021726</v>
      </c>
      <c r="N25" s="34">
        <v>2011</v>
      </c>
      <c r="O25" s="8">
        <v>42734</v>
      </c>
      <c r="P25" s="74">
        <v>77.11</v>
      </c>
      <c r="Q25" s="74"/>
      <c r="R25" s="75">
        <f t="shared" si="1"/>
        <v>-23437.704446295007</v>
      </c>
      <c r="S25" s="75"/>
      <c r="T25" s="76">
        <f t="shared" si="2"/>
        <v>-68</v>
      </c>
      <c r="U25" s="76"/>
    </row>
    <row r="26" spans="2:21" x14ac:dyDescent="0.15">
      <c r="B26" s="34">
        <v>18</v>
      </c>
      <c r="C26" s="73">
        <f t="shared" si="3"/>
        <v>757819.11043019744</v>
      </c>
      <c r="D26" s="73"/>
      <c r="E26" s="34">
        <v>2012</v>
      </c>
      <c r="F26" s="8">
        <v>42378</v>
      </c>
      <c r="G26" s="34" t="s">
        <v>3</v>
      </c>
      <c r="H26" s="74">
        <v>76.930000000000007</v>
      </c>
      <c r="I26" s="74"/>
      <c r="J26" s="34">
        <v>38</v>
      </c>
      <c r="K26" s="73">
        <f t="shared" si="0"/>
        <v>22734.573312905923</v>
      </c>
      <c r="L26" s="73"/>
      <c r="M26" s="6">
        <f t="shared" si="4"/>
        <v>0.59827824507647165</v>
      </c>
      <c r="N26" s="34">
        <v>2012</v>
      </c>
      <c r="O26" s="8">
        <v>42393</v>
      </c>
      <c r="P26" s="74">
        <v>77.319999999999993</v>
      </c>
      <c r="Q26" s="74"/>
      <c r="R26" s="75">
        <f t="shared" si="1"/>
        <v>-23332.851557981579</v>
      </c>
      <c r="S26" s="75"/>
      <c r="T26" s="76">
        <f t="shared" si="2"/>
        <v>-38</v>
      </c>
      <c r="U26" s="76"/>
    </row>
    <row r="27" spans="2:21" x14ac:dyDescent="0.15">
      <c r="B27" s="34">
        <v>19</v>
      </c>
      <c r="C27" s="73">
        <f t="shared" si="3"/>
        <v>734486.25887221587</v>
      </c>
      <c r="D27" s="73"/>
      <c r="E27" s="34">
        <v>2012</v>
      </c>
      <c r="F27" s="8">
        <v>42408</v>
      </c>
      <c r="G27" s="34" t="s">
        <v>4</v>
      </c>
      <c r="H27" s="74">
        <v>76.959999999999994</v>
      </c>
      <c r="I27" s="74"/>
      <c r="J27" s="34">
        <v>46</v>
      </c>
      <c r="K27" s="73">
        <f t="shared" si="0"/>
        <v>22034.587766166474</v>
      </c>
      <c r="L27" s="73"/>
      <c r="M27" s="6">
        <f t="shared" si="4"/>
        <v>0.47901277752535815</v>
      </c>
      <c r="N27" s="34">
        <v>2012</v>
      </c>
      <c r="O27" s="8">
        <v>42451</v>
      </c>
      <c r="P27" s="74">
        <v>83</v>
      </c>
      <c r="Q27" s="74"/>
      <c r="R27" s="75">
        <f t="shared" si="1"/>
        <v>289323.71762531664</v>
      </c>
      <c r="S27" s="75"/>
      <c r="T27" s="76">
        <f t="shared" si="2"/>
        <v>604.00000000000068</v>
      </c>
      <c r="U27" s="76"/>
    </row>
    <row r="28" spans="2:21" x14ac:dyDescent="0.15">
      <c r="B28" s="34">
        <v>20</v>
      </c>
      <c r="C28" s="73">
        <f t="shared" si="3"/>
        <v>1023809.9764975326</v>
      </c>
      <c r="D28" s="73"/>
      <c r="E28" s="34">
        <v>2012</v>
      </c>
      <c r="F28" s="8">
        <v>42463</v>
      </c>
      <c r="G28" s="34" t="s">
        <v>3</v>
      </c>
      <c r="H28" s="74">
        <v>81.84</v>
      </c>
      <c r="I28" s="74"/>
      <c r="J28" s="34">
        <v>143</v>
      </c>
      <c r="K28" s="73">
        <f t="shared" si="0"/>
        <v>30714.299294925975</v>
      </c>
      <c r="L28" s="73"/>
      <c r="M28" s="6">
        <f t="shared" si="4"/>
        <v>0.21478530975472712</v>
      </c>
      <c r="N28" s="34">
        <v>2012</v>
      </c>
      <c r="O28" s="8">
        <v>42528</v>
      </c>
      <c r="P28" s="74">
        <v>79.790000000000006</v>
      </c>
      <c r="Q28" s="74"/>
      <c r="R28" s="75">
        <f t="shared" si="1"/>
        <v>44030.988499718995</v>
      </c>
      <c r="S28" s="75"/>
      <c r="T28" s="76">
        <f t="shared" si="2"/>
        <v>204.99999999999972</v>
      </c>
      <c r="U28" s="76"/>
    </row>
    <row r="29" spans="2:21" x14ac:dyDescent="0.15">
      <c r="B29" s="34">
        <v>21</v>
      </c>
      <c r="C29" s="73">
        <f t="shared" si="3"/>
        <v>1067840.9649972515</v>
      </c>
      <c r="D29" s="73"/>
      <c r="E29" s="34">
        <v>2012</v>
      </c>
      <c r="F29" s="8">
        <v>42542</v>
      </c>
      <c r="G29" s="34" t="s">
        <v>4</v>
      </c>
      <c r="H29" s="74">
        <v>79.69</v>
      </c>
      <c r="I29" s="74"/>
      <c r="J29" s="34">
        <v>91</v>
      </c>
      <c r="K29" s="73">
        <f t="shared" si="0"/>
        <v>32035.228949917546</v>
      </c>
      <c r="L29" s="73"/>
      <c r="M29" s="6">
        <f t="shared" si="4"/>
        <v>0.35203548296612691</v>
      </c>
      <c r="N29" s="34">
        <v>2012</v>
      </c>
      <c r="O29" s="8">
        <v>42567</v>
      </c>
      <c r="P29" s="74">
        <v>78.78</v>
      </c>
      <c r="Q29" s="74"/>
      <c r="R29" s="75">
        <f t="shared" si="1"/>
        <v>-32035.228949917426</v>
      </c>
      <c r="S29" s="75"/>
      <c r="T29" s="76">
        <f t="shared" si="2"/>
        <v>-91</v>
      </c>
      <c r="U29" s="76"/>
    </row>
    <row r="30" spans="2:21" x14ac:dyDescent="0.15">
      <c r="B30" s="34">
        <v>22</v>
      </c>
      <c r="C30" s="73">
        <f t="shared" si="3"/>
        <v>1035805.736047334</v>
      </c>
      <c r="D30" s="73"/>
      <c r="E30" s="34">
        <v>2012</v>
      </c>
      <c r="F30" s="8">
        <v>42597</v>
      </c>
      <c r="G30" s="34" t="s">
        <v>4</v>
      </c>
      <c r="H30" s="74">
        <v>78.930000000000007</v>
      </c>
      <c r="I30" s="74"/>
      <c r="J30" s="34">
        <v>65</v>
      </c>
      <c r="K30" s="73">
        <f t="shared" si="0"/>
        <v>31074.17208142002</v>
      </c>
      <c r="L30" s="73"/>
      <c r="M30" s="6">
        <f t="shared" si="4"/>
        <v>0.47806418586800031</v>
      </c>
      <c r="N30" s="34">
        <v>2012</v>
      </c>
      <c r="O30" s="8">
        <v>42604</v>
      </c>
      <c r="P30" s="74">
        <v>78.28</v>
      </c>
      <c r="Q30" s="74"/>
      <c r="R30" s="75">
        <f t="shared" si="1"/>
        <v>-31074.172081420293</v>
      </c>
      <c r="S30" s="75"/>
      <c r="T30" s="76">
        <f t="shared" si="2"/>
        <v>-65</v>
      </c>
      <c r="U30" s="76"/>
    </row>
    <row r="31" spans="2:21" x14ac:dyDescent="0.15">
      <c r="B31" s="34">
        <v>23</v>
      </c>
      <c r="C31" s="73">
        <f t="shared" si="3"/>
        <v>1004731.5639659137</v>
      </c>
      <c r="D31" s="73"/>
      <c r="E31" s="34">
        <v>2012</v>
      </c>
      <c r="F31" s="8">
        <v>42625</v>
      </c>
      <c r="G31" s="34" t="s">
        <v>3</v>
      </c>
      <c r="H31" s="74">
        <v>77.989999999999995</v>
      </c>
      <c r="I31" s="74"/>
      <c r="J31" s="34">
        <v>101</v>
      </c>
      <c r="K31" s="73">
        <f t="shared" si="0"/>
        <v>30141.94691897741</v>
      </c>
      <c r="L31" s="73"/>
      <c r="M31" s="6">
        <f t="shared" si="4"/>
        <v>0.29843511800967737</v>
      </c>
      <c r="N31" s="34">
        <v>2012</v>
      </c>
      <c r="O31" s="8">
        <v>42627</v>
      </c>
      <c r="P31" s="74">
        <v>77.89</v>
      </c>
      <c r="Q31" s="74"/>
      <c r="R31" s="75">
        <f t="shared" si="1"/>
        <v>2984.3511800966039</v>
      </c>
      <c r="S31" s="75"/>
      <c r="T31" s="76">
        <f t="shared" si="2"/>
        <v>9.9999999999994316</v>
      </c>
      <c r="U31" s="76"/>
    </row>
    <row r="32" spans="2:21" x14ac:dyDescent="0.15">
      <c r="B32" s="34">
        <v>24</v>
      </c>
      <c r="C32" s="73">
        <f t="shared" si="3"/>
        <v>1007715.9151460103</v>
      </c>
      <c r="D32" s="73"/>
      <c r="E32" s="34">
        <v>2012</v>
      </c>
      <c r="F32" s="8">
        <v>42633</v>
      </c>
      <c r="G32" s="34" t="s">
        <v>3</v>
      </c>
      <c r="H32" s="74">
        <v>78.22</v>
      </c>
      <c r="I32" s="74"/>
      <c r="J32" s="34">
        <v>96</v>
      </c>
      <c r="K32" s="73">
        <f t="shared" si="0"/>
        <v>30231.477454380311</v>
      </c>
      <c r="L32" s="73"/>
      <c r="M32" s="6">
        <f t="shared" si="4"/>
        <v>0.31491122348312828</v>
      </c>
      <c r="N32" s="34">
        <v>2012</v>
      </c>
      <c r="O32" s="8">
        <v>42638</v>
      </c>
      <c r="P32" s="74">
        <v>77.680000000000007</v>
      </c>
      <c r="Q32" s="74"/>
      <c r="R32" s="75">
        <f t="shared" si="1"/>
        <v>17005.206068088675</v>
      </c>
      <c r="S32" s="75"/>
      <c r="T32" s="76">
        <f t="shared" si="2"/>
        <v>53.999999999999204</v>
      </c>
      <c r="U32" s="76"/>
    </row>
    <row r="33" spans="2:21" x14ac:dyDescent="0.15">
      <c r="B33" s="34">
        <v>25</v>
      </c>
      <c r="C33" s="73">
        <f t="shared" si="3"/>
        <v>1024721.121214099</v>
      </c>
      <c r="D33" s="73"/>
      <c r="E33" s="34">
        <v>2012</v>
      </c>
      <c r="F33" s="8">
        <v>42655</v>
      </c>
      <c r="G33" s="34" t="s">
        <v>4</v>
      </c>
      <c r="H33" s="74">
        <v>78.56</v>
      </c>
      <c r="I33" s="74"/>
      <c r="J33" s="34">
        <v>63</v>
      </c>
      <c r="K33" s="73">
        <f t="shared" si="0"/>
        <v>30741.633636422968</v>
      </c>
      <c r="L33" s="73"/>
      <c r="M33" s="6">
        <f t="shared" si="4"/>
        <v>0.48796243867338046</v>
      </c>
      <c r="N33" s="34">
        <v>2012</v>
      </c>
      <c r="O33" s="8">
        <v>42680</v>
      </c>
      <c r="P33" s="74">
        <v>80.11</v>
      </c>
      <c r="Q33" s="74"/>
      <c r="R33" s="75">
        <f t="shared" si="1"/>
        <v>75634.177994373837</v>
      </c>
      <c r="S33" s="75"/>
      <c r="T33" s="76">
        <f t="shared" si="2"/>
        <v>154.99999999999972</v>
      </c>
      <c r="U33" s="76"/>
    </row>
    <row r="34" spans="2:21" x14ac:dyDescent="0.15">
      <c r="B34" s="34">
        <v>26</v>
      </c>
      <c r="C34" s="73">
        <f t="shared" si="3"/>
        <v>1100355.2992084729</v>
      </c>
      <c r="D34" s="73"/>
      <c r="E34" s="34">
        <v>2012</v>
      </c>
      <c r="F34" s="8">
        <v>42689</v>
      </c>
      <c r="G34" s="34" t="s">
        <v>4</v>
      </c>
      <c r="H34" s="74">
        <v>80.3</v>
      </c>
      <c r="I34" s="74"/>
      <c r="J34" s="34">
        <v>94</v>
      </c>
      <c r="K34" s="73">
        <f t="shared" si="0"/>
        <v>33010.658976254184</v>
      </c>
      <c r="L34" s="73"/>
      <c r="M34" s="6">
        <f t="shared" si="4"/>
        <v>0.35117722315164024</v>
      </c>
      <c r="N34" s="34">
        <v>2013</v>
      </c>
      <c r="O34" s="8">
        <v>42425</v>
      </c>
      <c r="P34" s="74">
        <v>92.16</v>
      </c>
      <c r="Q34" s="74"/>
      <c r="R34" s="75">
        <f t="shared" si="1"/>
        <v>416496.18665784533</v>
      </c>
      <c r="S34" s="75"/>
      <c r="T34" s="76">
        <f t="shared" si="2"/>
        <v>1186</v>
      </c>
      <c r="U34" s="76"/>
    </row>
    <row r="35" spans="2:21" x14ac:dyDescent="0.15">
      <c r="B35" s="34">
        <v>27</v>
      </c>
      <c r="C35" s="73">
        <f t="shared" si="3"/>
        <v>1516851.4858663182</v>
      </c>
      <c r="D35" s="73"/>
      <c r="E35" s="34">
        <v>2013</v>
      </c>
      <c r="F35" s="8">
        <v>42433</v>
      </c>
      <c r="G35" s="34" t="s">
        <v>4</v>
      </c>
      <c r="H35" s="74">
        <v>93.68</v>
      </c>
      <c r="I35" s="74"/>
      <c r="J35" s="34">
        <v>125</v>
      </c>
      <c r="K35" s="73">
        <f t="shared" si="0"/>
        <v>45505.544575989545</v>
      </c>
      <c r="L35" s="73"/>
      <c r="M35" s="6">
        <f t="shared" si="4"/>
        <v>0.3640443566079164</v>
      </c>
      <c r="N35" s="34">
        <v>2013</v>
      </c>
      <c r="O35" s="8">
        <v>42444</v>
      </c>
      <c r="P35" s="74">
        <v>95.44</v>
      </c>
      <c r="Q35" s="74"/>
      <c r="R35" s="75">
        <f t="shared" si="1"/>
        <v>64071.806762992957</v>
      </c>
      <c r="S35" s="75"/>
      <c r="T35" s="76">
        <f t="shared" si="2"/>
        <v>175.99999999999909</v>
      </c>
      <c r="U35" s="76"/>
    </row>
    <row r="36" spans="2:21" x14ac:dyDescent="0.15">
      <c r="B36" s="34">
        <v>28</v>
      </c>
      <c r="C36" s="73">
        <f t="shared" si="3"/>
        <v>1580923.2926293111</v>
      </c>
      <c r="D36" s="73"/>
      <c r="E36" s="34">
        <v>2013</v>
      </c>
      <c r="F36" s="8">
        <v>42477</v>
      </c>
      <c r="G36" s="34" t="s">
        <v>4</v>
      </c>
      <c r="H36" s="74">
        <v>98.16</v>
      </c>
      <c r="I36" s="74"/>
      <c r="J36" s="34">
        <v>237</v>
      </c>
      <c r="K36" s="73">
        <f t="shared" si="0"/>
        <v>47427.698778879334</v>
      </c>
      <c r="L36" s="73"/>
      <c r="M36" s="6">
        <f t="shared" si="4"/>
        <v>0.20011687248472293</v>
      </c>
      <c r="N36" s="34">
        <v>2013</v>
      </c>
      <c r="O36" s="8">
        <v>42486</v>
      </c>
      <c r="P36" s="74">
        <v>98.47</v>
      </c>
      <c r="Q36" s="74"/>
      <c r="R36" s="75">
        <f t="shared" si="1"/>
        <v>6203.6230470264563</v>
      </c>
      <c r="S36" s="75"/>
      <c r="T36" s="76">
        <f t="shared" si="2"/>
        <v>31.000000000000227</v>
      </c>
      <c r="U36" s="76"/>
    </row>
    <row r="37" spans="2:21" x14ac:dyDescent="0.15">
      <c r="B37" s="34">
        <v>29</v>
      </c>
      <c r="C37" s="73">
        <f t="shared" si="3"/>
        <v>1587126.9156763377</v>
      </c>
      <c r="D37" s="73"/>
      <c r="E37" s="34">
        <v>2013</v>
      </c>
      <c r="F37" s="8">
        <v>42496</v>
      </c>
      <c r="G37" s="34" t="s">
        <v>4</v>
      </c>
      <c r="H37" s="74">
        <v>99.27</v>
      </c>
      <c r="I37" s="74"/>
      <c r="J37" s="34">
        <v>138</v>
      </c>
      <c r="K37" s="73">
        <f t="shared" si="0"/>
        <v>47613.807470290129</v>
      </c>
      <c r="L37" s="73"/>
      <c r="M37" s="6">
        <f t="shared" si="4"/>
        <v>0.34502759036442121</v>
      </c>
      <c r="N37" s="34">
        <v>2013</v>
      </c>
      <c r="O37" s="8">
        <v>42513</v>
      </c>
      <c r="P37" s="74">
        <v>101.25</v>
      </c>
      <c r="Q37" s="74"/>
      <c r="R37" s="75">
        <f t="shared" si="1"/>
        <v>68315.462892155527</v>
      </c>
      <c r="S37" s="75"/>
      <c r="T37" s="76">
        <f t="shared" si="2"/>
        <v>198.0000000000004</v>
      </c>
      <c r="U37" s="76"/>
    </row>
    <row r="38" spans="2:21" x14ac:dyDescent="0.15">
      <c r="B38" s="34">
        <v>30</v>
      </c>
      <c r="C38" s="73">
        <f t="shared" si="3"/>
        <v>1655442.3785684933</v>
      </c>
      <c r="D38" s="73"/>
      <c r="E38" s="34">
        <v>2013</v>
      </c>
      <c r="F38" s="8">
        <v>42520</v>
      </c>
      <c r="G38" s="34" t="s">
        <v>3</v>
      </c>
      <c r="H38" s="74">
        <v>100.69</v>
      </c>
      <c r="I38" s="74"/>
      <c r="J38" s="34">
        <v>182</v>
      </c>
      <c r="K38" s="73">
        <f t="shared" si="0"/>
        <v>49663.2713570548</v>
      </c>
      <c r="L38" s="73"/>
      <c r="M38" s="6">
        <f t="shared" si="4"/>
        <v>0.27287511734645492</v>
      </c>
      <c r="N38" s="34">
        <v>2013</v>
      </c>
      <c r="O38" s="8">
        <v>42540</v>
      </c>
      <c r="P38" s="74">
        <v>96.09</v>
      </c>
      <c r="Q38" s="74"/>
      <c r="R38" s="75">
        <f t="shared" si="1"/>
        <v>125522.55397936911</v>
      </c>
      <c r="S38" s="75"/>
      <c r="T38" s="76">
        <f t="shared" si="2"/>
        <v>459.99999999999943</v>
      </c>
      <c r="U38" s="76"/>
    </row>
    <row r="39" spans="2:21" x14ac:dyDescent="0.15">
      <c r="B39" s="34">
        <v>31</v>
      </c>
      <c r="C39" s="73">
        <f t="shared" si="3"/>
        <v>1780964.9325478624</v>
      </c>
      <c r="D39" s="73"/>
      <c r="E39" s="34">
        <v>2013</v>
      </c>
      <c r="F39" s="8">
        <v>42547</v>
      </c>
      <c r="G39" s="34" t="s">
        <v>4</v>
      </c>
      <c r="H39" s="74">
        <v>98.05</v>
      </c>
      <c r="I39" s="74"/>
      <c r="J39" s="34">
        <v>109</v>
      </c>
      <c r="K39" s="73">
        <f t="shared" si="0"/>
        <v>53428.947976435869</v>
      </c>
      <c r="L39" s="73"/>
      <c r="M39" s="6">
        <f t="shared" si="4"/>
        <v>0.49017383464620062</v>
      </c>
      <c r="N39" s="34">
        <v>2013</v>
      </c>
      <c r="O39" s="8">
        <v>42561</v>
      </c>
      <c r="P39" s="74">
        <v>99.88</v>
      </c>
      <c r="Q39" s="74"/>
      <c r="R39" s="75">
        <f t="shared" si="1"/>
        <v>89701.811740254634</v>
      </c>
      <c r="S39" s="75"/>
      <c r="T39" s="76">
        <f t="shared" si="2"/>
        <v>182.99999999999983</v>
      </c>
      <c r="U39" s="76"/>
    </row>
    <row r="40" spans="2:21" x14ac:dyDescent="0.15">
      <c r="B40" s="34">
        <v>32</v>
      </c>
      <c r="C40" s="73">
        <f t="shared" si="3"/>
        <v>1870666.7442881172</v>
      </c>
      <c r="D40" s="73"/>
      <c r="E40" s="34">
        <v>2013</v>
      </c>
      <c r="F40" s="8">
        <v>42577</v>
      </c>
      <c r="G40" s="34" t="s">
        <v>3</v>
      </c>
      <c r="H40" s="74">
        <v>98.87</v>
      </c>
      <c r="I40" s="74"/>
      <c r="J40" s="34">
        <v>157</v>
      </c>
      <c r="K40" s="73">
        <f t="shared" si="0"/>
        <v>56120.00232864351</v>
      </c>
      <c r="L40" s="73"/>
      <c r="M40" s="6">
        <f t="shared" si="4"/>
        <v>0.3574522441314873</v>
      </c>
      <c r="N40" s="34">
        <v>2013</v>
      </c>
      <c r="O40" s="8">
        <v>42591</v>
      </c>
      <c r="P40" s="74">
        <v>96.92</v>
      </c>
      <c r="Q40" s="74"/>
      <c r="R40" s="75">
        <f t="shared" si="1"/>
        <v>69703.187605640123</v>
      </c>
      <c r="S40" s="75"/>
      <c r="T40" s="76">
        <f t="shared" si="2"/>
        <v>195.00000000000028</v>
      </c>
      <c r="U40" s="76"/>
    </row>
    <row r="41" spans="2:21" x14ac:dyDescent="0.15">
      <c r="B41" s="34">
        <v>33</v>
      </c>
      <c r="C41" s="73">
        <f t="shared" si="3"/>
        <v>1940369.9318937573</v>
      </c>
      <c r="D41" s="73"/>
      <c r="E41" s="34">
        <v>2013</v>
      </c>
      <c r="F41" s="8">
        <v>42612</v>
      </c>
      <c r="G41" s="34" t="s">
        <v>4</v>
      </c>
      <c r="H41" s="74">
        <v>98.52</v>
      </c>
      <c r="I41" s="74"/>
      <c r="J41" s="34">
        <v>108</v>
      </c>
      <c r="K41" s="73">
        <f t="shared" si="0"/>
        <v>58211.097956812715</v>
      </c>
      <c r="L41" s="73"/>
      <c r="M41" s="6">
        <f t="shared" si="4"/>
        <v>0.53899164774826591</v>
      </c>
      <c r="N41" s="34">
        <v>2013</v>
      </c>
      <c r="O41" s="8">
        <v>42618</v>
      </c>
      <c r="P41" s="74">
        <v>99.94</v>
      </c>
      <c r="Q41" s="74"/>
      <c r="R41" s="75">
        <f t="shared" si="1"/>
        <v>76536.81398025385</v>
      </c>
      <c r="S41" s="75"/>
      <c r="T41" s="76">
        <f t="shared" si="2"/>
        <v>142.00000000000017</v>
      </c>
      <c r="U41" s="76"/>
    </row>
    <row r="42" spans="2:21" x14ac:dyDescent="0.15">
      <c r="B42" s="34">
        <v>34</v>
      </c>
      <c r="C42" s="73">
        <f t="shared" si="3"/>
        <v>2016906.7458740112</v>
      </c>
      <c r="D42" s="73"/>
      <c r="E42" s="34">
        <v>2013</v>
      </c>
      <c r="F42" s="8">
        <v>42629</v>
      </c>
      <c r="G42" s="34" t="s">
        <v>3</v>
      </c>
      <c r="H42" s="74">
        <v>99.17</v>
      </c>
      <c r="I42" s="74"/>
      <c r="J42" s="34">
        <v>79</v>
      </c>
      <c r="K42" s="73">
        <f t="shared" si="0"/>
        <v>60507.202376220332</v>
      </c>
      <c r="L42" s="73"/>
      <c r="M42" s="6">
        <f t="shared" si="4"/>
        <v>0.76591395412937124</v>
      </c>
      <c r="N42" s="34">
        <v>2013</v>
      </c>
      <c r="O42" s="8">
        <v>42652</v>
      </c>
      <c r="P42" s="74">
        <v>97.24</v>
      </c>
      <c r="Q42" s="74"/>
      <c r="R42" s="75">
        <f t="shared" si="1"/>
        <v>147821.39314696917</v>
      </c>
      <c r="S42" s="75"/>
      <c r="T42" s="76">
        <f t="shared" si="2"/>
        <v>193.00000000000068</v>
      </c>
      <c r="U42" s="76"/>
    </row>
    <row r="43" spans="2:21" x14ac:dyDescent="0.15">
      <c r="B43" s="34">
        <v>35</v>
      </c>
      <c r="C43" s="73">
        <f t="shared" si="3"/>
        <v>2164728.1390209803</v>
      </c>
      <c r="D43" s="73"/>
      <c r="E43" s="34">
        <v>2013</v>
      </c>
      <c r="F43" s="8">
        <v>42665</v>
      </c>
      <c r="G43" s="34" t="s">
        <v>4</v>
      </c>
      <c r="H43" s="74">
        <v>98.24</v>
      </c>
      <c r="I43" s="74"/>
      <c r="J43" s="34">
        <v>47</v>
      </c>
      <c r="K43" s="73">
        <f t="shared" si="0"/>
        <v>64941.844170629411</v>
      </c>
      <c r="L43" s="73"/>
      <c r="M43" s="6">
        <f t="shared" si="4"/>
        <v>1.3817413653325408</v>
      </c>
      <c r="N43" s="34">
        <v>2013</v>
      </c>
      <c r="O43" s="8">
        <v>42666</v>
      </c>
      <c r="P43" s="74">
        <v>97.77</v>
      </c>
      <c r="Q43" s="74"/>
      <c r="R43" s="75">
        <f t="shared" si="1"/>
        <v>-64941.844170629258</v>
      </c>
      <c r="S43" s="75"/>
      <c r="T43" s="76">
        <f t="shared" si="2"/>
        <v>-47</v>
      </c>
      <c r="U43" s="76"/>
    </row>
    <row r="44" spans="2:21" x14ac:dyDescent="0.15">
      <c r="B44" s="34">
        <v>36</v>
      </c>
      <c r="C44" s="73">
        <f t="shared" si="3"/>
        <v>2099786.2948503513</v>
      </c>
      <c r="D44" s="73"/>
      <c r="E44" s="34">
        <v>2013</v>
      </c>
      <c r="F44" s="8">
        <v>42672</v>
      </c>
      <c r="G44" s="34" t="s">
        <v>4</v>
      </c>
      <c r="H44" s="74">
        <v>97.79</v>
      </c>
      <c r="I44" s="74"/>
      <c r="J44" s="34">
        <v>36</v>
      </c>
      <c r="K44" s="73">
        <f t="shared" si="0"/>
        <v>62993.588845510538</v>
      </c>
      <c r="L44" s="73"/>
      <c r="M44" s="6">
        <f t="shared" si="4"/>
        <v>1.7498219123752927</v>
      </c>
      <c r="N44" s="34">
        <v>2013</v>
      </c>
      <c r="O44" s="8">
        <v>42701</v>
      </c>
      <c r="P44" s="74">
        <v>98.99</v>
      </c>
      <c r="Q44" s="74"/>
      <c r="R44" s="75">
        <f t="shared" si="1"/>
        <v>209978.62948503313</v>
      </c>
      <c r="S44" s="75"/>
      <c r="T44" s="76">
        <f t="shared" si="2"/>
        <v>119.99999999999886</v>
      </c>
      <c r="U44" s="76"/>
    </row>
    <row r="45" spans="2:21" x14ac:dyDescent="0.15">
      <c r="B45" s="34">
        <v>37</v>
      </c>
      <c r="C45" s="73">
        <f t="shared" si="3"/>
        <v>2309764.9243353843</v>
      </c>
      <c r="D45" s="73"/>
      <c r="E45" s="34">
        <v>2013</v>
      </c>
      <c r="F45" s="8">
        <v>42685</v>
      </c>
      <c r="G45" s="34" t="s">
        <v>4</v>
      </c>
      <c r="H45" s="74">
        <v>99.22</v>
      </c>
      <c r="I45" s="74"/>
      <c r="J45" s="34">
        <v>125</v>
      </c>
      <c r="K45" s="73">
        <f t="shared" si="0"/>
        <v>69292.947730061525</v>
      </c>
      <c r="L45" s="73"/>
      <c r="M45" s="6">
        <f t="shared" si="4"/>
        <v>0.55434358184049226</v>
      </c>
      <c r="N45" s="34">
        <v>2014</v>
      </c>
      <c r="O45" s="8">
        <v>42371</v>
      </c>
      <c r="P45" s="74">
        <v>104.62</v>
      </c>
      <c r="Q45" s="74"/>
      <c r="R45" s="75">
        <f t="shared" si="1"/>
        <v>299345.53419386613</v>
      </c>
      <c r="S45" s="75"/>
      <c r="T45" s="76">
        <f t="shared" si="2"/>
        <v>540.00000000000057</v>
      </c>
      <c r="U45" s="76"/>
    </row>
    <row r="46" spans="2:21" x14ac:dyDescent="0.15">
      <c r="B46" s="34">
        <v>38</v>
      </c>
      <c r="C46" s="73">
        <f t="shared" si="3"/>
        <v>2609110.4585292502</v>
      </c>
      <c r="D46" s="73"/>
      <c r="E46" s="34">
        <v>2014</v>
      </c>
      <c r="F46" s="8">
        <v>42386</v>
      </c>
      <c r="G46" s="34" t="s">
        <v>3</v>
      </c>
      <c r="H46" s="74">
        <v>104.13</v>
      </c>
      <c r="I46" s="74"/>
      <c r="J46" s="34">
        <v>83</v>
      </c>
      <c r="K46" s="73">
        <f t="shared" si="0"/>
        <v>78273.313755877505</v>
      </c>
      <c r="L46" s="73"/>
      <c r="M46" s="6">
        <f t="shared" si="4"/>
        <v>0.94305197296237964</v>
      </c>
      <c r="N46" s="34">
        <v>2014</v>
      </c>
      <c r="O46" s="8">
        <v>42406</v>
      </c>
      <c r="P46" s="74">
        <v>101.77</v>
      </c>
      <c r="Q46" s="74"/>
      <c r="R46" s="75">
        <f t="shared" si="1"/>
        <v>222560.26561912155</v>
      </c>
      <c r="S46" s="75"/>
      <c r="T46" s="76">
        <f t="shared" si="2"/>
        <v>235.99999999999994</v>
      </c>
      <c r="U46" s="76"/>
    </row>
    <row r="47" spans="2:21" x14ac:dyDescent="0.15">
      <c r="B47" s="34">
        <v>39</v>
      </c>
      <c r="C47" s="73">
        <f t="shared" si="3"/>
        <v>2831670.7241483717</v>
      </c>
      <c r="D47" s="73"/>
      <c r="E47" s="34">
        <v>2014</v>
      </c>
      <c r="F47" s="8">
        <v>42421</v>
      </c>
      <c r="G47" s="34" t="s">
        <v>4</v>
      </c>
      <c r="H47" s="74">
        <v>102.42</v>
      </c>
      <c r="I47" s="74"/>
      <c r="J47" s="34">
        <v>76</v>
      </c>
      <c r="K47" s="73">
        <f t="shared" si="0"/>
        <v>84950.12172445115</v>
      </c>
      <c r="L47" s="73"/>
      <c r="M47" s="6">
        <f t="shared" si="4"/>
        <v>1.117764759532252</v>
      </c>
      <c r="N47" s="34">
        <v>2014</v>
      </c>
      <c r="O47" s="8">
        <v>42428</v>
      </c>
      <c r="P47" s="74">
        <v>101.66</v>
      </c>
      <c r="Q47" s="74"/>
      <c r="R47" s="75">
        <f t="shared" si="1"/>
        <v>-84950.121724451717</v>
      </c>
      <c r="S47" s="75"/>
      <c r="T47" s="76">
        <f t="shared" si="2"/>
        <v>-76</v>
      </c>
      <c r="U47" s="76"/>
    </row>
    <row r="48" spans="2:21" x14ac:dyDescent="0.15">
      <c r="B48" s="34">
        <v>40</v>
      </c>
      <c r="C48" s="73">
        <f t="shared" si="3"/>
        <v>2746720.6024239198</v>
      </c>
      <c r="D48" s="73"/>
      <c r="E48" s="34">
        <v>2014</v>
      </c>
      <c r="F48" s="8">
        <v>42434</v>
      </c>
      <c r="G48" s="34" t="s">
        <v>4</v>
      </c>
      <c r="H48" s="74">
        <v>102.28</v>
      </c>
      <c r="I48" s="74"/>
      <c r="J48" s="34">
        <v>89</v>
      </c>
      <c r="K48" s="73">
        <f t="shared" si="0"/>
        <v>82401.618072717596</v>
      </c>
      <c r="L48" s="73"/>
      <c r="M48" s="6">
        <f t="shared" si="4"/>
        <v>0.92586087722154609</v>
      </c>
      <c r="N48" s="34">
        <v>2014</v>
      </c>
      <c r="O48" s="8">
        <v>42441</v>
      </c>
      <c r="P48" s="74">
        <v>102.82</v>
      </c>
      <c r="Q48" s="74"/>
      <c r="R48" s="75">
        <f t="shared" si="1"/>
        <v>49996.48736996275</v>
      </c>
      <c r="S48" s="75"/>
      <c r="T48" s="76">
        <f t="shared" si="2"/>
        <v>53.999999999999204</v>
      </c>
      <c r="U48" s="76"/>
    </row>
    <row r="49" spans="2:21" x14ac:dyDescent="0.15">
      <c r="B49" s="34">
        <v>41</v>
      </c>
      <c r="C49" s="73">
        <f t="shared" si="3"/>
        <v>2796717.0897938828</v>
      </c>
      <c r="D49" s="73"/>
      <c r="E49" s="34">
        <v>2014</v>
      </c>
      <c r="F49" s="8">
        <v>42457</v>
      </c>
      <c r="G49" s="34" t="s">
        <v>4</v>
      </c>
      <c r="H49" s="74">
        <v>102.43</v>
      </c>
      <c r="I49" s="74"/>
      <c r="J49" s="34">
        <v>72</v>
      </c>
      <c r="K49" s="73">
        <f t="shared" si="0"/>
        <v>83901.512693816476</v>
      </c>
      <c r="L49" s="73"/>
      <c r="M49" s="6">
        <f t="shared" si="4"/>
        <v>1.1652987874141176</v>
      </c>
      <c r="N49" s="34">
        <v>2014</v>
      </c>
      <c r="O49" s="8">
        <v>42462</v>
      </c>
      <c r="P49" s="74">
        <v>103.75</v>
      </c>
      <c r="Q49" s="74"/>
      <c r="R49" s="75">
        <f t="shared" si="1"/>
        <v>153819.43993866275</v>
      </c>
      <c r="S49" s="75"/>
      <c r="T49" s="76">
        <f t="shared" si="2"/>
        <v>131.99999999999932</v>
      </c>
      <c r="U49" s="76"/>
    </row>
    <row r="50" spans="2:21" x14ac:dyDescent="0.15">
      <c r="B50" s="34">
        <v>42</v>
      </c>
      <c r="C50" s="73">
        <f t="shared" si="3"/>
        <v>2950536.5297325454</v>
      </c>
      <c r="D50" s="73"/>
      <c r="E50" s="34">
        <v>2014</v>
      </c>
      <c r="F50" s="8">
        <v>42495</v>
      </c>
      <c r="G50" s="34" t="s">
        <v>3</v>
      </c>
      <c r="H50" s="74">
        <v>102.11</v>
      </c>
      <c r="I50" s="74"/>
      <c r="J50" s="34">
        <v>89</v>
      </c>
      <c r="K50" s="73">
        <f t="shared" si="0"/>
        <v>88516.095891976351</v>
      </c>
      <c r="L50" s="73"/>
      <c r="M50" s="6">
        <f t="shared" si="4"/>
        <v>0.9945628751907456</v>
      </c>
      <c r="N50" s="34">
        <v>2014</v>
      </c>
      <c r="O50" s="8">
        <v>42505</v>
      </c>
      <c r="P50" s="74">
        <v>101.31</v>
      </c>
      <c r="Q50" s="74"/>
      <c r="R50" s="75">
        <f t="shared" si="1"/>
        <v>79565.03001525937</v>
      </c>
      <c r="S50" s="75"/>
      <c r="T50" s="76">
        <f t="shared" si="2"/>
        <v>79.999999999999716</v>
      </c>
      <c r="U50" s="76"/>
    </row>
    <row r="51" spans="2:21" x14ac:dyDescent="0.15">
      <c r="B51" s="34">
        <v>43</v>
      </c>
      <c r="C51" s="73">
        <f t="shared" si="3"/>
        <v>3030101.5597478049</v>
      </c>
      <c r="D51" s="73"/>
      <c r="E51" s="34">
        <v>2014</v>
      </c>
      <c r="F51" s="8">
        <v>42523</v>
      </c>
      <c r="G51" s="34" t="s">
        <v>4</v>
      </c>
      <c r="H51" s="74">
        <v>101.84</v>
      </c>
      <c r="I51" s="74"/>
      <c r="J51" s="34">
        <v>36</v>
      </c>
      <c r="K51" s="73">
        <f t="shared" si="0"/>
        <v>90903.04679243415</v>
      </c>
      <c r="L51" s="73"/>
      <c r="M51" s="6">
        <f t="shared" si="4"/>
        <v>2.5250846331231709</v>
      </c>
      <c r="N51" s="34">
        <v>2014</v>
      </c>
      <c r="O51" s="8">
        <v>42526</v>
      </c>
      <c r="P51" s="74">
        <v>102.35</v>
      </c>
      <c r="Q51" s="74"/>
      <c r="R51" s="75">
        <f t="shared" si="1"/>
        <v>128779.31628927941</v>
      </c>
      <c r="S51" s="75"/>
      <c r="T51" s="76">
        <f t="shared" si="2"/>
        <v>50.999999999999091</v>
      </c>
      <c r="U51" s="76"/>
    </row>
    <row r="52" spans="2:21" x14ac:dyDescent="0.15">
      <c r="B52" s="34">
        <v>44</v>
      </c>
      <c r="C52" s="73">
        <f t="shared" si="3"/>
        <v>3158880.8760370845</v>
      </c>
      <c r="D52" s="73"/>
      <c r="E52" s="34">
        <v>2014</v>
      </c>
      <c r="F52" s="8">
        <v>42530</v>
      </c>
      <c r="G52" s="34" t="s">
        <v>4</v>
      </c>
      <c r="H52" s="74">
        <v>102.61</v>
      </c>
      <c r="I52" s="74"/>
      <c r="J52" s="34">
        <v>51</v>
      </c>
      <c r="K52" s="73">
        <f t="shared" si="0"/>
        <v>94766.426281112537</v>
      </c>
      <c r="L52" s="73"/>
      <c r="M52" s="6">
        <f t="shared" si="4"/>
        <v>1.8581652211982851</v>
      </c>
      <c r="N52" s="34">
        <v>2014</v>
      </c>
      <c r="O52" s="8">
        <v>42532</v>
      </c>
      <c r="P52" s="74">
        <v>102.1</v>
      </c>
      <c r="Q52" s="74"/>
      <c r="R52" s="75">
        <f t="shared" si="1"/>
        <v>-94766.426281113498</v>
      </c>
      <c r="S52" s="75"/>
      <c r="T52" s="76">
        <f t="shared" si="2"/>
        <v>-51</v>
      </c>
      <c r="U52" s="76"/>
    </row>
    <row r="53" spans="2:21" x14ac:dyDescent="0.15">
      <c r="B53" s="34">
        <v>45</v>
      </c>
      <c r="C53" s="73">
        <f t="shared" si="3"/>
        <v>3064114.4497559709</v>
      </c>
      <c r="D53" s="73"/>
      <c r="E53" s="34">
        <v>2014</v>
      </c>
      <c r="F53" s="8">
        <v>42540</v>
      </c>
      <c r="G53" s="34" t="s">
        <v>3</v>
      </c>
      <c r="H53" s="74">
        <v>101.86</v>
      </c>
      <c r="I53" s="74"/>
      <c r="J53" s="34">
        <v>49</v>
      </c>
      <c r="K53" s="73">
        <f t="shared" si="0"/>
        <v>91923.43349267912</v>
      </c>
      <c r="L53" s="73"/>
      <c r="M53" s="6">
        <f t="shared" si="4"/>
        <v>1.8759884386261043</v>
      </c>
      <c r="N53" s="34">
        <v>2014</v>
      </c>
      <c r="O53" s="8">
        <v>42553</v>
      </c>
      <c r="P53" s="74">
        <v>101.6</v>
      </c>
      <c r="Q53" s="74"/>
      <c r="R53" s="75">
        <f t="shared" si="1"/>
        <v>48775.699404279672</v>
      </c>
      <c r="S53" s="75"/>
      <c r="T53" s="76">
        <f t="shared" si="2"/>
        <v>26.000000000000512</v>
      </c>
      <c r="U53" s="76"/>
    </row>
    <row r="54" spans="2:21" x14ac:dyDescent="0.15">
      <c r="B54" s="34">
        <v>46</v>
      </c>
      <c r="C54" s="73">
        <f t="shared" si="3"/>
        <v>3112890.1491602506</v>
      </c>
      <c r="D54" s="73"/>
      <c r="E54" s="34">
        <v>2014</v>
      </c>
      <c r="F54" s="8">
        <v>42558</v>
      </c>
      <c r="G54" s="34" t="s">
        <v>3</v>
      </c>
      <c r="H54" s="74">
        <v>101.76</v>
      </c>
      <c r="I54" s="74"/>
      <c r="J54" s="34">
        <v>43</v>
      </c>
      <c r="K54" s="73">
        <f t="shared" si="0"/>
        <v>93386.704474807513</v>
      </c>
      <c r="L54" s="73"/>
      <c r="M54" s="6">
        <f t="shared" si="4"/>
        <v>2.1717838249955235</v>
      </c>
      <c r="N54" s="34">
        <v>2014</v>
      </c>
      <c r="O54" s="8">
        <v>42561</v>
      </c>
      <c r="P54" s="74">
        <v>101.23</v>
      </c>
      <c r="Q54" s="74"/>
      <c r="R54" s="75">
        <f t="shared" si="1"/>
        <v>115104.54272476299</v>
      </c>
      <c r="S54" s="75"/>
      <c r="T54" s="76">
        <f t="shared" si="2"/>
        <v>53.000000000000114</v>
      </c>
      <c r="U54" s="76"/>
    </row>
    <row r="55" spans="2:21" x14ac:dyDescent="0.15">
      <c r="B55" s="34">
        <v>47</v>
      </c>
      <c r="C55" s="73">
        <f t="shared" si="3"/>
        <v>3227994.6918850136</v>
      </c>
      <c r="D55" s="73"/>
      <c r="E55" s="34">
        <v>2014</v>
      </c>
      <c r="F55" s="8">
        <v>42568</v>
      </c>
      <c r="G55" s="34" t="s">
        <v>3</v>
      </c>
      <c r="H55" s="74">
        <v>101.61</v>
      </c>
      <c r="I55" s="74"/>
      <c r="J55" s="34">
        <v>17</v>
      </c>
      <c r="K55" s="73">
        <f t="shared" si="0"/>
        <v>96839.840756550402</v>
      </c>
      <c r="L55" s="73"/>
      <c r="M55" s="6">
        <f t="shared" si="4"/>
        <v>5.6964612209735535</v>
      </c>
      <c r="N55" s="34">
        <v>2014</v>
      </c>
      <c r="O55" s="8">
        <v>42569</v>
      </c>
      <c r="P55" s="74">
        <v>101.21</v>
      </c>
      <c r="Q55" s="74"/>
      <c r="R55" s="75">
        <f t="shared" si="1"/>
        <v>227858.44883894536</v>
      </c>
      <c r="S55" s="75"/>
      <c r="T55" s="76">
        <f t="shared" si="2"/>
        <v>40.000000000000568</v>
      </c>
      <c r="U55" s="76"/>
    </row>
    <row r="56" spans="2:21" x14ac:dyDescent="0.15">
      <c r="B56" s="34">
        <v>48</v>
      </c>
      <c r="C56" s="73">
        <f t="shared" si="3"/>
        <v>3455853.1407239591</v>
      </c>
      <c r="D56" s="73"/>
      <c r="E56" s="34">
        <v>2014</v>
      </c>
      <c r="F56" s="8">
        <v>42575</v>
      </c>
      <c r="G56" s="34" t="s">
        <v>4</v>
      </c>
      <c r="H56" s="74">
        <v>101.55</v>
      </c>
      <c r="I56" s="74"/>
      <c r="J56" s="34">
        <v>24</v>
      </c>
      <c r="K56" s="73">
        <f t="shared" si="0"/>
        <v>103675.59422171877</v>
      </c>
      <c r="L56" s="73"/>
      <c r="M56" s="6">
        <f t="shared" si="4"/>
        <v>4.319816425904949</v>
      </c>
      <c r="N56" s="34">
        <v>2014</v>
      </c>
      <c r="O56" s="8">
        <v>42581</v>
      </c>
      <c r="P56" s="74">
        <v>102.78</v>
      </c>
      <c r="Q56" s="74"/>
      <c r="R56" s="75">
        <f t="shared" si="1"/>
        <v>531337.42038631043</v>
      </c>
      <c r="S56" s="75"/>
      <c r="T56" s="76">
        <f t="shared" si="2"/>
        <v>123.0000000000004</v>
      </c>
      <c r="U56" s="76"/>
    </row>
    <row r="57" spans="2:21" x14ac:dyDescent="0.15">
      <c r="B57" s="34">
        <v>49</v>
      </c>
      <c r="C57" s="73">
        <f t="shared" si="3"/>
        <v>3987190.5611102693</v>
      </c>
      <c r="D57" s="73"/>
      <c r="E57" s="34">
        <v>2014</v>
      </c>
      <c r="F57" s="8">
        <v>42593</v>
      </c>
      <c r="G57" s="34" t="s">
        <v>4</v>
      </c>
      <c r="H57" s="74">
        <v>102.14</v>
      </c>
      <c r="I57" s="74"/>
      <c r="J57" s="34">
        <v>64</v>
      </c>
      <c r="K57" s="73">
        <f t="shared" si="0"/>
        <v>119615.71683330808</v>
      </c>
      <c r="L57" s="73"/>
      <c r="M57" s="6">
        <f t="shared" si="4"/>
        <v>1.8689955755204386</v>
      </c>
      <c r="N57" s="34">
        <v>2014</v>
      </c>
      <c r="O57" s="8">
        <v>42645</v>
      </c>
      <c r="P57" s="74">
        <v>108.24</v>
      </c>
      <c r="Q57" s="74"/>
      <c r="R57" s="75">
        <f t="shared" si="1"/>
        <v>1140087.3010674666</v>
      </c>
      <c r="S57" s="75"/>
      <c r="T57" s="76">
        <f t="shared" si="2"/>
        <v>609.99999999999943</v>
      </c>
      <c r="U57" s="76"/>
    </row>
    <row r="58" spans="2:21" x14ac:dyDescent="0.15">
      <c r="B58" s="34">
        <v>50</v>
      </c>
      <c r="C58" s="73">
        <f t="shared" si="3"/>
        <v>5127277.8621777361</v>
      </c>
      <c r="D58" s="73"/>
      <c r="E58" s="34">
        <v>2014</v>
      </c>
      <c r="F58" s="8">
        <v>42651</v>
      </c>
      <c r="G58" s="34" t="s">
        <v>3</v>
      </c>
      <c r="H58" s="74">
        <v>107.8</v>
      </c>
      <c r="I58" s="74"/>
      <c r="J58" s="34">
        <v>142</v>
      </c>
      <c r="K58" s="73">
        <f t="shared" si="0"/>
        <v>153818.33586533208</v>
      </c>
      <c r="L58" s="73"/>
      <c r="M58" s="6">
        <f t="shared" si="4"/>
        <v>1.0832277173614935</v>
      </c>
      <c r="N58" s="34">
        <v>2014</v>
      </c>
      <c r="O58" s="8">
        <v>42666</v>
      </c>
      <c r="P58" s="74">
        <v>107.48</v>
      </c>
      <c r="Q58" s="74"/>
      <c r="R58" s="75">
        <f t="shared" si="1"/>
        <v>34663.286955567055</v>
      </c>
      <c r="S58" s="75"/>
      <c r="T58" s="76">
        <f t="shared" si="2"/>
        <v>31.999999999999318</v>
      </c>
      <c r="U58" s="76"/>
    </row>
    <row r="59" spans="2:21" x14ac:dyDescent="0.15">
      <c r="B59" s="34">
        <v>51</v>
      </c>
      <c r="C59" s="73">
        <f t="shared" si="3"/>
        <v>5161941.1491333032</v>
      </c>
      <c r="D59" s="73"/>
      <c r="E59" s="34">
        <v>2014</v>
      </c>
      <c r="F59" s="8">
        <v>42665</v>
      </c>
      <c r="G59" s="34" t="s">
        <v>4</v>
      </c>
      <c r="H59" s="74">
        <v>107.02</v>
      </c>
      <c r="I59" s="74"/>
      <c r="J59" s="34">
        <v>78</v>
      </c>
      <c r="K59" s="73">
        <f t="shared" si="0"/>
        <v>154858.23447399909</v>
      </c>
      <c r="L59" s="73"/>
      <c r="M59" s="6">
        <f t="shared" si="4"/>
        <v>1.985361980435886</v>
      </c>
      <c r="N59" s="34">
        <v>2014</v>
      </c>
      <c r="O59" s="8">
        <v>42720</v>
      </c>
      <c r="P59" s="74">
        <v>117.43</v>
      </c>
      <c r="Q59" s="74"/>
      <c r="R59" s="75">
        <f t="shared" si="1"/>
        <v>2066761.8216337594</v>
      </c>
      <c r="S59" s="75"/>
      <c r="T59" s="76">
        <f t="shared" si="2"/>
        <v>1041.0000000000011</v>
      </c>
      <c r="U59" s="76"/>
    </row>
    <row r="60" spans="2:21" x14ac:dyDescent="0.15">
      <c r="B60" s="34">
        <v>52</v>
      </c>
      <c r="C60" s="73">
        <f t="shared" si="3"/>
        <v>7228702.9707670622</v>
      </c>
      <c r="D60" s="73"/>
      <c r="E60" s="34">
        <v>2014</v>
      </c>
      <c r="F60" s="8">
        <v>42723</v>
      </c>
      <c r="G60" s="34" t="s">
        <v>4</v>
      </c>
      <c r="H60" s="74">
        <v>119.31</v>
      </c>
      <c r="I60" s="74"/>
      <c r="J60" s="34">
        <v>106</v>
      </c>
      <c r="K60" s="73">
        <f t="shared" si="0"/>
        <v>216861.08912301186</v>
      </c>
      <c r="L60" s="73"/>
      <c r="M60" s="6">
        <f t="shared" si="4"/>
        <v>2.0458593313491686</v>
      </c>
      <c r="N60" s="34">
        <v>2015</v>
      </c>
      <c r="O60" s="8">
        <v>42375</v>
      </c>
      <c r="P60" s="74">
        <v>118.25</v>
      </c>
      <c r="Q60" s="74"/>
      <c r="R60" s="75">
        <f t="shared" si="1"/>
        <v>-216861.08912301235</v>
      </c>
      <c r="S60" s="75"/>
      <c r="T60" s="76">
        <f t="shared" si="2"/>
        <v>-106</v>
      </c>
      <c r="U60" s="76"/>
    </row>
    <row r="61" spans="2:21" x14ac:dyDescent="0.15">
      <c r="B61" s="34">
        <v>53</v>
      </c>
      <c r="C61" s="73">
        <f t="shared" si="3"/>
        <v>7011841.8816440497</v>
      </c>
      <c r="D61" s="73"/>
      <c r="E61" s="34">
        <v>2015</v>
      </c>
      <c r="F61" s="8">
        <v>42378</v>
      </c>
      <c r="G61" s="34" t="s">
        <v>3</v>
      </c>
      <c r="H61" s="74">
        <v>119.14</v>
      </c>
      <c r="I61" s="74"/>
      <c r="J61" s="34">
        <v>81</v>
      </c>
      <c r="K61" s="73">
        <f t="shared" si="0"/>
        <v>210355.25644932149</v>
      </c>
      <c r="L61" s="73"/>
      <c r="M61" s="6">
        <f t="shared" si="4"/>
        <v>2.5969784746829814</v>
      </c>
      <c r="N61" s="34">
        <v>2015</v>
      </c>
      <c r="O61" s="8">
        <v>42383</v>
      </c>
      <c r="P61" s="74">
        <v>117.23</v>
      </c>
      <c r="Q61" s="74"/>
      <c r="R61" s="75">
        <f t="shared" si="1"/>
        <v>496022.88866444858</v>
      </c>
      <c r="S61" s="75"/>
      <c r="T61" s="76">
        <f t="shared" si="2"/>
        <v>190.99999999999966</v>
      </c>
      <c r="U61" s="76"/>
    </row>
    <row r="62" spans="2:21" x14ac:dyDescent="0.15">
      <c r="B62" s="34">
        <v>54</v>
      </c>
      <c r="C62" s="73">
        <f t="shared" si="3"/>
        <v>7507864.7703084983</v>
      </c>
      <c r="D62" s="73"/>
      <c r="E62" s="34">
        <v>2015</v>
      </c>
      <c r="F62" s="8">
        <v>42395</v>
      </c>
      <c r="G62" s="34" t="s">
        <v>3</v>
      </c>
      <c r="H62" s="74">
        <v>117.52</v>
      </c>
      <c r="I62" s="74"/>
      <c r="J62" s="34">
        <v>128</v>
      </c>
      <c r="K62" s="73">
        <f t="shared" si="0"/>
        <v>225235.94310925493</v>
      </c>
      <c r="L62" s="73"/>
      <c r="M62" s="6">
        <f t="shared" si="4"/>
        <v>1.7596558055410543</v>
      </c>
      <c r="N62" s="34">
        <v>2015</v>
      </c>
      <c r="O62" s="8">
        <v>42406</v>
      </c>
      <c r="P62" s="74">
        <v>118.8</v>
      </c>
      <c r="Q62" s="74"/>
      <c r="R62" s="75">
        <f t="shared" si="1"/>
        <v>-225235.94310925517</v>
      </c>
      <c r="S62" s="75"/>
      <c r="T62" s="76">
        <f t="shared" si="2"/>
        <v>-128</v>
      </c>
      <c r="U62" s="76"/>
    </row>
    <row r="63" spans="2:21" x14ac:dyDescent="0.15">
      <c r="B63" s="34">
        <v>55</v>
      </c>
      <c r="C63" s="73">
        <f t="shared" si="3"/>
        <v>7282628.827199243</v>
      </c>
      <c r="D63" s="73"/>
      <c r="E63" s="34">
        <v>2015</v>
      </c>
      <c r="F63" s="8">
        <v>42409</v>
      </c>
      <c r="G63" s="34" t="s">
        <v>4</v>
      </c>
      <c r="H63" s="74">
        <v>119.22</v>
      </c>
      <c r="I63" s="74"/>
      <c r="J63" s="34">
        <v>205</v>
      </c>
      <c r="K63" s="73">
        <f t="shared" si="0"/>
        <v>218478.86481597729</v>
      </c>
      <c r="L63" s="73"/>
      <c r="M63" s="6">
        <f t="shared" si="4"/>
        <v>1.065750560077938</v>
      </c>
      <c r="N63" s="34">
        <v>2015</v>
      </c>
      <c r="O63" s="8">
        <v>42441</v>
      </c>
      <c r="P63" s="74">
        <v>120.81</v>
      </c>
      <c r="Q63" s="74"/>
      <c r="R63" s="75">
        <f t="shared" si="1"/>
        <v>169454.33905239252</v>
      </c>
      <c r="S63" s="75"/>
      <c r="T63" s="76">
        <f t="shared" si="2"/>
        <v>159.00000000000034</v>
      </c>
      <c r="U63" s="76"/>
    </row>
    <row r="64" spans="2:21" x14ac:dyDescent="0.15">
      <c r="B64" s="34">
        <v>56</v>
      </c>
      <c r="C64" s="73">
        <f t="shared" si="3"/>
        <v>7452083.1662516352</v>
      </c>
      <c r="D64" s="73"/>
      <c r="E64" s="34">
        <v>2015</v>
      </c>
      <c r="F64" s="8">
        <v>42452</v>
      </c>
      <c r="G64" s="34" t="s">
        <v>3</v>
      </c>
      <c r="H64" s="74">
        <v>119.88</v>
      </c>
      <c r="I64" s="74"/>
      <c r="J64" s="34">
        <v>130</v>
      </c>
      <c r="K64" s="73">
        <f t="shared" si="0"/>
        <v>223562.49498754906</v>
      </c>
      <c r="L64" s="73"/>
      <c r="M64" s="6">
        <f t="shared" si="4"/>
        <v>1.7197114999042236</v>
      </c>
      <c r="N64" s="34">
        <v>2015</v>
      </c>
      <c r="O64" s="8">
        <v>42481</v>
      </c>
      <c r="P64" s="74">
        <v>119.67</v>
      </c>
      <c r="Q64" s="74"/>
      <c r="R64" s="75">
        <f t="shared" si="1"/>
        <v>36113.941497987616</v>
      </c>
      <c r="S64" s="75"/>
      <c r="T64" s="76">
        <f t="shared" si="2"/>
        <v>20.999999999999375</v>
      </c>
      <c r="U64" s="76"/>
    </row>
    <row r="65" spans="2:21" x14ac:dyDescent="0.15">
      <c r="B65" s="34">
        <v>57</v>
      </c>
      <c r="C65" s="73">
        <f t="shared" si="3"/>
        <v>7488197.1077496232</v>
      </c>
      <c r="D65" s="73"/>
      <c r="E65" s="34">
        <v>2015</v>
      </c>
      <c r="F65" s="8">
        <v>42484</v>
      </c>
      <c r="G65" s="34" t="s">
        <v>3</v>
      </c>
      <c r="H65" s="74">
        <v>119.41</v>
      </c>
      <c r="I65" s="74"/>
      <c r="J65" s="34">
        <v>67</v>
      </c>
      <c r="K65" s="73">
        <f t="shared" si="0"/>
        <v>224645.9132324887</v>
      </c>
      <c r="L65" s="73"/>
      <c r="M65" s="6">
        <f t="shared" si="4"/>
        <v>3.3529240780968461</v>
      </c>
      <c r="N65" s="34">
        <v>2015</v>
      </c>
      <c r="O65" s="8">
        <v>42489</v>
      </c>
      <c r="P65" s="74">
        <v>119.19</v>
      </c>
      <c r="Q65" s="74"/>
      <c r="R65" s="75">
        <f t="shared" si="1"/>
        <v>73764.329718130233</v>
      </c>
      <c r="S65" s="75"/>
      <c r="T65" s="76">
        <f t="shared" si="2"/>
        <v>21.999999999999886</v>
      </c>
      <c r="U65" s="76"/>
    </row>
    <row r="66" spans="2:21" x14ac:dyDescent="0.15">
      <c r="B66" s="34">
        <v>58</v>
      </c>
      <c r="C66" s="73">
        <f t="shared" si="3"/>
        <v>7561961.4374677539</v>
      </c>
      <c r="D66" s="73"/>
      <c r="E66" s="34">
        <v>2015</v>
      </c>
      <c r="F66" s="8">
        <v>42509</v>
      </c>
      <c r="G66" s="34" t="s">
        <v>4</v>
      </c>
      <c r="H66" s="74">
        <v>120.04</v>
      </c>
      <c r="I66" s="74"/>
      <c r="J66" s="34">
        <v>79</v>
      </c>
      <c r="K66" s="73">
        <f t="shared" si="0"/>
        <v>226858.8431240326</v>
      </c>
      <c r="L66" s="73"/>
      <c r="M66" s="6">
        <f t="shared" si="4"/>
        <v>2.871630925620666</v>
      </c>
      <c r="N66" s="34">
        <v>2015</v>
      </c>
      <c r="O66" s="8">
        <v>42531</v>
      </c>
      <c r="P66" s="74">
        <v>123.74</v>
      </c>
      <c r="Q66" s="74"/>
      <c r="R66" s="75">
        <f t="shared" si="1"/>
        <v>1062503.4424796433</v>
      </c>
      <c r="S66" s="75"/>
      <c r="T66" s="76">
        <f t="shared" si="2"/>
        <v>369.99999999999886</v>
      </c>
      <c r="U66" s="76"/>
    </row>
    <row r="67" spans="2:21" x14ac:dyDescent="0.15">
      <c r="B67" s="34">
        <v>59</v>
      </c>
      <c r="C67" s="73">
        <f t="shared" si="3"/>
        <v>8624464.8799473979</v>
      </c>
      <c r="D67" s="73"/>
      <c r="E67" s="34">
        <v>2015</v>
      </c>
      <c r="F67" s="8">
        <v>42546</v>
      </c>
      <c r="G67" s="34" t="s">
        <v>3</v>
      </c>
      <c r="H67" s="74">
        <v>123.69</v>
      </c>
      <c r="I67" s="74"/>
      <c r="J67" s="34">
        <v>68</v>
      </c>
      <c r="K67" s="73">
        <f t="shared" si="0"/>
        <v>258733.94639842192</v>
      </c>
      <c r="L67" s="73"/>
      <c r="M67" s="6">
        <f t="shared" si="4"/>
        <v>3.8049109764473812</v>
      </c>
      <c r="N67" s="34">
        <v>2015</v>
      </c>
      <c r="O67" s="8">
        <v>42557</v>
      </c>
      <c r="P67" s="74">
        <v>122.46</v>
      </c>
      <c r="Q67" s="74"/>
      <c r="R67" s="75">
        <f t="shared" si="1"/>
        <v>468004.05010302935</v>
      </c>
      <c r="S67" s="75"/>
      <c r="T67" s="76">
        <f t="shared" si="2"/>
        <v>123.0000000000004</v>
      </c>
      <c r="U67" s="76"/>
    </row>
    <row r="68" spans="2:21" x14ac:dyDescent="0.15">
      <c r="B68" s="34">
        <v>60</v>
      </c>
      <c r="C68" s="73">
        <f t="shared" si="3"/>
        <v>9092468.9300504271</v>
      </c>
      <c r="D68" s="73"/>
      <c r="E68" s="34">
        <v>2015</v>
      </c>
      <c r="F68" s="8">
        <v>42565</v>
      </c>
      <c r="G68" s="34" t="s">
        <v>4</v>
      </c>
      <c r="H68" s="74">
        <v>123.53</v>
      </c>
      <c r="I68" s="74"/>
      <c r="J68" s="34">
        <v>135</v>
      </c>
      <c r="K68" s="73">
        <f t="shared" si="0"/>
        <v>272774.06790151278</v>
      </c>
      <c r="L68" s="73"/>
      <c r="M68" s="6">
        <f t="shared" si="4"/>
        <v>2.0205486511223167</v>
      </c>
      <c r="N68" s="34">
        <v>2015</v>
      </c>
      <c r="O68" s="8">
        <v>42573</v>
      </c>
      <c r="P68" s="74">
        <v>123.74</v>
      </c>
      <c r="Q68" s="74"/>
      <c r="R68" s="75">
        <f t="shared" si="1"/>
        <v>42431.521673567389</v>
      </c>
      <c r="S68" s="75"/>
      <c r="T68" s="76">
        <f t="shared" si="2"/>
        <v>20.999999999999375</v>
      </c>
      <c r="U68" s="76"/>
    </row>
    <row r="69" spans="2:21" x14ac:dyDescent="0.15">
      <c r="B69" s="34">
        <v>61</v>
      </c>
      <c r="C69" s="73">
        <f t="shared" si="3"/>
        <v>9134900.4517239947</v>
      </c>
      <c r="D69" s="73"/>
      <c r="E69" s="34">
        <v>2015</v>
      </c>
      <c r="F69" s="8">
        <v>42582</v>
      </c>
      <c r="G69" s="34" t="s">
        <v>3</v>
      </c>
      <c r="H69" s="74">
        <v>123.86</v>
      </c>
      <c r="I69" s="74"/>
      <c r="J69" s="34">
        <v>71</v>
      </c>
      <c r="K69" s="73">
        <f t="shared" si="0"/>
        <v>274047.01355171984</v>
      </c>
      <c r="L69" s="73"/>
      <c r="M69" s="6">
        <f t="shared" si="4"/>
        <v>3.8598170922777442</v>
      </c>
      <c r="N69" s="34">
        <v>2015</v>
      </c>
      <c r="O69" s="8">
        <v>42594</v>
      </c>
      <c r="P69" s="74">
        <v>124.57</v>
      </c>
      <c r="Q69" s="74"/>
      <c r="R69" s="75">
        <f t="shared" si="1"/>
        <v>-274047.01355171739</v>
      </c>
      <c r="S69" s="75"/>
      <c r="T69" s="76">
        <f t="shared" si="2"/>
        <v>-71</v>
      </c>
      <c r="U69" s="76"/>
    </row>
    <row r="70" spans="2:21" x14ac:dyDescent="0.15">
      <c r="B70" s="34">
        <v>62</v>
      </c>
      <c r="C70" s="73">
        <f t="shared" si="3"/>
        <v>8860853.4381722771</v>
      </c>
      <c r="D70" s="73"/>
      <c r="E70" s="34">
        <v>2015</v>
      </c>
      <c r="F70" s="8">
        <v>42602</v>
      </c>
      <c r="G70" s="34" t="s">
        <v>3</v>
      </c>
      <c r="H70" s="74">
        <v>123.69</v>
      </c>
      <c r="I70" s="74"/>
      <c r="J70" s="34">
        <v>77</v>
      </c>
      <c r="K70" s="73">
        <f t="shared" si="0"/>
        <v>265825.60314516828</v>
      </c>
      <c r="L70" s="73"/>
      <c r="M70" s="6">
        <f t="shared" si="4"/>
        <v>3.4522805603268609</v>
      </c>
      <c r="N70" s="34">
        <v>2015</v>
      </c>
      <c r="O70" s="8">
        <v>42606</v>
      </c>
      <c r="P70" s="74">
        <v>120.4</v>
      </c>
      <c r="Q70" s="74"/>
      <c r="R70" s="75">
        <f t="shared" si="1"/>
        <v>1135800.3043475344</v>
      </c>
      <c r="S70" s="75"/>
      <c r="T70" s="76">
        <f t="shared" si="2"/>
        <v>328.9999999999992</v>
      </c>
      <c r="U70" s="76"/>
    </row>
    <row r="71" spans="2:21" x14ac:dyDescent="0.15">
      <c r="B71" s="34">
        <v>63</v>
      </c>
      <c r="C71" s="73">
        <f t="shared" si="3"/>
        <v>9996653.7425198108</v>
      </c>
      <c r="D71" s="73"/>
      <c r="E71" s="34">
        <v>2015</v>
      </c>
      <c r="F71" s="8">
        <v>42631</v>
      </c>
      <c r="G71" s="34" t="s">
        <v>3</v>
      </c>
      <c r="H71" s="74">
        <v>119.77</v>
      </c>
      <c r="I71" s="74"/>
      <c r="J71" s="34">
        <v>120</v>
      </c>
      <c r="K71" s="73">
        <f t="shared" si="0"/>
        <v>299899.61227559432</v>
      </c>
      <c r="L71" s="73"/>
      <c r="M71" s="6">
        <f t="shared" si="4"/>
        <v>2.4991634356299528</v>
      </c>
      <c r="N71" s="34">
        <v>2015</v>
      </c>
      <c r="O71" s="8">
        <v>42638</v>
      </c>
      <c r="P71" s="74">
        <v>120.98</v>
      </c>
      <c r="Q71" s="74"/>
      <c r="R71" s="75">
        <f t="shared" si="1"/>
        <v>-302398.77571122628</v>
      </c>
      <c r="S71" s="75"/>
      <c r="T71" s="76">
        <f t="shared" si="2"/>
        <v>-120</v>
      </c>
      <c r="U71" s="76"/>
    </row>
    <row r="72" spans="2:21" x14ac:dyDescent="0.15">
      <c r="B72" s="34">
        <v>64</v>
      </c>
      <c r="C72" s="73">
        <f t="shared" si="3"/>
        <v>9694254.9668085836</v>
      </c>
      <c r="D72" s="73"/>
      <c r="E72" s="34">
        <v>2015</v>
      </c>
      <c r="F72" s="8">
        <v>42664</v>
      </c>
      <c r="G72" s="34" t="s">
        <v>4</v>
      </c>
      <c r="H72" s="74">
        <v>119.96</v>
      </c>
      <c r="I72" s="74"/>
      <c r="J72" s="34">
        <v>56</v>
      </c>
      <c r="K72" s="73">
        <f t="shared" si="0"/>
        <v>290827.64900425752</v>
      </c>
      <c r="L72" s="73"/>
      <c r="M72" s="6">
        <f t="shared" si="4"/>
        <v>5.1933508750760273</v>
      </c>
      <c r="N72" s="34">
        <v>2015</v>
      </c>
      <c r="O72" s="8">
        <v>42713</v>
      </c>
      <c r="P72" s="74">
        <v>122.21</v>
      </c>
      <c r="Q72" s="74"/>
      <c r="R72" s="75">
        <f t="shared" si="1"/>
        <v>1168503.9468921062</v>
      </c>
      <c r="S72" s="75"/>
      <c r="T72" s="76">
        <f t="shared" si="2"/>
        <v>225</v>
      </c>
      <c r="U72" s="76"/>
    </row>
    <row r="73" spans="2:21" x14ac:dyDescent="0.15">
      <c r="B73" s="34">
        <v>65</v>
      </c>
      <c r="C73" s="73">
        <f t="shared" si="3"/>
        <v>10862758.91370069</v>
      </c>
      <c r="D73" s="73"/>
      <c r="E73" s="34">
        <v>2015</v>
      </c>
      <c r="F73" s="8">
        <v>42725</v>
      </c>
      <c r="G73" s="34" t="s">
        <v>3</v>
      </c>
      <c r="H73" s="74">
        <v>121.04</v>
      </c>
      <c r="I73" s="74"/>
      <c r="J73" s="34">
        <v>254</v>
      </c>
      <c r="K73" s="73">
        <f t="shared" ref="K73:K108" si="5">IF(F73="","",C73*0.03)</f>
        <v>325882.7674110207</v>
      </c>
      <c r="L73" s="73"/>
      <c r="M73" s="6">
        <f t="shared" si="4"/>
        <v>1.2830030213032313</v>
      </c>
      <c r="N73" s="34">
        <v>2016</v>
      </c>
      <c r="O73" s="8">
        <v>42381</v>
      </c>
      <c r="P73" s="74">
        <v>118.05</v>
      </c>
      <c r="Q73" s="74"/>
      <c r="R73" s="75">
        <f t="shared" si="1"/>
        <v>383617.90336966736</v>
      </c>
      <c r="S73" s="75"/>
      <c r="T73" s="76">
        <f t="shared" si="2"/>
        <v>299.00000000000091</v>
      </c>
      <c r="U73" s="76"/>
    </row>
    <row r="74" spans="2:21" x14ac:dyDescent="0.15">
      <c r="B74" s="34">
        <v>66</v>
      </c>
      <c r="C74" s="73">
        <f t="shared" ref="C74:C108" si="6">IF(R73="","",C73+R73)</f>
        <v>11246376.817070358</v>
      </c>
      <c r="D74" s="73"/>
      <c r="E74" s="34">
        <v>2016</v>
      </c>
      <c r="F74" s="8">
        <v>42396</v>
      </c>
      <c r="G74" s="34" t="s">
        <v>4</v>
      </c>
      <c r="H74" s="74">
        <v>118.62</v>
      </c>
      <c r="I74" s="74"/>
      <c r="J74" s="34">
        <v>98</v>
      </c>
      <c r="K74" s="73">
        <f t="shared" si="5"/>
        <v>337391.30451211071</v>
      </c>
      <c r="L74" s="73"/>
      <c r="M74" s="6">
        <f t="shared" ref="M74:M108" si="7">IF(J74="","",(K74/J74)/1000)</f>
        <v>3.4427684133888845</v>
      </c>
      <c r="N74" s="34">
        <v>2016</v>
      </c>
      <c r="O74" s="8">
        <v>42402</v>
      </c>
      <c r="P74" s="74">
        <v>120.33</v>
      </c>
      <c r="Q74" s="74"/>
      <c r="R74" s="75">
        <f t="shared" ref="R74:R108" si="8">IF(O74="","",(IF(G74="売",H74-P74,P74-H74))*M74*100000)</f>
        <v>588713.39868949703</v>
      </c>
      <c r="S74" s="75"/>
      <c r="T74" s="76">
        <f t="shared" ref="T74:T108" si="9">IF(O74="","",IF(R74&lt;0,J74*(-1),IF(G74="買",(P74-H74)*100,(H74-P74)*100)))</f>
        <v>170.99999999999937</v>
      </c>
      <c r="U74" s="76"/>
    </row>
    <row r="75" spans="2:21" x14ac:dyDescent="0.15">
      <c r="B75" s="34">
        <v>67</v>
      </c>
      <c r="C75" s="73">
        <f t="shared" si="6"/>
        <v>11835090.215759855</v>
      </c>
      <c r="D75" s="73"/>
      <c r="E75" s="34">
        <v>2016</v>
      </c>
      <c r="F75" s="8">
        <v>42404</v>
      </c>
      <c r="G75" s="34" t="s">
        <v>3</v>
      </c>
      <c r="H75" s="74">
        <v>117.03</v>
      </c>
      <c r="I75" s="74"/>
      <c r="J75" s="34">
        <v>300</v>
      </c>
      <c r="K75" s="73">
        <f t="shared" si="5"/>
        <v>355052.70647279563</v>
      </c>
      <c r="L75" s="73"/>
      <c r="M75" s="6">
        <f t="shared" si="7"/>
        <v>1.1835090215759854</v>
      </c>
      <c r="N75" s="34">
        <v>2016</v>
      </c>
      <c r="O75" s="8">
        <v>42408</v>
      </c>
      <c r="P75" s="74">
        <v>115.96</v>
      </c>
      <c r="Q75" s="74"/>
      <c r="R75" s="75">
        <f t="shared" si="8"/>
        <v>126635.4653086313</v>
      </c>
      <c r="S75" s="75"/>
      <c r="T75" s="76">
        <f t="shared" si="9"/>
        <v>107.00000000000074</v>
      </c>
      <c r="U75" s="76"/>
    </row>
    <row r="76" spans="2:21" x14ac:dyDescent="0.15">
      <c r="B76" s="34">
        <v>68</v>
      </c>
      <c r="C76" s="73">
        <f t="shared" si="6"/>
        <v>11961725.681068486</v>
      </c>
      <c r="D76" s="73"/>
      <c r="E76" s="34"/>
      <c r="F76" s="8"/>
      <c r="G76" s="34" t="s">
        <v>3</v>
      </c>
      <c r="H76" s="74"/>
      <c r="I76" s="74"/>
      <c r="J76" s="34"/>
      <c r="K76" s="73" t="str">
        <f t="shared" si="5"/>
        <v/>
      </c>
      <c r="L76" s="73"/>
      <c r="M76" s="6" t="str">
        <f t="shared" si="7"/>
        <v/>
      </c>
      <c r="N76" s="34"/>
      <c r="O76" s="8"/>
      <c r="P76" s="74"/>
      <c r="Q76" s="74"/>
      <c r="R76" s="75" t="str">
        <f t="shared" si="8"/>
        <v/>
      </c>
      <c r="S76" s="75"/>
      <c r="T76" s="76" t="str">
        <f t="shared" si="9"/>
        <v/>
      </c>
      <c r="U76" s="76"/>
    </row>
    <row r="77" spans="2:21" x14ac:dyDescent="0.15">
      <c r="B77" s="34">
        <v>69</v>
      </c>
      <c r="C77" s="73" t="str">
        <f t="shared" si="6"/>
        <v/>
      </c>
      <c r="D77" s="73"/>
      <c r="E77" s="34"/>
      <c r="F77" s="8"/>
      <c r="G77" s="34" t="s">
        <v>3</v>
      </c>
      <c r="H77" s="74"/>
      <c r="I77" s="74"/>
      <c r="J77" s="34"/>
      <c r="K77" s="73" t="str">
        <f t="shared" si="5"/>
        <v/>
      </c>
      <c r="L77" s="73"/>
      <c r="M77" s="6" t="str">
        <f t="shared" si="7"/>
        <v/>
      </c>
      <c r="N77" s="34"/>
      <c r="O77" s="8"/>
      <c r="P77" s="74"/>
      <c r="Q77" s="74"/>
      <c r="R77" s="75" t="str">
        <f t="shared" si="8"/>
        <v/>
      </c>
      <c r="S77" s="75"/>
      <c r="T77" s="76" t="str">
        <f t="shared" si="9"/>
        <v/>
      </c>
      <c r="U77" s="76"/>
    </row>
    <row r="78" spans="2:21" x14ac:dyDescent="0.15">
      <c r="B78" s="34">
        <v>70</v>
      </c>
      <c r="C78" s="73" t="str">
        <f t="shared" si="6"/>
        <v/>
      </c>
      <c r="D78" s="73"/>
      <c r="E78" s="34"/>
      <c r="F78" s="8"/>
      <c r="G78" s="34" t="s">
        <v>4</v>
      </c>
      <c r="H78" s="74"/>
      <c r="I78" s="74"/>
      <c r="J78" s="34"/>
      <c r="K78" s="73" t="str">
        <f t="shared" si="5"/>
        <v/>
      </c>
      <c r="L78" s="73"/>
      <c r="M78" s="6" t="str">
        <f t="shared" si="7"/>
        <v/>
      </c>
      <c r="N78" s="34"/>
      <c r="O78" s="8"/>
      <c r="P78" s="74"/>
      <c r="Q78" s="74"/>
      <c r="R78" s="75" t="str">
        <f t="shared" si="8"/>
        <v/>
      </c>
      <c r="S78" s="75"/>
      <c r="T78" s="76" t="str">
        <f t="shared" si="9"/>
        <v/>
      </c>
      <c r="U78" s="76"/>
    </row>
    <row r="79" spans="2:21" x14ac:dyDescent="0.15">
      <c r="B79" s="34">
        <v>71</v>
      </c>
      <c r="C79" s="73" t="str">
        <f t="shared" si="6"/>
        <v/>
      </c>
      <c r="D79" s="73"/>
      <c r="E79" s="34"/>
      <c r="F79" s="8"/>
      <c r="G79" s="34" t="s">
        <v>3</v>
      </c>
      <c r="H79" s="74"/>
      <c r="I79" s="74"/>
      <c r="J79" s="34"/>
      <c r="K79" s="73" t="str">
        <f t="shared" si="5"/>
        <v/>
      </c>
      <c r="L79" s="73"/>
      <c r="M79" s="6" t="str">
        <f t="shared" si="7"/>
        <v/>
      </c>
      <c r="N79" s="34"/>
      <c r="O79" s="8"/>
      <c r="P79" s="74"/>
      <c r="Q79" s="74"/>
      <c r="R79" s="75" t="str">
        <f t="shared" si="8"/>
        <v/>
      </c>
      <c r="S79" s="75"/>
      <c r="T79" s="76" t="str">
        <f t="shared" si="9"/>
        <v/>
      </c>
      <c r="U79" s="76"/>
    </row>
    <row r="80" spans="2:21" x14ac:dyDescent="0.15">
      <c r="B80" s="34">
        <v>72</v>
      </c>
      <c r="C80" s="73" t="str">
        <f t="shared" si="6"/>
        <v/>
      </c>
      <c r="D80" s="73"/>
      <c r="E80" s="34"/>
      <c r="F80" s="8"/>
      <c r="G80" s="34" t="s">
        <v>4</v>
      </c>
      <c r="H80" s="74"/>
      <c r="I80" s="74"/>
      <c r="J80" s="34"/>
      <c r="K80" s="73" t="str">
        <f t="shared" si="5"/>
        <v/>
      </c>
      <c r="L80" s="73"/>
      <c r="M80" s="6" t="str">
        <f t="shared" si="7"/>
        <v/>
      </c>
      <c r="N80" s="34"/>
      <c r="O80" s="8"/>
      <c r="P80" s="74"/>
      <c r="Q80" s="74"/>
      <c r="R80" s="75" t="str">
        <f t="shared" si="8"/>
        <v/>
      </c>
      <c r="S80" s="75"/>
      <c r="T80" s="76" t="str">
        <f t="shared" si="9"/>
        <v/>
      </c>
      <c r="U80" s="76"/>
    </row>
    <row r="81" spans="2:21" x14ac:dyDescent="0.15">
      <c r="B81" s="34">
        <v>73</v>
      </c>
      <c r="C81" s="73" t="str">
        <f t="shared" si="6"/>
        <v/>
      </c>
      <c r="D81" s="73"/>
      <c r="E81" s="34"/>
      <c r="F81" s="8"/>
      <c r="G81" s="34" t="s">
        <v>3</v>
      </c>
      <c r="H81" s="74"/>
      <c r="I81" s="74"/>
      <c r="J81" s="34"/>
      <c r="K81" s="73" t="str">
        <f t="shared" si="5"/>
        <v/>
      </c>
      <c r="L81" s="73"/>
      <c r="M81" s="6" t="str">
        <f t="shared" si="7"/>
        <v/>
      </c>
      <c r="N81" s="34"/>
      <c r="O81" s="8"/>
      <c r="P81" s="74"/>
      <c r="Q81" s="74"/>
      <c r="R81" s="75" t="str">
        <f t="shared" si="8"/>
        <v/>
      </c>
      <c r="S81" s="75"/>
      <c r="T81" s="76" t="str">
        <f t="shared" si="9"/>
        <v/>
      </c>
      <c r="U81" s="76"/>
    </row>
    <row r="82" spans="2:21" x14ac:dyDescent="0.15">
      <c r="B82" s="34">
        <v>74</v>
      </c>
      <c r="C82" s="73" t="str">
        <f t="shared" si="6"/>
        <v/>
      </c>
      <c r="D82" s="73"/>
      <c r="E82" s="34"/>
      <c r="F82" s="8"/>
      <c r="G82" s="34" t="s">
        <v>3</v>
      </c>
      <c r="H82" s="74"/>
      <c r="I82" s="74"/>
      <c r="J82" s="34"/>
      <c r="K82" s="73" t="str">
        <f t="shared" si="5"/>
        <v/>
      </c>
      <c r="L82" s="73"/>
      <c r="M82" s="6" t="str">
        <f t="shared" si="7"/>
        <v/>
      </c>
      <c r="N82" s="34"/>
      <c r="O82" s="8"/>
      <c r="P82" s="74"/>
      <c r="Q82" s="74"/>
      <c r="R82" s="75" t="str">
        <f t="shared" si="8"/>
        <v/>
      </c>
      <c r="S82" s="75"/>
      <c r="T82" s="76" t="str">
        <f t="shared" si="9"/>
        <v/>
      </c>
      <c r="U82" s="76"/>
    </row>
    <row r="83" spans="2:21" x14ac:dyDescent="0.15">
      <c r="B83" s="34">
        <v>75</v>
      </c>
      <c r="C83" s="73" t="str">
        <f t="shared" si="6"/>
        <v/>
      </c>
      <c r="D83" s="73"/>
      <c r="E83" s="34"/>
      <c r="F83" s="8"/>
      <c r="G83" s="34" t="s">
        <v>3</v>
      </c>
      <c r="H83" s="74"/>
      <c r="I83" s="74"/>
      <c r="J83" s="34"/>
      <c r="K83" s="73" t="str">
        <f t="shared" si="5"/>
        <v/>
      </c>
      <c r="L83" s="73"/>
      <c r="M83" s="6" t="str">
        <f t="shared" si="7"/>
        <v/>
      </c>
      <c r="N83" s="34"/>
      <c r="O83" s="8"/>
      <c r="P83" s="74"/>
      <c r="Q83" s="74"/>
      <c r="R83" s="75" t="str">
        <f t="shared" si="8"/>
        <v/>
      </c>
      <c r="S83" s="75"/>
      <c r="T83" s="76" t="str">
        <f t="shared" si="9"/>
        <v/>
      </c>
      <c r="U83" s="76"/>
    </row>
    <row r="84" spans="2:21" x14ac:dyDescent="0.15">
      <c r="B84" s="34">
        <v>76</v>
      </c>
      <c r="C84" s="73" t="str">
        <f t="shared" si="6"/>
        <v/>
      </c>
      <c r="D84" s="73"/>
      <c r="E84" s="34"/>
      <c r="F84" s="8"/>
      <c r="G84" s="34" t="s">
        <v>3</v>
      </c>
      <c r="H84" s="74"/>
      <c r="I84" s="74"/>
      <c r="J84" s="34"/>
      <c r="K84" s="73" t="str">
        <f t="shared" si="5"/>
        <v/>
      </c>
      <c r="L84" s="73"/>
      <c r="M84" s="6" t="str">
        <f t="shared" si="7"/>
        <v/>
      </c>
      <c r="N84" s="34"/>
      <c r="O84" s="8"/>
      <c r="P84" s="74"/>
      <c r="Q84" s="74"/>
      <c r="R84" s="75" t="str">
        <f t="shared" si="8"/>
        <v/>
      </c>
      <c r="S84" s="75"/>
      <c r="T84" s="76" t="str">
        <f t="shared" si="9"/>
        <v/>
      </c>
      <c r="U84" s="76"/>
    </row>
    <row r="85" spans="2:21" x14ac:dyDescent="0.15">
      <c r="B85" s="34">
        <v>77</v>
      </c>
      <c r="C85" s="73" t="str">
        <f t="shared" si="6"/>
        <v/>
      </c>
      <c r="D85" s="73"/>
      <c r="E85" s="34"/>
      <c r="F85" s="8"/>
      <c r="G85" s="34" t="s">
        <v>4</v>
      </c>
      <c r="H85" s="74"/>
      <c r="I85" s="74"/>
      <c r="J85" s="34"/>
      <c r="K85" s="73" t="str">
        <f t="shared" si="5"/>
        <v/>
      </c>
      <c r="L85" s="73"/>
      <c r="M85" s="6" t="str">
        <f t="shared" si="7"/>
        <v/>
      </c>
      <c r="N85" s="34"/>
      <c r="O85" s="8"/>
      <c r="P85" s="74"/>
      <c r="Q85" s="74"/>
      <c r="R85" s="75" t="str">
        <f t="shared" si="8"/>
        <v/>
      </c>
      <c r="S85" s="75"/>
      <c r="T85" s="76" t="str">
        <f t="shared" si="9"/>
        <v/>
      </c>
      <c r="U85" s="76"/>
    </row>
    <row r="86" spans="2:21" x14ac:dyDescent="0.15">
      <c r="B86" s="34">
        <v>78</v>
      </c>
      <c r="C86" s="73" t="str">
        <f t="shared" si="6"/>
        <v/>
      </c>
      <c r="D86" s="73"/>
      <c r="E86" s="34"/>
      <c r="F86" s="8"/>
      <c r="G86" s="34" t="s">
        <v>3</v>
      </c>
      <c r="H86" s="74"/>
      <c r="I86" s="74"/>
      <c r="J86" s="34"/>
      <c r="K86" s="73" t="str">
        <f t="shared" si="5"/>
        <v/>
      </c>
      <c r="L86" s="73"/>
      <c r="M86" s="6" t="str">
        <f t="shared" si="7"/>
        <v/>
      </c>
      <c r="N86" s="34"/>
      <c r="O86" s="8"/>
      <c r="P86" s="74"/>
      <c r="Q86" s="74"/>
      <c r="R86" s="75" t="str">
        <f t="shared" si="8"/>
        <v/>
      </c>
      <c r="S86" s="75"/>
      <c r="T86" s="76" t="str">
        <f t="shared" si="9"/>
        <v/>
      </c>
      <c r="U86" s="76"/>
    </row>
    <row r="87" spans="2:21" x14ac:dyDescent="0.15">
      <c r="B87" s="34">
        <v>79</v>
      </c>
      <c r="C87" s="73" t="str">
        <f t="shared" si="6"/>
        <v/>
      </c>
      <c r="D87" s="73"/>
      <c r="E87" s="34"/>
      <c r="F87" s="8"/>
      <c r="G87" s="34" t="s">
        <v>4</v>
      </c>
      <c r="H87" s="74"/>
      <c r="I87" s="74"/>
      <c r="J87" s="34"/>
      <c r="K87" s="73" t="str">
        <f t="shared" si="5"/>
        <v/>
      </c>
      <c r="L87" s="73"/>
      <c r="M87" s="6" t="str">
        <f t="shared" si="7"/>
        <v/>
      </c>
      <c r="N87" s="34"/>
      <c r="O87" s="8"/>
      <c r="P87" s="74"/>
      <c r="Q87" s="74"/>
      <c r="R87" s="75" t="str">
        <f t="shared" si="8"/>
        <v/>
      </c>
      <c r="S87" s="75"/>
      <c r="T87" s="76" t="str">
        <f t="shared" si="9"/>
        <v/>
      </c>
      <c r="U87" s="76"/>
    </row>
    <row r="88" spans="2:21" x14ac:dyDescent="0.15">
      <c r="B88" s="34">
        <v>80</v>
      </c>
      <c r="C88" s="73" t="str">
        <f t="shared" si="6"/>
        <v/>
      </c>
      <c r="D88" s="73"/>
      <c r="E88" s="34"/>
      <c r="F88" s="8"/>
      <c r="G88" s="34" t="s">
        <v>4</v>
      </c>
      <c r="H88" s="74"/>
      <c r="I88" s="74"/>
      <c r="J88" s="34"/>
      <c r="K88" s="73" t="str">
        <f t="shared" si="5"/>
        <v/>
      </c>
      <c r="L88" s="73"/>
      <c r="M88" s="6" t="str">
        <f t="shared" si="7"/>
        <v/>
      </c>
      <c r="N88" s="34"/>
      <c r="O88" s="8"/>
      <c r="P88" s="74"/>
      <c r="Q88" s="74"/>
      <c r="R88" s="75" t="str">
        <f t="shared" si="8"/>
        <v/>
      </c>
      <c r="S88" s="75"/>
      <c r="T88" s="76" t="str">
        <f t="shared" si="9"/>
        <v/>
      </c>
      <c r="U88" s="76"/>
    </row>
    <row r="89" spans="2:21" x14ac:dyDescent="0.15">
      <c r="B89" s="34">
        <v>81</v>
      </c>
      <c r="C89" s="73" t="str">
        <f t="shared" si="6"/>
        <v/>
      </c>
      <c r="D89" s="73"/>
      <c r="E89" s="34"/>
      <c r="F89" s="8"/>
      <c r="G89" s="34" t="s">
        <v>4</v>
      </c>
      <c r="H89" s="74"/>
      <c r="I89" s="74"/>
      <c r="J89" s="34"/>
      <c r="K89" s="73" t="str">
        <f t="shared" si="5"/>
        <v/>
      </c>
      <c r="L89" s="73"/>
      <c r="M89" s="6" t="str">
        <f t="shared" si="7"/>
        <v/>
      </c>
      <c r="N89" s="34"/>
      <c r="O89" s="8"/>
      <c r="P89" s="74"/>
      <c r="Q89" s="74"/>
      <c r="R89" s="75" t="str">
        <f t="shared" si="8"/>
        <v/>
      </c>
      <c r="S89" s="75"/>
      <c r="T89" s="76" t="str">
        <f t="shared" si="9"/>
        <v/>
      </c>
      <c r="U89" s="76"/>
    </row>
    <row r="90" spans="2:21" x14ac:dyDescent="0.15">
      <c r="B90" s="34">
        <v>82</v>
      </c>
      <c r="C90" s="73" t="str">
        <f t="shared" si="6"/>
        <v/>
      </c>
      <c r="D90" s="73"/>
      <c r="E90" s="34"/>
      <c r="F90" s="8"/>
      <c r="G90" s="34" t="s">
        <v>4</v>
      </c>
      <c r="H90" s="74"/>
      <c r="I90" s="74"/>
      <c r="J90" s="34"/>
      <c r="K90" s="73" t="str">
        <f t="shared" si="5"/>
        <v/>
      </c>
      <c r="L90" s="73"/>
      <c r="M90" s="6" t="str">
        <f t="shared" si="7"/>
        <v/>
      </c>
      <c r="N90" s="34"/>
      <c r="O90" s="8"/>
      <c r="P90" s="74"/>
      <c r="Q90" s="74"/>
      <c r="R90" s="75" t="str">
        <f t="shared" si="8"/>
        <v/>
      </c>
      <c r="S90" s="75"/>
      <c r="T90" s="76" t="str">
        <f t="shared" si="9"/>
        <v/>
      </c>
      <c r="U90" s="76"/>
    </row>
    <row r="91" spans="2:21" x14ac:dyDescent="0.15">
      <c r="B91" s="34">
        <v>83</v>
      </c>
      <c r="C91" s="73" t="str">
        <f t="shared" si="6"/>
        <v/>
      </c>
      <c r="D91" s="73"/>
      <c r="E91" s="34"/>
      <c r="F91" s="8"/>
      <c r="G91" s="34" t="s">
        <v>4</v>
      </c>
      <c r="H91" s="74"/>
      <c r="I91" s="74"/>
      <c r="J91" s="34"/>
      <c r="K91" s="73" t="str">
        <f t="shared" si="5"/>
        <v/>
      </c>
      <c r="L91" s="73"/>
      <c r="M91" s="6" t="str">
        <f t="shared" si="7"/>
        <v/>
      </c>
      <c r="N91" s="34"/>
      <c r="O91" s="8"/>
      <c r="P91" s="74"/>
      <c r="Q91" s="74"/>
      <c r="R91" s="75" t="str">
        <f t="shared" si="8"/>
        <v/>
      </c>
      <c r="S91" s="75"/>
      <c r="T91" s="76" t="str">
        <f t="shared" si="9"/>
        <v/>
      </c>
      <c r="U91" s="76"/>
    </row>
    <row r="92" spans="2:21" x14ac:dyDescent="0.15">
      <c r="B92" s="34">
        <v>84</v>
      </c>
      <c r="C92" s="73" t="str">
        <f t="shared" si="6"/>
        <v/>
      </c>
      <c r="D92" s="73"/>
      <c r="E92" s="34"/>
      <c r="F92" s="8"/>
      <c r="G92" s="34" t="s">
        <v>3</v>
      </c>
      <c r="H92" s="74"/>
      <c r="I92" s="74"/>
      <c r="J92" s="34"/>
      <c r="K92" s="73" t="str">
        <f t="shared" si="5"/>
        <v/>
      </c>
      <c r="L92" s="73"/>
      <c r="M92" s="6" t="str">
        <f t="shared" si="7"/>
        <v/>
      </c>
      <c r="N92" s="34"/>
      <c r="O92" s="8"/>
      <c r="P92" s="74"/>
      <c r="Q92" s="74"/>
      <c r="R92" s="75" t="str">
        <f t="shared" si="8"/>
        <v/>
      </c>
      <c r="S92" s="75"/>
      <c r="T92" s="76" t="str">
        <f t="shared" si="9"/>
        <v/>
      </c>
      <c r="U92" s="76"/>
    </row>
    <row r="93" spans="2:21" x14ac:dyDescent="0.15">
      <c r="B93" s="34">
        <v>85</v>
      </c>
      <c r="C93" s="73" t="str">
        <f t="shared" si="6"/>
        <v/>
      </c>
      <c r="D93" s="73"/>
      <c r="E93" s="34"/>
      <c r="F93" s="8"/>
      <c r="G93" s="34" t="s">
        <v>4</v>
      </c>
      <c r="H93" s="74"/>
      <c r="I93" s="74"/>
      <c r="J93" s="34"/>
      <c r="K93" s="73" t="str">
        <f t="shared" si="5"/>
        <v/>
      </c>
      <c r="L93" s="73"/>
      <c r="M93" s="6" t="str">
        <f t="shared" si="7"/>
        <v/>
      </c>
      <c r="N93" s="34"/>
      <c r="O93" s="8"/>
      <c r="P93" s="74"/>
      <c r="Q93" s="74"/>
      <c r="R93" s="75" t="str">
        <f t="shared" si="8"/>
        <v/>
      </c>
      <c r="S93" s="75"/>
      <c r="T93" s="76" t="str">
        <f t="shared" si="9"/>
        <v/>
      </c>
      <c r="U93" s="76"/>
    </row>
    <row r="94" spans="2:21" x14ac:dyDescent="0.15">
      <c r="B94" s="34">
        <v>86</v>
      </c>
      <c r="C94" s="73" t="str">
        <f t="shared" si="6"/>
        <v/>
      </c>
      <c r="D94" s="73"/>
      <c r="E94" s="34"/>
      <c r="F94" s="8"/>
      <c r="G94" s="34" t="s">
        <v>3</v>
      </c>
      <c r="H94" s="74"/>
      <c r="I94" s="74"/>
      <c r="J94" s="34"/>
      <c r="K94" s="73" t="str">
        <f t="shared" si="5"/>
        <v/>
      </c>
      <c r="L94" s="73"/>
      <c r="M94" s="6" t="str">
        <f t="shared" si="7"/>
        <v/>
      </c>
      <c r="N94" s="34"/>
      <c r="O94" s="8"/>
      <c r="P94" s="74"/>
      <c r="Q94" s="74"/>
      <c r="R94" s="75" t="str">
        <f t="shared" si="8"/>
        <v/>
      </c>
      <c r="S94" s="75"/>
      <c r="T94" s="76" t="str">
        <f t="shared" si="9"/>
        <v/>
      </c>
      <c r="U94" s="76"/>
    </row>
    <row r="95" spans="2:21" x14ac:dyDescent="0.15">
      <c r="B95" s="34">
        <v>87</v>
      </c>
      <c r="C95" s="73" t="str">
        <f t="shared" si="6"/>
        <v/>
      </c>
      <c r="D95" s="73"/>
      <c r="E95" s="34"/>
      <c r="F95" s="8"/>
      <c r="G95" s="34" t="s">
        <v>4</v>
      </c>
      <c r="H95" s="74"/>
      <c r="I95" s="74"/>
      <c r="J95" s="34"/>
      <c r="K95" s="73" t="str">
        <f t="shared" si="5"/>
        <v/>
      </c>
      <c r="L95" s="73"/>
      <c r="M95" s="6" t="str">
        <f t="shared" si="7"/>
        <v/>
      </c>
      <c r="N95" s="34"/>
      <c r="O95" s="8"/>
      <c r="P95" s="74"/>
      <c r="Q95" s="74"/>
      <c r="R95" s="75" t="str">
        <f t="shared" si="8"/>
        <v/>
      </c>
      <c r="S95" s="75"/>
      <c r="T95" s="76" t="str">
        <f t="shared" si="9"/>
        <v/>
      </c>
      <c r="U95" s="76"/>
    </row>
    <row r="96" spans="2:21" x14ac:dyDescent="0.15">
      <c r="B96" s="34">
        <v>88</v>
      </c>
      <c r="C96" s="73" t="str">
        <f t="shared" si="6"/>
        <v/>
      </c>
      <c r="D96" s="73"/>
      <c r="E96" s="34"/>
      <c r="F96" s="8"/>
      <c r="G96" s="34" t="s">
        <v>3</v>
      </c>
      <c r="H96" s="74"/>
      <c r="I96" s="74"/>
      <c r="J96" s="34"/>
      <c r="K96" s="73" t="str">
        <f t="shared" si="5"/>
        <v/>
      </c>
      <c r="L96" s="73"/>
      <c r="M96" s="6" t="str">
        <f t="shared" si="7"/>
        <v/>
      </c>
      <c r="N96" s="34"/>
      <c r="O96" s="8"/>
      <c r="P96" s="74"/>
      <c r="Q96" s="74"/>
      <c r="R96" s="75" t="str">
        <f t="shared" si="8"/>
        <v/>
      </c>
      <c r="S96" s="75"/>
      <c r="T96" s="76" t="str">
        <f t="shared" si="9"/>
        <v/>
      </c>
      <c r="U96" s="76"/>
    </row>
    <row r="97" spans="2:21" x14ac:dyDescent="0.15">
      <c r="B97" s="34">
        <v>89</v>
      </c>
      <c r="C97" s="73" t="str">
        <f t="shared" si="6"/>
        <v/>
      </c>
      <c r="D97" s="73"/>
      <c r="E97" s="34"/>
      <c r="F97" s="8"/>
      <c r="G97" s="34" t="s">
        <v>4</v>
      </c>
      <c r="H97" s="74"/>
      <c r="I97" s="74"/>
      <c r="J97" s="34"/>
      <c r="K97" s="73" t="str">
        <f t="shared" si="5"/>
        <v/>
      </c>
      <c r="L97" s="73"/>
      <c r="M97" s="6" t="str">
        <f t="shared" si="7"/>
        <v/>
      </c>
      <c r="N97" s="34"/>
      <c r="O97" s="8"/>
      <c r="P97" s="74"/>
      <c r="Q97" s="74"/>
      <c r="R97" s="75" t="str">
        <f t="shared" si="8"/>
        <v/>
      </c>
      <c r="S97" s="75"/>
      <c r="T97" s="76" t="str">
        <f t="shared" si="9"/>
        <v/>
      </c>
      <c r="U97" s="76"/>
    </row>
    <row r="98" spans="2:21" x14ac:dyDescent="0.15">
      <c r="B98" s="34">
        <v>90</v>
      </c>
      <c r="C98" s="73" t="str">
        <f t="shared" si="6"/>
        <v/>
      </c>
      <c r="D98" s="73"/>
      <c r="E98" s="34"/>
      <c r="F98" s="8"/>
      <c r="G98" s="34" t="s">
        <v>3</v>
      </c>
      <c r="H98" s="74"/>
      <c r="I98" s="74"/>
      <c r="J98" s="34"/>
      <c r="K98" s="73" t="str">
        <f t="shared" si="5"/>
        <v/>
      </c>
      <c r="L98" s="73"/>
      <c r="M98" s="6" t="str">
        <f t="shared" si="7"/>
        <v/>
      </c>
      <c r="N98" s="34"/>
      <c r="O98" s="8"/>
      <c r="P98" s="74"/>
      <c r="Q98" s="74"/>
      <c r="R98" s="75" t="str">
        <f t="shared" si="8"/>
        <v/>
      </c>
      <c r="S98" s="75"/>
      <c r="T98" s="76" t="str">
        <f t="shared" si="9"/>
        <v/>
      </c>
      <c r="U98" s="76"/>
    </row>
    <row r="99" spans="2:21" x14ac:dyDescent="0.15">
      <c r="B99" s="34">
        <v>91</v>
      </c>
      <c r="C99" s="73" t="str">
        <f t="shared" si="6"/>
        <v/>
      </c>
      <c r="D99" s="73"/>
      <c r="E99" s="34"/>
      <c r="F99" s="8"/>
      <c r="G99" s="34" t="s">
        <v>4</v>
      </c>
      <c r="H99" s="74"/>
      <c r="I99" s="74"/>
      <c r="J99" s="34"/>
      <c r="K99" s="73" t="str">
        <f t="shared" si="5"/>
        <v/>
      </c>
      <c r="L99" s="73"/>
      <c r="M99" s="6" t="str">
        <f t="shared" si="7"/>
        <v/>
      </c>
      <c r="N99" s="34"/>
      <c r="O99" s="8"/>
      <c r="P99" s="74"/>
      <c r="Q99" s="74"/>
      <c r="R99" s="75" t="str">
        <f t="shared" si="8"/>
        <v/>
      </c>
      <c r="S99" s="75"/>
      <c r="T99" s="76" t="str">
        <f t="shared" si="9"/>
        <v/>
      </c>
      <c r="U99" s="76"/>
    </row>
    <row r="100" spans="2:21" x14ac:dyDescent="0.15">
      <c r="B100" s="34">
        <v>92</v>
      </c>
      <c r="C100" s="73" t="str">
        <f t="shared" si="6"/>
        <v/>
      </c>
      <c r="D100" s="73"/>
      <c r="E100" s="34"/>
      <c r="F100" s="8"/>
      <c r="G100" s="34" t="s">
        <v>4</v>
      </c>
      <c r="H100" s="74"/>
      <c r="I100" s="74"/>
      <c r="J100" s="34"/>
      <c r="K100" s="73" t="str">
        <f t="shared" si="5"/>
        <v/>
      </c>
      <c r="L100" s="73"/>
      <c r="M100" s="6" t="str">
        <f t="shared" si="7"/>
        <v/>
      </c>
      <c r="N100" s="34"/>
      <c r="O100" s="8"/>
      <c r="P100" s="74"/>
      <c r="Q100" s="74"/>
      <c r="R100" s="75" t="str">
        <f t="shared" si="8"/>
        <v/>
      </c>
      <c r="S100" s="75"/>
      <c r="T100" s="76" t="str">
        <f t="shared" si="9"/>
        <v/>
      </c>
      <c r="U100" s="76"/>
    </row>
    <row r="101" spans="2:21" x14ac:dyDescent="0.15">
      <c r="B101" s="34">
        <v>93</v>
      </c>
      <c r="C101" s="73" t="str">
        <f t="shared" si="6"/>
        <v/>
      </c>
      <c r="D101" s="73"/>
      <c r="E101" s="34"/>
      <c r="F101" s="8"/>
      <c r="G101" s="34" t="s">
        <v>3</v>
      </c>
      <c r="H101" s="74"/>
      <c r="I101" s="74"/>
      <c r="J101" s="34"/>
      <c r="K101" s="73" t="str">
        <f t="shared" si="5"/>
        <v/>
      </c>
      <c r="L101" s="73"/>
      <c r="M101" s="6" t="str">
        <f t="shared" si="7"/>
        <v/>
      </c>
      <c r="N101" s="34"/>
      <c r="O101" s="8"/>
      <c r="P101" s="74"/>
      <c r="Q101" s="74"/>
      <c r="R101" s="75" t="str">
        <f t="shared" si="8"/>
        <v/>
      </c>
      <c r="S101" s="75"/>
      <c r="T101" s="76" t="str">
        <f t="shared" si="9"/>
        <v/>
      </c>
      <c r="U101" s="76"/>
    </row>
    <row r="102" spans="2:21" x14ac:dyDescent="0.15">
      <c r="B102" s="34">
        <v>94</v>
      </c>
      <c r="C102" s="73" t="str">
        <f t="shared" si="6"/>
        <v/>
      </c>
      <c r="D102" s="73"/>
      <c r="E102" s="34"/>
      <c r="F102" s="8"/>
      <c r="G102" s="34" t="s">
        <v>3</v>
      </c>
      <c r="H102" s="74"/>
      <c r="I102" s="74"/>
      <c r="J102" s="34"/>
      <c r="K102" s="73" t="str">
        <f t="shared" si="5"/>
        <v/>
      </c>
      <c r="L102" s="73"/>
      <c r="M102" s="6" t="str">
        <f t="shared" si="7"/>
        <v/>
      </c>
      <c r="N102" s="34"/>
      <c r="O102" s="8"/>
      <c r="P102" s="74"/>
      <c r="Q102" s="74"/>
      <c r="R102" s="75" t="str">
        <f t="shared" si="8"/>
        <v/>
      </c>
      <c r="S102" s="75"/>
      <c r="T102" s="76" t="str">
        <f t="shared" si="9"/>
        <v/>
      </c>
      <c r="U102" s="76"/>
    </row>
    <row r="103" spans="2:21" x14ac:dyDescent="0.15">
      <c r="B103" s="34">
        <v>95</v>
      </c>
      <c r="C103" s="73" t="str">
        <f t="shared" si="6"/>
        <v/>
      </c>
      <c r="D103" s="73"/>
      <c r="E103" s="34"/>
      <c r="F103" s="8"/>
      <c r="G103" s="34" t="s">
        <v>3</v>
      </c>
      <c r="H103" s="74"/>
      <c r="I103" s="74"/>
      <c r="J103" s="34"/>
      <c r="K103" s="73" t="str">
        <f t="shared" si="5"/>
        <v/>
      </c>
      <c r="L103" s="73"/>
      <c r="M103" s="6" t="str">
        <f t="shared" si="7"/>
        <v/>
      </c>
      <c r="N103" s="34"/>
      <c r="O103" s="8"/>
      <c r="P103" s="74"/>
      <c r="Q103" s="74"/>
      <c r="R103" s="75" t="str">
        <f t="shared" si="8"/>
        <v/>
      </c>
      <c r="S103" s="75"/>
      <c r="T103" s="76" t="str">
        <f t="shared" si="9"/>
        <v/>
      </c>
      <c r="U103" s="76"/>
    </row>
    <row r="104" spans="2:21" x14ac:dyDescent="0.15">
      <c r="B104" s="34">
        <v>96</v>
      </c>
      <c r="C104" s="73" t="str">
        <f t="shared" si="6"/>
        <v/>
      </c>
      <c r="D104" s="73"/>
      <c r="E104" s="34"/>
      <c r="F104" s="8"/>
      <c r="G104" s="34" t="s">
        <v>4</v>
      </c>
      <c r="H104" s="74"/>
      <c r="I104" s="74"/>
      <c r="J104" s="34"/>
      <c r="K104" s="73" t="str">
        <f t="shared" si="5"/>
        <v/>
      </c>
      <c r="L104" s="73"/>
      <c r="M104" s="6" t="str">
        <f t="shared" si="7"/>
        <v/>
      </c>
      <c r="N104" s="34"/>
      <c r="O104" s="8"/>
      <c r="P104" s="74"/>
      <c r="Q104" s="74"/>
      <c r="R104" s="75" t="str">
        <f t="shared" si="8"/>
        <v/>
      </c>
      <c r="S104" s="75"/>
      <c r="T104" s="76" t="str">
        <f t="shared" si="9"/>
        <v/>
      </c>
      <c r="U104" s="76"/>
    </row>
    <row r="105" spans="2:21" x14ac:dyDescent="0.15">
      <c r="B105" s="34">
        <v>97</v>
      </c>
      <c r="C105" s="73" t="str">
        <f t="shared" si="6"/>
        <v/>
      </c>
      <c r="D105" s="73"/>
      <c r="E105" s="34"/>
      <c r="F105" s="8"/>
      <c r="G105" s="34" t="s">
        <v>3</v>
      </c>
      <c r="H105" s="74"/>
      <c r="I105" s="74"/>
      <c r="J105" s="34"/>
      <c r="K105" s="73" t="str">
        <f t="shared" si="5"/>
        <v/>
      </c>
      <c r="L105" s="73"/>
      <c r="M105" s="6" t="str">
        <f t="shared" si="7"/>
        <v/>
      </c>
      <c r="N105" s="34"/>
      <c r="O105" s="8"/>
      <c r="P105" s="74"/>
      <c r="Q105" s="74"/>
      <c r="R105" s="75" t="str">
        <f t="shared" si="8"/>
        <v/>
      </c>
      <c r="S105" s="75"/>
      <c r="T105" s="76" t="str">
        <f t="shared" si="9"/>
        <v/>
      </c>
      <c r="U105" s="76"/>
    </row>
    <row r="106" spans="2:21" x14ac:dyDescent="0.15">
      <c r="B106" s="34">
        <v>98</v>
      </c>
      <c r="C106" s="73" t="str">
        <f t="shared" si="6"/>
        <v/>
      </c>
      <c r="D106" s="73"/>
      <c r="E106" s="34"/>
      <c r="F106" s="8"/>
      <c r="G106" s="34" t="s">
        <v>4</v>
      </c>
      <c r="H106" s="74"/>
      <c r="I106" s="74"/>
      <c r="J106" s="34"/>
      <c r="K106" s="73" t="str">
        <f t="shared" si="5"/>
        <v/>
      </c>
      <c r="L106" s="73"/>
      <c r="M106" s="6" t="str">
        <f t="shared" si="7"/>
        <v/>
      </c>
      <c r="N106" s="34"/>
      <c r="O106" s="8"/>
      <c r="P106" s="74"/>
      <c r="Q106" s="74"/>
      <c r="R106" s="75" t="str">
        <f t="shared" si="8"/>
        <v/>
      </c>
      <c r="S106" s="75"/>
      <c r="T106" s="76" t="str">
        <f t="shared" si="9"/>
        <v/>
      </c>
      <c r="U106" s="76"/>
    </row>
    <row r="107" spans="2:21" x14ac:dyDescent="0.15">
      <c r="B107" s="34">
        <v>99</v>
      </c>
      <c r="C107" s="73" t="str">
        <f t="shared" si="6"/>
        <v/>
      </c>
      <c r="D107" s="73"/>
      <c r="E107" s="34"/>
      <c r="F107" s="8"/>
      <c r="G107" s="34" t="s">
        <v>4</v>
      </c>
      <c r="H107" s="74"/>
      <c r="I107" s="74"/>
      <c r="J107" s="34"/>
      <c r="K107" s="73" t="str">
        <f t="shared" si="5"/>
        <v/>
      </c>
      <c r="L107" s="73"/>
      <c r="M107" s="6" t="str">
        <f t="shared" si="7"/>
        <v/>
      </c>
      <c r="N107" s="34"/>
      <c r="O107" s="8"/>
      <c r="P107" s="74"/>
      <c r="Q107" s="74"/>
      <c r="R107" s="75" t="str">
        <f t="shared" si="8"/>
        <v/>
      </c>
      <c r="S107" s="75"/>
      <c r="T107" s="76" t="str">
        <f t="shared" si="9"/>
        <v/>
      </c>
      <c r="U107" s="76"/>
    </row>
    <row r="108" spans="2:21" x14ac:dyDescent="0.15">
      <c r="B108" s="34">
        <v>100</v>
      </c>
      <c r="C108" s="73" t="str">
        <f t="shared" si="6"/>
        <v/>
      </c>
      <c r="D108" s="73"/>
      <c r="E108" s="34"/>
      <c r="F108" s="8"/>
      <c r="G108" s="34" t="s">
        <v>3</v>
      </c>
      <c r="H108" s="74"/>
      <c r="I108" s="74"/>
      <c r="J108" s="34"/>
      <c r="K108" s="73" t="str">
        <f t="shared" si="5"/>
        <v/>
      </c>
      <c r="L108" s="73"/>
      <c r="M108" s="6" t="str">
        <f t="shared" si="7"/>
        <v/>
      </c>
      <c r="N108" s="34"/>
      <c r="O108" s="8"/>
      <c r="P108" s="74"/>
      <c r="Q108" s="74"/>
      <c r="R108" s="75" t="str">
        <f t="shared" si="8"/>
        <v/>
      </c>
      <c r="S108" s="75"/>
      <c r="T108" s="76" t="str">
        <f t="shared" si="9"/>
        <v/>
      </c>
      <c r="U108" s="76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"/>
  <sheetViews>
    <sheetView showRuler="0" topLeftCell="A201" workbookViewId="0">
      <selection activeCell="A219" sqref="A219"/>
    </sheetView>
  </sheetViews>
  <sheetFormatPr defaultColWidth="8.875" defaultRowHeight="13.5" x14ac:dyDescent="0.15"/>
  <cols>
    <col min="1" max="1" width="7.5" customWidth="1"/>
    <col min="2" max="2" width="8.125" customWidth="1"/>
  </cols>
  <sheetData/>
  <phoneticPr fontId="2"/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J29"/>
  <sheetViews>
    <sheetView showRuler="0" zoomScale="145" zoomScaleNormal="145" zoomScaleSheetLayoutView="100" zoomScalePageLayoutView="145" workbookViewId="0">
      <selection activeCell="A32" sqref="A32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7" t="s">
        <v>49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1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x14ac:dyDescent="0.15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x14ac:dyDescent="0.1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x14ac:dyDescent="0.1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x14ac:dyDescent="0.15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x14ac:dyDescent="0.15">
      <c r="A9" s="78"/>
      <c r="B9" s="78"/>
      <c r="C9" s="78"/>
      <c r="D9" s="78"/>
      <c r="E9" s="78"/>
      <c r="F9" s="78"/>
      <c r="G9" s="78"/>
      <c r="H9" s="78"/>
      <c r="I9" s="78"/>
      <c r="J9" s="78"/>
    </row>
    <row r="11" spans="1:10" x14ac:dyDescent="0.15">
      <c r="A11" t="s">
        <v>1</v>
      </c>
    </row>
    <row r="12" spans="1:10" x14ac:dyDescent="0.15">
      <c r="A12" s="79" t="s">
        <v>48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0" x14ac:dyDescent="0.1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x14ac:dyDescent="0.15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x14ac:dyDescent="0.1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x14ac:dyDescent="0.1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x14ac:dyDescent="0.1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x14ac:dyDescent="0.1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x14ac:dyDescent="0.1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spans="1:10" x14ac:dyDescent="0.15">
      <c r="A21" t="s">
        <v>2</v>
      </c>
    </row>
    <row r="22" spans="1:10" x14ac:dyDescent="0.15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x14ac:dyDescent="0.1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x14ac:dyDescent="0.1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x14ac:dyDescent="0.1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x14ac:dyDescent="0.1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x14ac:dyDescent="0.1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x14ac:dyDescent="0.1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x14ac:dyDescent="0.15">
      <c r="A29" s="81"/>
      <c r="B29" s="81"/>
      <c r="C29" s="81"/>
      <c r="D29" s="81"/>
      <c r="E29" s="81"/>
      <c r="F29" s="81"/>
      <c r="G29" s="81"/>
      <c r="H29" s="81"/>
      <c r="I29" s="81"/>
      <c r="J29" s="81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B2:I12"/>
  <sheetViews>
    <sheetView showRuler="0" zoomScaleSheetLayoutView="100" workbookViewId="0">
      <selection activeCell="B6" sqref="B6"/>
    </sheetView>
  </sheetViews>
  <sheetFormatPr defaultColWidth="8.875" defaultRowHeight="17.25" x14ac:dyDescent="0.15"/>
  <cols>
    <col min="1" max="1" width="3.125" style="26" customWidth="1"/>
    <col min="2" max="2" width="13.125" style="23" customWidth="1"/>
    <col min="3" max="3" width="15.62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15">
      <c r="B5" s="27" t="s">
        <v>43</v>
      </c>
      <c r="C5" s="28" t="s">
        <v>47</v>
      </c>
      <c r="D5" s="28">
        <v>75</v>
      </c>
      <c r="E5" s="32">
        <v>42477</v>
      </c>
      <c r="F5" s="28">
        <v>100</v>
      </c>
      <c r="G5" s="32"/>
      <c r="H5" s="28">
        <v>100</v>
      </c>
      <c r="I5" s="32"/>
    </row>
    <row r="6" spans="2:9" x14ac:dyDescent="0.15">
      <c r="B6" s="27" t="s">
        <v>43</v>
      </c>
      <c r="C6" s="28"/>
      <c r="D6" s="28"/>
      <c r="E6" s="32"/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B2:U109"/>
  <sheetViews>
    <sheetView showRuler="0" zoomScale="115" zoomScaleNormal="115" zoomScalePageLayoutView="115" workbookViewId="0">
      <pane ySplit="8" topLeftCell="A9" activePane="bottomLeft" state="frozen"/>
      <selection pane="bottomLeft" activeCell="R19" sqref="R19:S19"/>
    </sheetView>
  </sheetViews>
  <sheetFormatPr defaultColWidth="8.875" defaultRowHeight="13.5" x14ac:dyDescent="0.15"/>
  <cols>
    <col min="1" max="1" width="2.875" customWidth="1"/>
    <col min="2" max="18" width="6.625" customWidth="1"/>
    <col min="22" max="22" width="10.875" bestFit="1" customWidth="1"/>
  </cols>
  <sheetData>
    <row r="2" spans="2:21" x14ac:dyDescent="0.15">
      <c r="B2" s="42" t="s">
        <v>5</v>
      </c>
      <c r="C2" s="42"/>
      <c r="D2" s="44"/>
      <c r="E2" s="44"/>
      <c r="F2" s="42" t="s">
        <v>6</v>
      </c>
      <c r="G2" s="42"/>
      <c r="H2" s="44" t="s">
        <v>36</v>
      </c>
      <c r="I2" s="44"/>
      <c r="J2" s="42" t="s">
        <v>7</v>
      </c>
      <c r="K2" s="42"/>
      <c r="L2" s="43">
        <f>C9</f>
        <v>1000000</v>
      </c>
      <c r="M2" s="44"/>
      <c r="N2" s="42" t="s">
        <v>8</v>
      </c>
      <c r="O2" s="42"/>
      <c r="P2" s="43" t="e">
        <f>C108+R108</f>
        <v>#VALUE!</v>
      </c>
      <c r="Q2" s="44"/>
      <c r="R2" s="1"/>
      <c r="S2" s="1"/>
      <c r="T2" s="1"/>
    </row>
    <row r="3" spans="2:21" ht="57" customHeight="1" x14ac:dyDescent="0.15">
      <c r="B3" s="42" t="s">
        <v>9</v>
      </c>
      <c r="C3" s="42"/>
      <c r="D3" s="45" t="s">
        <v>38</v>
      </c>
      <c r="E3" s="45"/>
      <c r="F3" s="45"/>
      <c r="G3" s="45"/>
      <c r="H3" s="45"/>
      <c r="I3" s="45"/>
      <c r="J3" s="42" t="s">
        <v>10</v>
      </c>
      <c r="K3" s="42"/>
      <c r="L3" s="45" t="s">
        <v>35</v>
      </c>
      <c r="M3" s="46"/>
      <c r="N3" s="46"/>
      <c r="O3" s="46"/>
      <c r="P3" s="46"/>
      <c r="Q3" s="46"/>
      <c r="R3" s="1"/>
      <c r="S3" s="1"/>
    </row>
    <row r="4" spans="2:21" x14ac:dyDescent="0.15">
      <c r="B4" s="42" t="s">
        <v>11</v>
      </c>
      <c r="C4" s="42"/>
      <c r="D4" s="60">
        <f>SUM($R$9:$S$993)</f>
        <v>153684.21052631587</v>
      </c>
      <c r="E4" s="60"/>
      <c r="F4" s="42" t="s">
        <v>12</v>
      </c>
      <c r="G4" s="42"/>
      <c r="H4" s="61">
        <f>SUM($T$9:$U$108)</f>
        <v>292.00000000000017</v>
      </c>
      <c r="I4" s="44"/>
      <c r="J4" s="62" t="s">
        <v>13</v>
      </c>
      <c r="K4" s="62"/>
      <c r="L4" s="43">
        <f>MAX($C$9:$D$990)-C9</f>
        <v>153684.21052631596</v>
      </c>
      <c r="M4" s="43"/>
      <c r="N4" s="62" t="s">
        <v>14</v>
      </c>
      <c r="O4" s="62"/>
      <c r="P4" s="60">
        <f>MIN($C$9:$D$990)-C9</f>
        <v>0</v>
      </c>
      <c r="Q4" s="60"/>
      <c r="R4" s="1"/>
      <c r="S4" s="1"/>
      <c r="T4" s="1"/>
    </row>
    <row r="5" spans="2:21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70" t="s">
        <v>19</v>
      </c>
      <c r="K5" s="42"/>
      <c r="L5" s="71"/>
      <c r="M5" s="72"/>
      <c r="N5" s="18" t="s">
        <v>20</v>
      </c>
      <c r="O5" s="9"/>
      <c r="P5" s="71"/>
      <c r="Q5" s="72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7" t="s">
        <v>21</v>
      </c>
      <c r="C7" s="49" t="s">
        <v>22</v>
      </c>
      <c r="D7" s="50"/>
      <c r="E7" s="53" t="s">
        <v>23</v>
      </c>
      <c r="F7" s="54"/>
      <c r="G7" s="54"/>
      <c r="H7" s="54"/>
      <c r="I7" s="55"/>
      <c r="J7" s="56" t="s">
        <v>24</v>
      </c>
      <c r="K7" s="57"/>
      <c r="L7" s="58"/>
      <c r="M7" s="59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x14ac:dyDescent="0.15">
      <c r="B8" s="48"/>
      <c r="C8" s="51"/>
      <c r="D8" s="52"/>
      <c r="E8" s="19" t="s">
        <v>28</v>
      </c>
      <c r="F8" s="19" t="s">
        <v>29</v>
      </c>
      <c r="G8" s="19" t="s">
        <v>30</v>
      </c>
      <c r="H8" s="67" t="s">
        <v>31</v>
      </c>
      <c r="I8" s="55"/>
      <c r="J8" s="4" t="s">
        <v>32</v>
      </c>
      <c r="K8" s="68" t="s">
        <v>33</v>
      </c>
      <c r="L8" s="58"/>
      <c r="M8" s="59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x14ac:dyDescent="0.15">
      <c r="B9" s="20">
        <v>1</v>
      </c>
      <c r="C9" s="73">
        <v>1000000</v>
      </c>
      <c r="D9" s="73"/>
      <c r="E9" s="20">
        <v>2001</v>
      </c>
      <c r="F9" s="8">
        <v>42111</v>
      </c>
      <c r="G9" s="20" t="s">
        <v>4</v>
      </c>
      <c r="H9" s="74">
        <v>105.33</v>
      </c>
      <c r="I9" s="74"/>
      <c r="J9" s="20">
        <v>57</v>
      </c>
      <c r="K9" s="73">
        <f t="shared" ref="K9:K72" si="0">IF(F9="","",C9*0.03)</f>
        <v>30000</v>
      </c>
      <c r="L9" s="73"/>
      <c r="M9" s="6">
        <f>IF(J9="","",(K9/J9)/1000)</f>
        <v>0.52631578947368418</v>
      </c>
      <c r="N9" s="20">
        <v>2001</v>
      </c>
      <c r="O9" s="8">
        <v>42111</v>
      </c>
      <c r="P9" s="74">
        <v>108.25</v>
      </c>
      <c r="Q9" s="74"/>
      <c r="R9" s="75">
        <f>IF(O9="","",(IF(G9="売",H9-P9,P9-H9))*M9*100000)</f>
        <v>153684.21052631587</v>
      </c>
      <c r="S9" s="75"/>
      <c r="T9" s="76">
        <f>IF(O9="","",IF(R9&lt;0,J9*(-1),IF(G9="買",(P9-H9)*100,(H9-P9)*100)))</f>
        <v>292.00000000000017</v>
      </c>
      <c r="U9" s="76"/>
    </row>
    <row r="10" spans="2:21" x14ac:dyDescent="0.15">
      <c r="B10" s="20">
        <v>2</v>
      </c>
      <c r="C10" s="73">
        <f t="shared" ref="C10:C73" si="1">IF(R9="","",C9+R9)</f>
        <v>1153684.210526316</v>
      </c>
      <c r="D10" s="73"/>
      <c r="E10" s="20"/>
      <c r="F10" s="8"/>
      <c r="G10" s="20" t="s">
        <v>4</v>
      </c>
      <c r="H10" s="74"/>
      <c r="I10" s="74"/>
      <c r="J10" s="20"/>
      <c r="K10" s="73" t="str">
        <f t="shared" si="0"/>
        <v/>
      </c>
      <c r="L10" s="73"/>
      <c r="M10" s="6" t="str">
        <f t="shared" ref="M10:M73" si="2">IF(J10="","",(K10/J10)/1000)</f>
        <v/>
      </c>
      <c r="N10" s="20"/>
      <c r="O10" s="8"/>
      <c r="P10" s="74"/>
      <c r="Q10" s="74"/>
      <c r="R10" s="75" t="str">
        <f t="shared" ref="R10:R73" si="3">IF(O10="","",(IF(G10="売",H10-P10,P10-H10))*M10*100000)</f>
        <v/>
      </c>
      <c r="S10" s="75"/>
      <c r="T10" s="76" t="str">
        <f t="shared" ref="T10:T73" si="4">IF(O10="","",IF(R10&lt;0,J10*(-1),IF(G10="買",(P10-H10)*100,(H10-P10)*100)))</f>
        <v/>
      </c>
      <c r="U10" s="76"/>
    </row>
    <row r="11" spans="2:21" x14ac:dyDescent="0.15">
      <c r="B11" s="20">
        <v>3</v>
      </c>
      <c r="C11" s="73" t="str">
        <f t="shared" si="1"/>
        <v/>
      </c>
      <c r="D11" s="73"/>
      <c r="E11" s="20"/>
      <c r="F11" s="8"/>
      <c r="G11" s="20" t="s">
        <v>4</v>
      </c>
      <c r="H11" s="74"/>
      <c r="I11" s="74"/>
      <c r="J11" s="20"/>
      <c r="K11" s="73" t="str">
        <f t="shared" si="0"/>
        <v/>
      </c>
      <c r="L11" s="73"/>
      <c r="M11" s="6" t="str">
        <f t="shared" si="2"/>
        <v/>
      </c>
      <c r="N11" s="20"/>
      <c r="O11" s="8"/>
      <c r="P11" s="74"/>
      <c r="Q11" s="74"/>
      <c r="R11" s="75" t="str">
        <f t="shared" si="3"/>
        <v/>
      </c>
      <c r="S11" s="75"/>
      <c r="T11" s="76" t="str">
        <f t="shared" si="4"/>
        <v/>
      </c>
      <c r="U11" s="76"/>
    </row>
    <row r="12" spans="2:21" x14ac:dyDescent="0.15">
      <c r="B12" s="20">
        <v>4</v>
      </c>
      <c r="C12" s="73" t="str">
        <f t="shared" si="1"/>
        <v/>
      </c>
      <c r="D12" s="73"/>
      <c r="E12" s="20"/>
      <c r="F12" s="8"/>
      <c r="G12" s="20" t="s">
        <v>3</v>
      </c>
      <c r="H12" s="74"/>
      <c r="I12" s="74"/>
      <c r="J12" s="20"/>
      <c r="K12" s="73" t="str">
        <f t="shared" si="0"/>
        <v/>
      </c>
      <c r="L12" s="73"/>
      <c r="M12" s="6" t="str">
        <f t="shared" si="2"/>
        <v/>
      </c>
      <c r="N12" s="20"/>
      <c r="O12" s="8"/>
      <c r="P12" s="74"/>
      <c r="Q12" s="74"/>
      <c r="R12" s="75" t="str">
        <f t="shared" si="3"/>
        <v/>
      </c>
      <c r="S12" s="75"/>
      <c r="T12" s="76" t="str">
        <f t="shared" si="4"/>
        <v/>
      </c>
      <c r="U12" s="76"/>
    </row>
    <row r="13" spans="2:21" x14ac:dyDescent="0.15">
      <c r="B13" s="20">
        <v>5</v>
      </c>
      <c r="C13" s="73" t="str">
        <f t="shared" si="1"/>
        <v/>
      </c>
      <c r="D13" s="73"/>
      <c r="E13" s="20"/>
      <c r="F13" s="8"/>
      <c r="G13" s="20" t="s">
        <v>3</v>
      </c>
      <c r="H13" s="74"/>
      <c r="I13" s="74"/>
      <c r="J13" s="20"/>
      <c r="K13" s="73" t="str">
        <f t="shared" si="0"/>
        <v/>
      </c>
      <c r="L13" s="73"/>
      <c r="M13" s="6" t="str">
        <f t="shared" si="2"/>
        <v/>
      </c>
      <c r="N13" s="20"/>
      <c r="O13" s="8"/>
      <c r="P13" s="74"/>
      <c r="Q13" s="74"/>
      <c r="R13" s="75" t="str">
        <f t="shared" si="3"/>
        <v/>
      </c>
      <c r="S13" s="75"/>
      <c r="T13" s="76" t="str">
        <f t="shared" si="4"/>
        <v/>
      </c>
      <c r="U13" s="76"/>
    </row>
    <row r="14" spans="2:21" x14ac:dyDescent="0.15">
      <c r="B14" s="20">
        <v>6</v>
      </c>
      <c r="C14" s="73" t="str">
        <f t="shared" si="1"/>
        <v/>
      </c>
      <c r="D14" s="73"/>
      <c r="E14" s="20"/>
      <c r="F14" s="8"/>
      <c r="G14" s="20" t="s">
        <v>4</v>
      </c>
      <c r="H14" s="74"/>
      <c r="I14" s="74"/>
      <c r="J14" s="20"/>
      <c r="K14" s="73" t="str">
        <f t="shared" si="0"/>
        <v/>
      </c>
      <c r="L14" s="73"/>
      <c r="M14" s="6" t="str">
        <f t="shared" si="2"/>
        <v/>
      </c>
      <c r="N14" s="20"/>
      <c r="O14" s="8"/>
      <c r="P14" s="74"/>
      <c r="Q14" s="74"/>
      <c r="R14" s="75" t="str">
        <f t="shared" si="3"/>
        <v/>
      </c>
      <c r="S14" s="75"/>
      <c r="T14" s="76" t="str">
        <f t="shared" si="4"/>
        <v/>
      </c>
      <c r="U14" s="76"/>
    </row>
    <row r="15" spans="2:21" x14ac:dyDescent="0.15">
      <c r="B15" s="20">
        <v>7</v>
      </c>
      <c r="C15" s="73" t="str">
        <f t="shared" si="1"/>
        <v/>
      </c>
      <c r="D15" s="73"/>
      <c r="E15" s="20"/>
      <c r="F15" s="8"/>
      <c r="G15" s="20" t="s">
        <v>4</v>
      </c>
      <c r="H15" s="74"/>
      <c r="I15" s="74"/>
      <c r="J15" s="20"/>
      <c r="K15" s="73" t="str">
        <f t="shared" si="0"/>
        <v/>
      </c>
      <c r="L15" s="73"/>
      <c r="M15" s="6" t="str">
        <f t="shared" si="2"/>
        <v/>
      </c>
      <c r="N15" s="20"/>
      <c r="O15" s="8"/>
      <c r="P15" s="74"/>
      <c r="Q15" s="74"/>
      <c r="R15" s="75" t="str">
        <f t="shared" si="3"/>
        <v/>
      </c>
      <c r="S15" s="75"/>
      <c r="T15" s="76" t="str">
        <f t="shared" si="4"/>
        <v/>
      </c>
      <c r="U15" s="76"/>
    </row>
    <row r="16" spans="2:21" x14ac:dyDescent="0.15">
      <c r="B16" s="20">
        <v>8</v>
      </c>
      <c r="C16" s="73" t="str">
        <f t="shared" si="1"/>
        <v/>
      </c>
      <c r="D16" s="73"/>
      <c r="E16" s="20"/>
      <c r="F16" s="8"/>
      <c r="G16" s="20" t="s">
        <v>4</v>
      </c>
      <c r="H16" s="74"/>
      <c r="I16" s="74"/>
      <c r="J16" s="20"/>
      <c r="K16" s="73" t="str">
        <f t="shared" si="0"/>
        <v/>
      </c>
      <c r="L16" s="73"/>
      <c r="M16" s="6" t="str">
        <f t="shared" si="2"/>
        <v/>
      </c>
      <c r="N16" s="20"/>
      <c r="O16" s="8"/>
      <c r="P16" s="74"/>
      <c r="Q16" s="74"/>
      <c r="R16" s="75" t="str">
        <f t="shared" si="3"/>
        <v/>
      </c>
      <c r="S16" s="75"/>
      <c r="T16" s="76" t="str">
        <f t="shared" si="4"/>
        <v/>
      </c>
      <c r="U16" s="76"/>
    </row>
    <row r="17" spans="2:21" x14ac:dyDescent="0.15">
      <c r="B17" s="20">
        <v>9</v>
      </c>
      <c r="C17" s="73" t="str">
        <f t="shared" si="1"/>
        <v/>
      </c>
      <c r="D17" s="73"/>
      <c r="E17" s="20"/>
      <c r="F17" s="8"/>
      <c r="G17" s="20" t="s">
        <v>4</v>
      </c>
      <c r="H17" s="74"/>
      <c r="I17" s="74"/>
      <c r="J17" s="20"/>
      <c r="K17" s="73" t="str">
        <f t="shared" si="0"/>
        <v/>
      </c>
      <c r="L17" s="73"/>
      <c r="M17" s="6" t="str">
        <f t="shared" si="2"/>
        <v/>
      </c>
      <c r="N17" s="20"/>
      <c r="O17" s="8"/>
      <c r="P17" s="74"/>
      <c r="Q17" s="74"/>
      <c r="R17" s="75" t="str">
        <f t="shared" si="3"/>
        <v/>
      </c>
      <c r="S17" s="75"/>
      <c r="T17" s="76" t="str">
        <f t="shared" si="4"/>
        <v/>
      </c>
      <c r="U17" s="76"/>
    </row>
    <row r="18" spans="2:21" x14ac:dyDescent="0.15">
      <c r="B18" s="20">
        <v>10</v>
      </c>
      <c r="C18" s="73" t="str">
        <f t="shared" si="1"/>
        <v/>
      </c>
      <c r="D18" s="73"/>
      <c r="E18" s="20"/>
      <c r="F18" s="8"/>
      <c r="G18" s="20" t="s">
        <v>4</v>
      </c>
      <c r="H18" s="74"/>
      <c r="I18" s="74"/>
      <c r="J18" s="20"/>
      <c r="K18" s="73" t="str">
        <f t="shared" si="0"/>
        <v/>
      </c>
      <c r="L18" s="73"/>
      <c r="M18" s="6" t="str">
        <f t="shared" si="2"/>
        <v/>
      </c>
      <c r="N18" s="20"/>
      <c r="O18" s="8"/>
      <c r="P18" s="74"/>
      <c r="Q18" s="74"/>
      <c r="R18" s="75" t="str">
        <f t="shared" si="3"/>
        <v/>
      </c>
      <c r="S18" s="75"/>
      <c r="T18" s="76" t="str">
        <f t="shared" si="4"/>
        <v/>
      </c>
      <c r="U18" s="76"/>
    </row>
    <row r="19" spans="2:21" x14ac:dyDescent="0.15">
      <c r="B19" s="20">
        <v>11</v>
      </c>
      <c r="C19" s="73" t="str">
        <f t="shared" si="1"/>
        <v/>
      </c>
      <c r="D19" s="73"/>
      <c r="E19" s="20"/>
      <c r="F19" s="8"/>
      <c r="G19" s="20" t="s">
        <v>4</v>
      </c>
      <c r="H19" s="74"/>
      <c r="I19" s="74"/>
      <c r="J19" s="20"/>
      <c r="K19" s="73" t="str">
        <f t="shared" si="0"/>
        <v/>
      </c>
      <c r="L19" s="73"/>
      <c r="M19" s="6" t="str">
        <f t="shared" si="2"/>
        <v/>
      </c>
      <c r="N19" s="20"/>
      <c r="O19" s="8"/>
      <c r="P19" s="74"/>
      <c r="Q19" s="74"/>
      <c r="R19" s="75" t="str">
        <f t="shared" si="3"/>
        <v/>
      </c>
      <c r="S19" s="75"/>
      <c r="T19" s="76" t="str">
        <f t="shared" si="4"/>
        <v/>
      </c>
      <c r="U19" s="76"/>
    </row>
    <row r="20" spans="2:21" x14ac:dyDescent="0.15">
      <c r="B20" s="20">
        <v>12</v>
      </c>
      <c r="C20" s="73" t="str">
        <f t="shared" si="1"/>
        <v/>
      </c>
      <c r="D20" s="73"/>
      <c r="E20" s="20"/>
      <c r="F20" s="8"/>
      <c r="G20" s="20" t="s">
        <v>4</v>
      </c>
      <c r="H20" s="74"/>
      <c r="I20" s="74"/>
      <c r="J20" s="20"/>
      <c r="K20" s="73" t="str">
        <f t="shared" si="0"/>
        <v/>
      </c>
      <c r="L20" s="73"/>
      <c r="M20" s="6" t="str">
        <f t="shared" si="2"/>
        <v/>
      </c>
      <c r="N20" s="20"/>
      <c r="O20" s="8"/>
      <c r="P20" s="74"/>
      <c r="Q20" s="74"/>
      <c r="R20" s="75" t="str">
        <f t="shared" si="3"/>
        <v/>
      </c>
      <c r="S20" s="75"/>
      <c r="T20" s="76" t="str">
        <f t="shared" si="4"/>
        <v/>
      </c>
      <c r="U20" s="76"/>
    </row>
    <row r="21" spans="2:21" x14ac:dyDescent="0.15">
      <c r="B21" s="20">
        <v>13</v>
      </c>
      <c r="C21" s="73" t="str">
        <f t="shared" si="1"/>
        <v/>
      </c>
      <c r="D21" s="73"/>
      <c r="E21" s="20"/>
      <c r="F21" s="8"/>
      <c r="G21" s="20" t="s">
        <v>4</v>
      </c>
      <c r="H21" s="74"/>
      <c r="I21" s="74"/>
      <c r="J21" s="20"/>
      <c r="K21" s="73" t="str">
        <f t="shared" si="0"/>
        <v/>
      </c>
      <c r="L21" s="73"/>
      <c r="M21" s="6" t="str">
        <f t="shared" si="2"/>
        <v/>
      </c>
      <c r="N21" s="20"/>
      <c r="O21" s="8"/>
      <c r="P21" s="74"/>
      <c r="Q21" s="74"/>
      <c r="R21" s="75" t="str">
        <f t="shared" si="3"/>
        <v/>
      </c>
      <c r="S21" s="75"/>
      <c r="T21" s="76" t="str">
        <f t="shared" si="4"/>
        <v/>
      </c>
      <c r="U21" s="76"/>
    </row>
    <row r="22" spans="2:21" x14ac:dyDescent="0.15">
      <c r="B22" s="20">
        <v>14</v>
      </c>
      <c r="C22" s="73" t="str">
        <f t="shared" si="1"/>
        <v/>
      </c>
      <c r="D22" s="73"/>
      <c r="E22" s="20"/>
      <c r="F22" s="8"/>
      <c r="G22" s="20" t="s">
        <v>3</v>
      </c>
      <c r="H22" s="74"/>
      <c r="I22" s="74"/>
      <c r="J22" s="20"/>
      <c r="K22" s="73" t="str">
        <f t="shared" si="0"/>
        <v/>
      </c>
      <c r="L22" s="73"/>
      <c r="M22" s="6" t="str">
        <f t="shared" si="2"/>
        <v/>
      </c>
      <c r="N22" s="20"/>
      <c r="O22" s="8"/>
      <c r="P22" s="74"/>
      <c r="Q22" s="74"/>
      <c r="R22" s="75" t="str">
        <f t="shared" si="3"/>
        <v/>
      </c>
      <c r="S22" s="75"/>
      <c r="T22" s="76" t="str">
        <f t="shared" si="4"/>
        <v/>
      </c>
      <c r="U22" s="76"/>
    </row>
    <row r="23" spans="2:21" x14ac:dyDescent="0.15">
      <c r="B23" s="20">
        <v>15</v>
      </c>
      <c r="C23" s="73" t="str">
        <f t="shared" si="1"/>
        <v/>
      </c>
      <c r="D23" s="73"/>
      <c r="E23" s="20"/>
      <c r="F23" s="8"/>
      <c r="G23" s="20" t="s">
        <v>4</v>
      </c>
      <c r="H23" s="74"/>
      <c r="I23" s="74"/>
      <c r="J23" s="20"/>
      <c r="K23" s="73" t="str">
        <f t="shared" si="0"/>
        <v/>
      </c>
      <c r="L23" s="73"/>
      <c r="M23" s="6" t="str">
        <f t="shared" si="2"/>
        <v/>
      </c>
      <c r="N23" s="20"/>
      <c r="O23" s="8"/>
      <c r="P23" s="74"/>
      <c r="Q23" s="74"/>
      <c r="R23" s="75" t="str">
        <f t="shared" si="3"/>
        <v/>
      </c>
      <c r="S23" s="75"/>
      <c r="T23" s="76" t="str">
        <f t="shared" si="4"/>
        <v/>
      </c>
      <c r="U23" s="76"/>
    </row>
    <row r="24" spans="2:21" x14ac:dyDescent="0.15">
      <c r="B24" s="20">
        <v>16</v>
      </c>
      <c r="C24" s="73" t="str">
        <f t="shared" si="1"/>
        <v/>
      </c>
      <c r="D24" s="73"/>
      <c r="E24" s="20"/>
      <c r="F24" s="8"/>
      <c r="G24" s="20" t="s">
        <v>4</v>
      </c>
      <c r="H24" s="74"/>
      <c r="I24" s="74"/>
      <c r="J24" s="20"/>
      <c r="K24" s="73" t="str">
        <f t="shared" si="0"/>
        <v/>
      </c>
      <c r="L24" s="73"/>
      <c r="M24" s="6" t="str">
        <f t="shared" si="2"/>
        <v/>
      </c>
      <c r="N24" s="20"/>
      <c r="O24" s="8"/>
      <c r="P24" s="74"/>
      <c r="Q24" s="74"/>
      <c r="R24" s="75" t="str">
        <f t="shared" si="3"/>
        <v/>
      </c>
      <c r="S24" s="75"/>
      <c r="T24" s="76" t="str">
        <f t="shared" si="4"/>
        <v/>
      </c>
      <c r="U24" s="76"/>
    </row>
    <row r="25" spans="2:21" x14ac:dyDescent="0.15">
      <c r="B25" s="20">
        <v>17</v>
      </c>
      <c r="C25" s="73" t="str">
        <f t="shared" si="1"/>
        <v/>
      </c>
      <c r="D25" s="73"/>
      <c r="E25" s="20"/>
      <c r="F25" s="8"/>
      <c r="G25" s="20" t="s">
        <v>4</v>
      </c>
      <c r="H25" s="74"/>
      <c r="I25" s="74"/>
      <c r="J25" s="20"/>
      <c r="K25" s="73" t="str">
        <f t="shared" si="0"/>
        <v/>
      </c>
      <c r="L25" s="73"/>
      <c r="M25" s="6" t="str">
        <f t="shared" si="2"/>
        <v/>
      </c>
      <c r="N25" s="20"/>
      <c r="O25" s="8"/>
      <c r="P25" s="74"/>
      <c r="Q25" s="74"/>
      <c r="R25" s="75" t="str">
        <f t="shared" si="3"/>
        <v/>
      </c>
      <c r="S25" s="75"/>
      <c r="T25" s="76" t="str">
        <f t="shared" si="4"/>
        <v/>
      </c>
      <c r="U25" s="76"/>
    </row>
    <row r="26" spans="2:21" x14ac:dyDescent="0.15">
      <c r="B26" s="20">
        <v>18</v>
      </c>
      <c r="C26" s="73" t="str">
        <f t="shared" si="1"/>
        <v/>
      </c>
      <c r="D26" s="73"/>
      <c r="E26" s="20"/>
      <c r="F26" s="8"/>
      <c r="G26" s="20" t="s">
        <v>4</v>
      </c>
      <c r="H26" s="74"/>
      <c r="I26" s="74"/>
      <c r="J26" s="20"/>
      <c r="K26" s="73" t="str">
        <f t="shared" si="0"/>
        <v/>
      </c>
      <c r="L26" s="73"/>
      <c r="M26" s="6" t="str">
        <f t="shared" si="2"/>
        <v/>
      </c>
      <c r="N26" s="20"/>
      <c r="O26" s="8"/>
      <c r="P26" s="74"/>
      <c r="Q26" s="74"/>
      <c r="R26" s="75" t="str">
        <f t="shared" si="3"/>
        <v/>
      </c>
      <c r="S26" s="75"/>
      <c r="T26" s="76" t="str">
        <f t="shared" si="4"/>
        <v/>
      </c>
      <c r="U26" s="76"/>
    </row>
    <row r="27" spans="2:21" x14ac:dyDescent="0.15">
      <c r="B27" s="20">
        <v>19</v>
      </c>
      <c r="C27" s="73" t="str">
        <f t="shared" si="1"/>
        <v/>
      </c>
      <c r="D27" s="73"/>
      <c r="E27" s="20"/>
      <c r="F27" s="8"/>
      <c r="G27" s="20" t="s">
        <v>3</v>
      </c>
      <c r="H27" s="74"/>
      <c r="I27" s="74"/>
      <c r="J27" s="20"/>
      <c r="K27" s="73" t="str">
        <f t="shared" si="0"/>
        <v/>
      </c>
      <c r="L27" s="73"/>
      <c r="M27" s="6" t="str">
        <f t="shared" si="2"/>
        <v/>
      </c>
      <c r="N27" s="20"/>
      <c r="O27" s="8"/>
      <c r="P27" s="74"/>
      <c r="Q27" s="74"/>
      <c r="R27" s="75" t="str">
        <f t="shared" si="3"/>
        <v/>
      </c>
      <c r="S27" s="75"/>
      <c r="T27" s="76" t="str">
        <f t="shared" si="4"/>
        <v/>
      </c>
      <c r="U27" s="76"/>
    </row>
    <row r="28" spans="2:21" x14ac:dyDescent="0.15">
      <c r="B28" s="20">
        <v>20</v>
      </c>
      <c r="C28" s="73" t="str">
        <f t="shared" si="1"/>
        <v/>
      </c>
      <c r="D28" s="73"/>
      <c r="E28" s="20"/>
      <c r="F28" s="8"/>
      <c r="G28" s="20" t="s">
        <v>4</v>
      </c>
      <c r="H28" s="74"/>
      <c r="I28" s="74"/>
      <c r="J28" s="20"/>
      <c r="K28" s="73" t="str">
        <f t="shared" si="0"/>
        <v/>
      </c>
      <c r="L28" s="73"/>
      <c r="M28" s="6" t="str">
        <f t="shared" si="2"/>
        <v/>
      </c>
      <c r="N28" s="20"/>
      <c r="O28" s="8"/>
      <c r="P28" s="74"/>
      <c r="Q28" s="74"/>
      <c r="R28" s="75" t="str">
        <f t="shared" si="3"/>
        <v/>
      </c>
      <c r="S28" s="75"/>
      <c r="T28" s="76" t="str">
        <f t="shared" si="4"/>
        <v/>
      </c>
      <c r="U28" s="76"/>
    </row>
    <row r="29" spans="2:21" x14ac:dyDescent="0.15">
      <c r="B29" s="20">
        <v>21</v>
      </c>
      <c r="C29" s="73" t="str">
        <f t="shared" si="1"/>
        <v/>
      </c>
      <c r="D29" s="73"/>
      <c r="E29" s="20"/>
      <c r="F29" s="8"/>
      <c r="G29" s="20" t="s">
        <v>3</v>
      </c>
      <c r="H29" s="74"/>
      <c r="I29" s="74"/>
      <c r="J29" s="20"/>
      <c r="K29" s="73" t="str">
        <f t="shared" si="0"/>
        <v/>
      </c>
      <c r="L29" s="73"/>
      <c r="M29" s="6" t="str">
        <f t="shared" si="2"/>
        <v/>
      </c>
      <c r="N29" s="20"/>
      <c r="O29" s="8"/>
      <c r="P29" s="74"/>
      <c r="Q29" s="74"/>
      <c r="R29" s="75" t="str">
        <f t="shared" si="3"/>
        <v/>
      </c>
      <c r="S29" s="75"/>
      <c r="T29" s="76" t="str">
        <f t="shared" si="4"/>
        <v/>
      </c>
      <c r="U29" s="76"/>
    </row>
    <row r="30" spans="2:21" x14ac:dyDescent="0.15">
      <c r="B30" s="20">
        <v>22</v>
      </c>
      <c r="C30" s="73" t="str">
        <f t="shared" si="1"/>
        <v/>
      </c>
      <c r="D30" s="73"/>
      <c r="E30" s="20"/>
      <c r="F30" s="8"/>
      <c r="G30" s="20" t="s">
        <v>3</v>
      </c>
      <c r="H30" s="74"/>
      <c r="I30" s="74"/>
      <c r="J30" s="20"/>
      <c r="K30" s="73" t="str">
        <f t="shared" si="0"/>
        <v/>
      </c>
      <c r="L30" s="73"/>
      <c r="M30" s="6" t="str">
        <f t="shared" si="2"/>
        <v/>
      </c>
      <c r="N30" s="20"/>
      <c r="O30" s="8"/>
      <c r="P30" s="74"/>
      <c r="Q30" s="74"/>
      <c r="R30" s="75" t="str">
        <f t="shared" si="3"/>
        <v/>
      </c>
      <c r="S30" s="75"/>
      <c r="T30" s="76" t="str">
        <f t="shared" si="4"/>
        <v/>
      </c>
      <c r="U30" s="76"/>
    </row>
    <row r="31" spans="2:21" x14ac:dyDescent="0.15">
      <c r="B31" s="20">
        <v>23</v>
      </c>
      <c r="C31" s="73" t="str">
        <f t="shared" si="1"/>
        <v/>
      </c>
      <c r="D31" s="73"/>
      <c r="E31" s="20"/>
      <c r="F31" s="8"/>
      <c r="G31" s="20" t="s">
        <v>3</v>
      </c>
      <c r="H31" s="74"/>
      <c r="I31" s="74"/>
      <c r="J31" s="20"/>
      <c r="K31" s="73" t="str">
        <f t="shared" si="0"/>
        <v/>
      </c>
      <c r="L31" s="73"/>
      <c r="M31" s="6" t="str">
        <f t="shared" si="2"/>
        <v/>
      </c>
      <c r="N31" s="20"/>
      <c r="O31" s="8"/>
      <c r="P31" s="74"/>
      <c r="Q31" s="74"/>
      <c r="R31" s="75" t="str">
        <f t="shared" si="3"/>
        <v/>
      </c>
      <c r="S31" s="75"/>
      <c r="T31" s="76" t="str">
        <f t="shared" si="4"/>
        <v/>
      </c>
      <c r="U31" s="76"/>
    </row>
    <row r="32" spans="2:21" x14ac:dyDescent="0.15">
      <c r="B32" s="20">
        <v>24</v>
      </c>
      <c r="C32" s="73" t="str">
        <f t="shared" si="1"/>
        <v/>
      </c>
      <c r="D32" s="73"/>
      <c r="E32" s="20"/>
      <c r="F32" s="8"/>
      <c r="G32" s="20" t="s">
        <v>3</v>
      </c>
      <c r="H32" s="74"/>
      <c r="I32" s="74"/>
      <c r="J32" s="20"/>
      <c r="K32" s="73" t="str">
        <f t="shared" si="0"/>
        <v/>
      </c>
      <c r="L32" s="73"/>
      <c r="M32" s="6" t="str">
        <f t="shared" si="2"/>
        <v/>
      </c>
      <c r="N32" s="20"/>
      <c r="O32" s="8"/>
      <c r="P32" s="74"/>
      <c r="Q32" s="74"/>
      <c r="R32" s="75" t="str">
        <f t="shared" si="3"/>
        <v/>
      </c>
      <c r="S32" s="75"/>
      <c r="T32" s="76" t="str">
        <f t="shared" si="4"/>
        <v/>
      </c>
      <c r="U32" s="76"/>
    </row>
    <row r="33" spans="2:21" x14ac:dyDescent="0.15">
      <c r="B33" s="20">
        <v>25</v>
      </c>
      <c r="C33" s="73" t="str">
        <f t="shared" si="1"/>
        <v/>
      </c>
      <c r="D33" s="73"/>
      <c r="E33" s="20"/>
      <c r="F33" s="8"/>
      <c r="G33" s="20" t="s">
        <v>4</v>
      </c>
      <c r="H33" s="74"/>
      <c r="I33" s="74"/>
      <c r="J33" s="20"/>
      <c r="K33" s="73" t="str">
        <f t="shared" si="0"/>
        <v/>
      </c>
      <c r="L33" s="73"/>
      <c r="M33" s="6" t="str">
        <f t="shared" si="2"/>
        <v/>
      </c>
      <c r="N33" s="20"/>
      <c r="O33" s="8"/>
      <c r="P33" s="74"/>
      <c r="Q33" s="74"/>
      <c r="R33" s="75" t="str">
        <f t="shared" si="3"/>
        <v/>
      </c>
      <c r="S33" s="75"/>
      <c r="T33" s="76" t="str">
        <f t="shared" si="4"/>
        <v/>
      </c>
      <c r="U33" s="76"/>
    </row>
    <row r="34" spans="2:21" x14ac:dyDescent="0.15">
      <c r="B34" s="20">
        <v>26</v>
      </c>
      <c r="C34" s="73" t="str">
        <f t="shared" si="1"/>
        <v/>
      </c>
      <c r="D34" s="73"/>
      <c r="E34" s="20"/>
      <c r="F34" s="8"/>
      <c r="G34" s="20" t="s">
        <v>3</v>
      </c>
      <c r="H34" s="74"/>
      <c r="I34" s="74"/>
      <c r="J34" s="20"/>
      <c r="K34" s="73" t="str">
        <f t="shared" si="0"/>
        <v/>
      </c>
      <c r="L34" s="73"/>
      <c r="M34" s="6" t="str">
        <f t="shared" si="2"/>
        <v/>
      </c>
      <c r="N34" s="20"/>
      <c r="O34" s="8"/>
      <c r="P34" s="74"/>
      <c r="Q34" s="74"/>
      <c r="R34" s="75" t="str">
        <f t="shared" si="3"/>
        <v/>
      </c>
      <c r="S34" s="75"/>
      <c r="T34" s="76" t="str">
        <f t="shared" si="4"/>
        <v/>
      </c>
      <c r="U34" s="76"/>
    </row>
    <row r="35" spans="2:21" x14ac:dyDescent="0.15">
      <c r="B35" s="20">
        <v>27</v>
      </c>
      <c r="C35" s="73" t="str">
        <f t="shared" si="1"/>
        <v/>
      </c>
      <c r="D35" s="73"/>
      <c r="E35" s="20"/>
      <c r="F35" s="8"/>
      <c r="G35" s="20" t="s">
        <v>3</v>
      </c>
      <c r="H35" s="74"/>
      <c r="I35" s="74"/>
      <c r="J35" s="20"/>
      <c r="K35" s="73" t="str">
        <f t="shared" si="0"/>
        <v/>
      </c>
      <c r="L35" s="73"/>
      <c r="M35" s="6" t="str">
        <f t="shared" si="2"/>
        <v/>
      </c>
      <c r="N35" s="20"/>
      <c r="O35" s="8"/>
      <c r="P35" s="74"/>
      <c r="Q35" s="74"/>
      <c r="R35" s="75" t="str">
        <f t="shared" si="3"/>
        <v/>
      </c>
      <c r="S35" s="75"/>
      <c r="T35" s="76" t="str">
        <f t="shared" si="4"/>
        <v/>
      </c>
      <c r="U35" s="76"/>
    </row>
    <row r="36" spans="2:21" x14ac:dyDescent="0.15">
      <c r="B36" s="20">
        <v>28</v>
      </c>
      <c r="C36" s="73" t="str">
        <f t="shared" si="1"/>
        <v/>
      </c>
      <c r="D36" s="73"/>
      <c r="E36" s="20"/>
      <c r="F36" s="8"/>
      <c r="G36" s="20" t="s">
        <v>3</v>
      </c>
      <c r="H36" s="74"/>
      <c r="I36" s="74"/>
      <c r="J36" s="20"/>
      <c r="K36" s="73" t="str">
        <f t="shared" si="0"/>
        <v/>
      </c>
      <c r="L36" s="73"/>
      <c r="M36" s="6" t="str">
        <f t="shared" si="2"/>
        <v/>
      </c>
      <c r="N36" s="20"/>
      <c r="O36" s="8"/>
      <c r="P36" s="74"/>
      <c r="Q36" s="74"/>
      <c r="R36" s="75" t="str">
        <f t="shared" si="3"/>
        <v/>
      </c>
      <c r="S36" s="75"/>
      <c r="T36" s="76" t="str">
        <f t="shared" si="4"/>
        <v/>
      </c>
      <c r="U36" s="76"/>
    </row>
    <row r="37" spans="2:21" x14ac:dyDescent="0.15">
      <c r="B37" s="20">
        <v>29</v>
      </c>
      <c r="C37" s="73" t="str">
        <f t="shared" si="1"/>
        <v/>
      </c>
      <c r="D37" s="73"/>
      <c r="E37" s="20"/>
      <c r="F37" s="8"/>
      <c r="G37" s="20" t="s">
        <v>3</v>
      </c>
      <c r="H37" s="74"/>
      <c r="I37" s="74"/>
      <c r="J37" s="20"/>
      <c r="K37" s="73" t="str">
        <f t="shared" si="0"/>
        <v/>
      </c>
      <c r="L37" s="73"/>
      <c r="M37" s="6" t="str">
        <f t="shared" si="2"/>
        <v/>
      </c>
      <c r="N37" s="20"/>
      <c r="O37" s="8"/>
      <c r="P37" s="74"/>
      <c r="Q37" s="74"/>
      <c r="R37" s="75" t="str">
        <f t="shared" si="3"/>
        <v/>
      </c>
      <c r="S37" s="75"/>
      <c r="T37" s="76" t="str">
        <f t="shared" si="4"/>
        <v/>
      </c>
      <c r="U37" s="76"/>
    </row>
    <row r="38" spans="2:21" x14ac:dyDescent="0.15">
      <c r="B38" s="20">
        <v>30</v>
      </c>
      <c r="C38" s="73" t="str">
        <f t="shared" si="1"/>
        <v/>
      </c>
      <c r="D38" s="73"/>
      <c r="E38" s="20"/>
      <c r="F38" s="8"/>
      <c r="G38" s="20" t="s">
        <v>4</v>
      </c>
      <c r="H38" s="74"/>
      <c r="I38" s="74"/>
      <c r="J38" s="20"/>
      <c r="K38" s="73" t="str">
        <f t="shared" si="0"/>
        <v/>
      </c>
      <c r="L38" s="73"/>
      <c r="M38" s="6" t="str">
        <f t="shared" si="2"/>
        <v/>
      </c>
      <c r="N38" s="20"/>
      <c r="O38" s="8"/>
      <c r="P38" s="74"/>
      <c r="Q38" s="74"/>
      <c r="R38" s="75" t="str">
        <f t="shared" si="3"/>
        <v/>
      </c>
      <c r="S38" s="75"/>
      <c r="T38" s="76" t="str">
        <f t="shared" si="4"/>
        <v/>
      </c>
      <c r="U38" s="76"/>
    </row>
    <row r="39" spans="2:21" x14ac:dyDescent="0.15">
      <c r="B39" s="20">
        <v>31</v>
      </c>
      <c r="C39" s="73" t="str">
        <f t="shared" si="1"/>
        <v/>
      </c>
      <c r="D39" s="73"/>
      <c r="E39" s="20"/>
      <c r="F39" s="8"/>
      <c r="G39" s="20" t="s">
        <v>4</v>
      </c>
      <c r="H39" s="74"/>
      <c r="I39" s="74"/>
      <c r="J39" s="20"/>
      <c r="K39" s="73" t="str">
        <f t="shared" si="0"/>
        <v/>
      </c>
      <c r="L39" s="73"/>
      <c r="M39" s="6" t="str">
        <f t="shared" si="2"/>
        <v/>
      </c>
      <c r="N39" s="20"/>
      <c r="O39" s="8"/>
      <c r="P39" s="74"/>
      <c r="Q39" s="74"/>
      <c r="R39" s="75" t="str">
        <f t="shared" si="3"/>
        <v/>
      </c>
      <c r="S39" s="75"/>
      <c r="T39" s="76" t="str">
        <f t="shared" si="4"/>
        <v/>
      </c>
      <c r="U39" s="76"/>
    </row>
    <row r="40" spans="2:21" x14ac:dyDescent="0.15">
      <c r="B40" s="20">
        <v>32</v>
      </c>
      <c r="C40" s="73" t="str">
        <f t="shared" si="1"/>
        <v/>
      </c>
      <c r="D40" s="73"/>
      <c r="E40" s="20"/>
      <c r="F40" s="8"/>
      <c r="G40" s="20" t="s">
        <v>4</v>
      </c>
      <c r="H40" s="74"/>
      <c r="I40" s="74"/>
      <c r="J40" s="20"/>
      <c r="K40" s="73" t="str">
        <f t="shared" si="0"/>
        <v/>
      </c>
      <c r="L40" s="73"/>
      <c r="M40" s="6" t="str">
        <f t="shared" si="2"/>
        <v/>
      </c>
      <c r="N40" s="20"/>
      <c r="O40" s="8"/>
      <c r="P40" s="74"/>
      <c r="Q40" s="74"/>
      <c r="R40" s="75" t="str">
        <f t="shared" si="3"/>
        <v/>
      </c>
      <c r="S40" s="75"/>
      <c r="T40" s="76" t="str">
        <f t="shared" si="4"/>
        <v/>
      </c>
      <c r="U40" s="76"/>
    </row>
    <row r="41" spans="2:21" x14ac:dyDescent="0.15">
      <c r="B41" s="20">
        <v>33</v>
      </c>
      <c r="C41" s="73" t="str">
        <f t="shared" si="1"/>
        <v/>
      </c>
      <c r="D41" s="73"/>
      <c r="E41" s="20"/>
      <c r="F41" s="8"/>
      <c r="G41" s="20" t="s">
        <v>3</v>
      </c>
      <c r="H41" s="74"/>
      <c r="I41" s="74"/>
      <c r="J41" s="20"/>
      <c r="K41" s="73" t="str">
        <f t="shared" si="0"/>
        <v/>
      </c>
      <c r="L41" s="73"/>
      <c r="M41" s="6" t="str">
        <f t="shared" si="2"/>
        <v/>
      </c>
      <c r="N41" s="20"/>
      <c r="O41" s="8"/>
      <c r="P41" s="74"/>
      <c r="Q41" s="74"/>
      <c r="R41" s="75" t="str">
        <f t="shared" si="3"/>
        <v/>
      </c>
      <c r="S41" s="75"/>
      <c r="T41" s="76" t="str">
        <f t="shared" si="4"/>
        <v/>
      </c>
      <c r="U41" s="76"/>
    </row>
    <row r="42" spans="2:21" x14ac:dyDescent="0.15">
      <c r="B42" s="20">
        <v>34</v>
      </c>
      <c r="C42" s="73" t="str">
        <f t="shared" si="1"/>
        <v/>
      </c>
      <c r="D42" s="73"/>
      <c r="E42" s="20"/>
      <c r="F42" s="8"/>
      <c r="G42" s="20" t="s">
        <v>4</v>
      </c>
      <c r="H42" s="74"/>
      <c r="I42" s="74"/>
      <c r="J42" s="20"/>
      <c r="K42" s="73" t="str">
        <f t="shared" si="0"/>
        <v/>
      </c>
      <c r="L42" s="73"/>
      <c r="M42" s="6" t="str">
        <f t="shared" si="2"/>
        <v/>
      </c>
      <c r="N42" s="20"/>
      <c r="O42" s="8"/>
      <c r="P42" s="74"/>
      <c r="Q42" s="74"/>
      <c r="R42" s="75" t="str">
        <f t="shared" si="3"/>
        <v/>
      </c>
      <c r="S42" s="75"/>
      <c r="T42" s="76" t="str">
        <f t="shared" si="4"/>
        <v/>
      </c>
      <c r="U42" s="76"/>
    </row>
    <row r="43" spans="2:21" x14ac:dyDescent="0.15">
      <c r="B43" s="20">
        <v>35</v>
      </c>
      <c r="C43" s="73" t="str">
        <f t="shared" si="1"/>
        <v/>
      </c>
      <c r="D43" s="73"/>
      <c r="E43" s="20"/>
      <c r="F43" s="8"/>
      <c r="G43" s="20" t="s">
        <v>3</v>
      </c>
      <c r="H43" s="74"/>
      <c r="I43" s="74"/>
      <c r="J43" s="20"/>
      <c r="K43" s="73" t="str">
        <f t="shared" si="0"/>
        <v/>
      </c>
      <c r="L43" s="73"/>
      <c r="M43" s="6" t="str">
        <f t="shared" si="2"/>
        <v/>
      </c>
      <c r="N43" s="20"/>
      <c r="O43" s="8"/>
      <c r="P43" s="74"/>
      <c r="Q43" s="74"/>
      <c r="R43" s="75" t="str">
        <f t="shared" si="3"/>
        <v/>
      </c>
      <c r="S43" s="75"/>
      <c r="T43" s="76" t="str">
        <f t="shared" si="4"/>
        <v/>
      </c>
      <c r="U43" s="76"/>
    </row>
    <row r="44" spans="2:21" x14ac:dyDescent="0.15">
      <c r="B44" s="20">
        <v>36</v>
      </c>
      <c r="C44" s="73" t="str">
        <f t="shared" si="1"/>
        <v/>
      </c>
      <c r="D44" s="73"/>
      <c r="E44" s="20"/>
      <c r="F44" s="8"/>
      <c r="G44" s="20" t="s">
        <v>4</v>
      </c>
      <c r="H44" s="74"/>
      <c r="I44" s="74"/>
      <c r="J44" s="20"/>
      <c r="K44" s="73" t="str">
        <f t="shared" si="0"/>
        <v/>
      </c>
      <c r="L44" s="73"/>
      <c r="M44" s="6" t="str">
        <f t="shared" si="2"/>
        <v/>
      </c>
      <c r="N44" s="20"/>
      <c r="O44" s="8"/>
      <c r="P44" s="74"/>
      <c r="Q44" s="74"/>
      <c r="R44" s="75" t="str">
        <f t="shared" si="3"/>
        <v/>
      </c>
      <c r="S44" s="75"/>
      <c r="T44" s="76" t="str">
        <f t="shared" si="4"/>
        <v/>
      </c>
      <c r="U44" s="76"/>
    </row>
    <row r="45" spans="2:21" x14ac:dyDescent="0.15">
      <c r="B45" s="20">
        <v>37</v>
      </c>
      <c r="C45" s="73" t="str">
        <f t="shared" si="1"/>
        <v/>
      </c>
      <c r="D45" s="73"/>
      <c r="E45" s="20"/>
      <c r="F45" s="8"/>
      <c r="G45" s="20" t="s">
        <v>3</v>
      </c>
      <c r="H45" s="74"/>
      <c r="I45" s="74"/>
      <c r="J45" s="20"/>
      <c r="K45" s="73" t="str">
        <f t="shared" si="0"/>
        <v/>
      </c>
      <c r="L45" s="73"/>
      <c r="M45" s="6" t="str">
        <f t="shared" si="2"/>
        <v/>
      </c>
      <c r="N45" s="20"/>
      <c r="O45" s="8"/>
      <c r="P45" s="74"/>
      <c r="Q45" s="74"/>
      <c r="R45" s="75" t="str">
        <f t="shared" si="3"/>
        <v/>
      </c>
      <c r="S45" s="75"/>
      <c r="T45" s="76" t="str">
        <f t="shared" si="4"/>
        <v/>
      </c>
      <c r="U45" s="76"/>
    </row>
    <row r="46" spans="2:21" x14ac:dyDescent="0.15">
      <c r="B46" s="20">
        <v>38</v>
      </c>
      <c r="C46" s="73" t="str">
        <f t="shared" si="1"/>
        <v/>
      </c>
      <c r="D46" s="73"/>
      <c r="E46" s="20"/>
      <c r="F46" s="8"/>
      <c r="G46" s="20" t="s">
        <v>4</v>
      </c>
      <c r="H46" s="74"/>
      <c r="I46" s="74"/>
      <c r="J46" s="20"/>
      <c r="K46" s="73" t="str">
        <f t="shared" si="0"/>
        <v/>
      </c>
      <c r="L46" s="73"/>
      <c r="M46" s="6" t="str">
        <f t="shared" si="2"/>
        <v/>
      </c>
      <c r="N46" s="20"/>
      <c r="O46" s="8"/>
      <c r="P46" s="74"/>
      <c r="Q46" s="74"/>
      <c r="R46" s="75" t="str">
        <f t="shared" si="3"/>
        <v/>
      </c>
      <c r="S46" s="75"/>
      <c r="T46" s="76" t="str">
        <f t="shared" si="4"/>
        <v/>
      </c>
      <c r="U46" s="76"/>
    </row>
    <row r="47" spans="2:21" x14ac:dyDescent="0.15">
      <c r="B47" s="20">
        <v>39</v>
      </c>
      <c r="C47" s="73" t="str">
        <f t="shared" si="1"/>
        <v/>
      </c>
      <c r="D47" s="73"/>
      <c r="E47" s="20"/>
      <c r="F47" s="8"/>
      <c r="G47" s="20" t="s">
        <v>4</v>
      </c>
      <c r="H47" s="74"/>
      <c r="I47" s="74"/>
      <c r="J47" s="20"/>
      <c r="K47" s="73" t="str">
        <f t="shared" si="0"/>
        <v/>
      </c>
      <c r="L47" s="73"/>
      <c r="M47" s="6" t="str">
        <f t="shared" si="2"/>
        <v/>
      </c>
      <c r="N47" s="20"/>
      <c r="O47" s="8"/>
      <c r="P47" s="74"/>
      <c r="Q47" s="74"/>
      <c r="R47" s="75" t="str">
        <f t="shared" si="3"/>
        <v/>
      </c>
      <c r="S47" s="75"/>
      <c r="T47" s="76" t="str">
        <f t="shared" si="4"/>
        <v/>
      </c>
      <c r="U47" s="76"/>
    </row>
    <row r="48" spans="2:21" x14ac:dyDescent="0.15">
      <c r="B48" s="20">
        <v>40</v>
      </c>
      <c r="C48" s="73" t="str">
        <f t="shared" si="1"/>
        <v/>
      </c>
      <c r="D48" s="73"/>
      <c r="E48" s="20"/>
      <c r="F48" s="8"/>
      <c r="G48" s="20" t="s">
        <v>37</v>
      </c>
      <c r="H48" s="74"/>
      <c r="I48" s="74"/>
      <c r="J48" s="20"/>
      <c r="K48" s="73" t="str">
        <f t="shared" si="0"/>
        <v/>
      </c>
      <c r="L48" s="73"/>
      <c r="M48" s="6" t="str">
        <f t="shared" si="2"/>
        <v/>
      </c>
      <c r="N48" s="20"/>
      <c r="O48" s="8"/>
      <c r="P48" s="74"/>
      <c r="Q48" s="74"/>
      <c r="R48" s="75" t="str">
        <f t="shared" si="3"/>
        <v/>
      </c>
      <c r="S48" s="75"/>
      <c r="T48" s="76" t="str">
        <f t="shared" si="4"/>
        <v/>
      </c>
      <c r="U48" s="76"/>
    </row>
    <row r="49" spans="2:21" x14ac:dyDescent="0.15">
      <c r="B49" s="20">
        <v>41</v>
      </c>
      <c r="C49" s="73" t="str">
        <f t="shared" si="1"/>
        <v/>
      </c>
      <c r="D49" s="73"/>
      <c r="E49" s="20"/>
      <c r="F49" s="8"/>
      <c r="G49" s="20" t="s">
        <v>4</v>
      </c>
      <c r="H49" s="74"/>
      <c r="I49" s="74"/>
      <c r="J49" s="20"/>
      <c r="K49" s="73" t="str">
        <f t="shared" si="0"/>
        <v/>
      </c>
      <c r="L49" s="73"/>
      <c r="M49" s="6" t="str">
        <f t="shared" si="2"/>
        <v/>
      </c>
      <c r="N49" s="20"/>
      <c r="O49" s="8"/>
      <c r="P49" s="74"/>
      <c r="Q49" s="74"/>
      <c r="R49" s="75" t="str">
        <f t="shared" si="3"/>
        <v/>
      </c>
      <c r="S49" s="75"/>
      <c r="T49" s="76" t="str">
        <f t="shared" si="4"/>
        <v/>
      </c>
      <c r="U49" s="76"/>
    </row>
    <row r="50" spans="2:21" x14ac:dyDescent="0.15">
      <c r="B50" s="20">
        <v>42</v>
      </c>
      <c r="C50" s="73" t="str">
        <f t="shared" si="1"/>
        <v/>
      </c>
      <c r="D50" s="73"/>
      <c r="E50" s="20"/>
      <c r="F50" s="8"/>
      <c r="G50" s="20" t="s">
        <v>4</v>
      </c>
      <c r="H50" s="74"/>
      <c r="I50" s="74"/>
      <c r="J50" s="20"/>
      <c r="K50" s="73" t="str">
        <f t="shared" si="0"/>
        <v/>
      </c>
      <c r="L50" s="73"/>
      <c r="M50" s="6" t="str">
        <f t="shared" si="2"/>
        <v/>
      </c>
      <c r="N50" s="20"/>
      <c r="O50" s="8"/>
      <c r="P50" s="74"/>
      <c r="Q50" s="74"/>
      <c r="R50" s="75" t="str">
        <f t="shared" si="3"/>
        <v/>
      </c>
      <c r="S50" s="75"/>
      <c r="T50" s="76" t="str">
        <f t="shared" si="4"/>
        <v/>
      </c>
      <c r="U50" s="76"/>
    </row>
    <row r="51" spans="2:21" x14ac:dyDescent="0.15">
      <c r="B51" s="20">
        <v>43</v>
      </c>
      <c r="C51" s="73" t="str">
        <f t="shared" si="1"/>
        <v/>
      </c>
      <c r="D51" s="73"/>
      <c r="E51" s="20"/>
      <c r="F51" s="8"/>
      <c r="G51" s="20" t="s">
        <v>3</v>
      </c>
      <c r="H51" s="74"/>
      <c r="I51" s="74"/>
      <c r="J51" s="20"/>
      <c r="K51" s="73" t="str">
        <f t="shared" si="0"/>
        <v/>
      </c>
      <c r="L51" s="73"/>
      <c r="M51" s="6" t="str">
        <f t="shared" si="2"/>
        <v/>
      </c>
      <c r="N51" s="20"/>
      <c r="O51" s="8"/>
      <c r="P51" s="74"/>
      <c r="Q51" s="74"/>
      <c r="R51" s="75" t="str">
        <f t="shared" si="3"/>
        <v/>
      </c>
      <c r="S51" s="75"/>
      <c r="T51" s="76" t="str">
        <f t="shared" si="4"/>
        <v/>
      </c>
      <c r="U51" s="76"/>
    </row>
    <row r="52" spans="2:21" x14ac:dyDescent="0.15">
      <c r="B52" s="20">
        <v>44</v>
      </c>
      <c r="C52" s="73" t="str">
        <f t="shared" si="1"/>
        <v/>
      </c>
      <c r="D52" s="73"/>
      <c r="E52" s="20"/>
      <c r="F52" s="8"/>
      <c r="G52" s="20" t="s">
        <v>3</v>
      </c>
      <c r="H52" s="74"/>
      <c r="I52" s="74"/>
      <c r="J52" s="20"/>
      <c r="K52" s="73" t="str">
        <f t="shared" si="0"/>
        <v/>
      </c>
      <c r="L52" s="73"/>
      <c r="M52" s="6" t="str">
        <f t="shared" si="2"/>
        <v/>
      </c>
      <c r="N52" s="20"/>
      <c r="O52" s="8"/>
      <c r="P52" s="74"/>
      <c r="Q52" s="74"/>
      <c r="R52" s="75" t="str">
        <f t="shared" si="3"/>
        <v/>
      </c>
      <c r="S52" s="75"/>
      <c r="T52" s="76" t="str">
        <f t="shared" si="4"/>
        <v/>
      </c>
      <c r="U52" s="76"/>
    </row>
    <row r="53" spans="2:21" x14ac:dyDescent="0.15">
      <c r="B53" s="20">
        <v>45</v>
      </c>
      <c r="C53" s="73" t="str">
        <f t="shared" si="1"/>
        <v/>
      </c>
      <c r="D53" s="73"/>
      <c r="E53" s="20"/>
      <c r="F53" s="8"/>
      <c r="G53" s="20" t="s">
        <v>4</v>
      </c>
      <c r="H53" s="74"/>
      <c r="I53" s="74"/>
      <c r="J53" s="20"/>
      <c r="K53" s="73" t="str">
        <f t="shared" si="0"/>
        <v/>
      </c>
      <c r="L53" s="73"/>
      <c r="M53" s="6" t="str">
        <f t="shared" si="2"/>
        <v/>
      </c>
      <c r="N53" s="20"/>
      <c r="O53" s="8"/>
      <c r="P53" s="74"/>
      <c r="Q53" s="74"/>
      <c r="R53" s="75" t="str">
        <f t="shared" si="3"/>
        <v/>
      </c>
      <c r="S53" s="75"/>
      <c r="T53" s="76" t="str">
        <f t="shared" si="4"/>
        <v/>
      </c>
      <c r="U53" s="76"/>
    </row>
    <row r="54" spans="2:21" x14ac:dyDescent="0.15">
      <c r="B54" s="20">
        <v>46</v>
      </c>
      <c r="C54" s="73" t="str">
        <f t="shared" si="1"/>
        <v/>
      </c>
      <c r="D54" s="73"/>
      <c r="E54" s="20"/>
      <c r="F54" s="8"/>
      <c r="G54" s="20" t="s">
        <v>4</v>
      </c>
      <c r="H54" s="74"/>
      <c r="I54" s="74"/>
      <c r="J54" s="20"/>
      <c r="K54" s="73" t="str">
        <f t="shared" si="0"/>
        <v/>
      </c>
      <c r="L54" s="73"/>
      <c r="M54" s="6" t="str">
        <f t="shared" si="2"/>
        <v/>
      </c>
      <c r="N54" s="20"/>
      <c r="O54" s="8"/>
      <c r="P54" s="74"/>
      <c r="Q54" s="74"/>
      <c r="R54" s="75" t="str">
        <f t="shared" si="3"/>
        <v/>
      </c>
      <c r="S54" s="75"/>
      <c r="T54" s="76" t="str">
        <f t="shared" si="4"/>
        <v/>
      </c>
      <c r="U54" s="76"/>
    </row>
    <row r="55" spans="2:21" x14ac:dyDescent="0.15">
      <c r="B55" s="20">
        <v>47</v>
      </c>
      <c r="C55" s="73" t="str">
        <f t="shared" si="1"/>
        <v/>
      </c>
      <c r="D55" s="73"/>
      <c r="E55" s="20"/>
      <c r="F55" s="8"/>
      <c r="G55" s="20" t="s">
        <v>3</v>
      </c>
      <c r="H55" s="74"/>
      <c r="I55" s="74"/>
      <c r="J55" s="20"/>
      <c r="K55" s="73" t="str">
        <f t="shared" si="0"/>
        <v/>
      </c>
      <c r="L55" s="73"/>
      <c r="M55" s="6" t="str">
        <f t="shared" si="2"/>
        <v/>
      </c>
      <c r="N55" s="20"/>
      <c r="O55" s="8"/>
      <c r="P55" s="74"/>
      <c r="Q55" s="74"/>
      <c r="R55" s="75" t="str">
        <f t="shared" si="3"/>
        <v/>
      </c>
      <c r="S55" s="75"/>
      <c r="T55" s="76" t="str">
        <f t="shared" si="4"/>
        <v/>
      </c>
      <c r="U55" s="76"/>
    </row>
    <row r="56" spans="2:21" x14ac:dyDescent="0.15">
      <c r="B56" s="20">
        <v>48</v>
      </c>
      <c r="C56" s="73" t="str">
        <f t="shared" si="1"/>
        <v/>
      </c>
      <c r="D56" s="73"/>
      <c r="E56" s="20"/>
      <c r="F56" s="8"/>
      <c r="G56" s="20" t="s">
        <v>3</v>
      </c>
      <c r="H56" s="74"/>
      <c r="I56" s="74"/>
      <c r="J56" s="20"/>
      <c r="K56" s="73" t="str">
        <f t="shared" si="0"/>
        <v/>
      </c>
      <c r="L56" s="73"/>
      <c r="M56" s="6" t="str">
        <f t="shared" si="2"/>
        <v/>
      </c>
      <c r="N56" s="20"/>
      <c r="O56" s="8"/>
      <c r="P56" s="74"/>
      <c r="Q56" s="74"/>
      <c r="R56" s="75" t="str">
        <f t="shared" si="3"/>
        <v/>
      </c>
      <c r="S56" s="75"/>
      <c r="T56" s="76" t="str">
        <f t="shared" si="4"/>
        <v/>
      </c>
      <c r="U56" s="76"/>
    </row>
    <row r="57" spans="2:21" x14ac:dyDescent="0.15">
      <c r="B57" s="20">
        <v>49</v>
      </c>
      <c r="C57" s="73" t="str">
        <f t="shared" si="1"/>
        <v/>
      </c>
      <c r="D57" s="73"/>
      <c r="E57" s="20"/>
      <c r="F57" s="8"/>
      <c r="G57" s="20" t="s">
        <v>3</v>
      </c>
      <c r="H57" s="74"/>
      <c r="I57" s="74"/>
      <c r="J57" s="20"/>
      <c r="K57" s="73" t="str">
        <f t="shared" si="0"/>
        <v/>
      </c>
      <c r="L57" s="73"/>
      <c r="M57" s="6" t="str">
        <f t="shared" si="2"/>
        <v/>
      </c>
      <c r="N57" s="20"/>
      <c r="O57" s="8"/>
      <c r="P57" s="74"/>
      <c r="Q57" s="74"/>
      <c r="R57" s="75" t="str">
        <f t="shared" si="3"/>
        <v/>
      </c>
      <c r="S57" s="75"/>
      <c r="T57" s="76" t="str">
        <f t="shared" si="4"/>
        <v/>
      </c>
      <c r="U57" s="76"/>
    </row>
    <row r="58" spans="2:21" x14ac:dyDescent="0.15">
      <c r="B58" s="20">
        <v>50</v>
      </c>
      <c r="C58" s="73" t="str">
        <f t="shared" si="1"/>
        <v/>
      </c>
      <c r="D58" s="73"/>
      <c r="E58" s="20"/>
      <c r="F58" s="8"/>
      <c r="G58" s="20" t="s">
        <v>3</v>
      </c>
      <c r="H58" s="74"/>
      <c r="I58" s="74"/>
      <c r="J58" s="20"/>
      <c r="K58" s="73" t="str">
        <f t="shared" si="0"/>
        <v/>
      </c>
      <c r="L58" s="73"/>
      <c r="M58" s="6" t="str">
        <f t="shared" si="2"/>
        <v/>
      </c>
      <c r="N58" s="20"/>
      <c r="O58" s="8"/>
      <c r="P58" s="74"/>
      <c r="Q58" s="74"/>
      <c r="R58" s="75" t="str">
        <f t="shared" si="3"/>
        <v/>
      </c>
      <c r="S58" s="75"/>
      <c r="T58" s="76" t="str">
        <f t="shared" si="4"/>
        <v/>
      </c>
      <c r="U58" s="76"/>
    </row>
    <row r="59" spans="2:21" x14ac:dyDescent="0.15">
      <c r="B59" s="20">
        <v>51</v>
      </c>
      <c r="C59" s="73" t="str">
        <f t="shared" si="1"/>
        <v/>
      </c>
      <c r="D59" s="73"/>
      <c r="E59" s="20"/>
      <c r="F59" s="8"/>
      <c r="G59" s="20" t="s">
        <v>3</v>
      </c>
      <c r="H59" s="74"/>
      <c r="I59" s="74"/>
      <c r="J59" s="20"/>
      <c r="K59" s="73" t="str">
        <f t="shared" si="0"/>
        <v/>
      </c>
      <c r="L59" s="73"/>
      <c r="M59" s="6" t="str">
        <f t="shared" si="2"/>
        <v/>
      </c>
      <c r="N59" s="20"/>
      <c r="O59" s="8"/>
      <c r="P59" s="74"/>
      <c r="Q59" s="74"/>
      <c r="R59" s="75" t="str">
        <f t="shared" si="3"/>
        <v/>
      </c>
      <c r="S59" s="75"/>
      <c r="T59" s="76" t="str">
        <f t="shared" si="4"/>
        <v/>
      </c>
      <c r="U59" s="76"/>
    </row>
    <row r="60" spans="2:21" x14ac:dyDescent="0.15">
      <c r="B60" s="20">
        <v>52</v>
      </c>
      <c r="C60" s="73" t="str">
        <f t="shared" si="1"/>
        <v/>
      </c>
      <c r="D60" s="73"/>
      <c r="E60" s="20"/>
      <c r="F60" s="8"/>
      <c r="G60" s="20" t="s">
        <v>3</v>
      </c>
      <c r="H60" s="74"/>
      <c r="I60" s="74"/>
      <c r="J60" s="20"/>
      <c r="K60" s="73" t="str">
        <f t="shared" si="0"/>
        <v/>
      </c>
      <c r="L60" s="73"/>
      <c r="M60" s="6" t="str">
        <f t="shared" si="2"/>
        <v/>
      </c>
      <c r="N60" s="20"/>
      <c r="O60" s="8"/>
      <c r="P60" s="74"/>
      <c r="Q60" s="74"/>
      <c r="R60" s="75" t="str">
        <f t="shared" si="3"/>
        <v/>
      </c>
      <c r="S60" s="75"/>
      <c r="T60" s="76" t="str">
        <f t="shared" si="4"/>
        <v/>
      </c>
      <c r="U60" s="76"/>
    </row>
    <row r="61" spans="2:21" x14ac:dyDescent="0.15">
      <c r="B61" s="20">
        <v>53</v>
      </c>
      <c r="C61" s="73" t="str">
        <f t="shared" si="1"/>
        <v/>
      </c>
      <c r="D61" s="73"/>
      <c r="E61" s="20"/>
      <c r="F61" s="8"/>
      <c r="G61" s="20" t="s">
        <v>3</v>
      </c>
      <c r="H61" s="74"/>
      <c r="I61" s="74"/>
      <c r="J61" s="20"/>
      <c r="K61" s="73" t="str">
        <f t="shared" si="0"/>
        <v/>
      </c>
      <c r="L61" s="73"/>
      <c r="M61" s="6" t="str">
        <f t="shared" si="2"/>
        <v/>
      </c>
      <c r="N61" s="20"/>
      <c r="O61" s="8"/>
      <c r="P61" s="74"/>
      <c r="Q61" s="74"/>
      <c r="R61" s="75" t="str">
        <f t="shared" si="3"/>
        <v/>
      </c>
      <c r="S61" s="75"/>
      <c r="T61" s="76" t="str">
        <f t="shared" si="4"/>
        <v/>
      </c>
      <c r="U61" s="76"/>
    </row>
    <row r="62" spans="2:21" x14ac:dyDescent="0.15">
      <c r="B62" s="20">
        <v>54</v>
      </c>
      <c r="C62" s="73" t="str">
        <f t="shared" si="1"/>
        <v/>
      </c>
      <c r="D62" s="73"/>
      <c r="E62" s="20"/>
      <c r="F62" s="8"/>
      <c r="G62" s="20" t="s">
        <v>3</v>
      </c>
      <c r="H62" s="74"/>
      <c r="I62" s="74"/>
      <c r="J62" s="20"/>
      <c r="K62" s="73" t="str">
        <f t="shared" si="0"/>
        <v/>
      </c>
      <c r="L62" s="73"/>
      <c r="M62" s="6" t="str">
        <f t="shared" si="2"/>
        <v/>
      </c>
      <c r="N62" s="20"/>
      <c r="O62" s="8"/>
      <c r="P62" s="74"/>
      <c r="Q62" s="74"/>
      <c r="R62" s="75" t="str">
        <f t="shared" si="3"/>
        <v/>
      </c>
      <c r="S62" s="75"/>
      <c r="T62" s="76" t="str">
        <f t="shared" si="4"/>
        <v/>
      </c>
      <c r="U62" s="76"/>
    </row>
    <row r="63" spans="2:21" x14ac:dyDescent="0.15">
      <c r="B63" s="20">
        <v>55</v>
      </c>
      <c r="C63" s="73" t="str">
        <f t="shared" si="1"/>
        <v/>
      </c>
      <c r="D63" s="73"/>
      <c r="E63" s="20"/>
      <c r="F63" s="8"/>
      <c r="G63" s="20" t="s">
        <v>4</v>
      </c>
      <c r="H63" s="74"/>
      <c r="I63" s="74"/>
      <c r="J63" s="20"/>
      <c r="K63" s="73" t="str">
        <f t="shared" si="0"/>
        <v/>
      </c>
      <c r="L63" s="73"/>
      <c r="M63" s="6" t="str">
        <f t="shared" si="2"/>
        <v/>
      </c>
      <c r="N63" s="20"/>
      <c r="O63" s="8"/>
      <c r="P63" s="74"/>
      <c r="Q63" s="74"/>
      <c r="R63" s="75" t="str">
        <f t="shared" si="3"/>
        <v/>
      </c>
      <c r="S63" s="75"/>
      <c r="T63" s="76" t="str">
        <f t="shared" si="4"/>
        <v/>
      </c>
      <c r="U63" s="76"/>
    </row>
    <row r="64" spans="2:21" x14ac:dyDescent="0.15">
      <c r="B64" s="20">
        <v>56</v>
      </c>
      <c r="C64" s="73" t="str">
        <f t="shared" si="1"/>
        <v/>
      </c>
      <c r="D64" s="73"/>
      <c r="E64" s="20"/>
      <c r="F64" s="8"/>
      <c r="G64" s="20" t="s">
        <v>3</v>
      </c>
      <c r="H64" s="74"/>
      <c r="I64" s="74"/>
      <c r="J64" s="20"/>
      <c r="K64" s="73" t="str">
        <f t="shared" si="0"/>
        <v/>
      </c>
      <c r="L64" s="73"/>
      <c r="M64" s="6" t="str">
        <f t="shared" si="2"/>
        <v/>
      </c>
      <c r="N64" s="20"/>
      <c r="O64" s="8"/>
      <c r="P64" s="74"/>
      <c r="Q64" s="74"/>
      <c r="R64" s="75" t="str">
        <f t="shared" si="3"/>
        <v/>
      </c>
      <c r="S64" s="75"/>
      <c r="T64" s="76" t="str">
        <f t="shared" si="4"/>
        <v/>
      </c>
      <c r="U64" s="76"/>
    </row>
    <row r="65" spans="2:21" x14ac:dyDescent="0.15">
      <c r="B65" s="20">
        <v>57</v>
      </c>
      <c r="C65" s="73" t="str">
        <f t="shared" si="1"/>
        <v/>
      </c>
      <c r="D65" s="73"/>
      <c r="E65" s="20"/>
      <c r="F65" s="8"/>
      <c r="G65" s="20" t="s">
        <v>3</v>
      </c>
      <c r="H65" s="74"/>
      <c r="I65" s="74"/>
      <c r="J65" s="20"/>
      <c r="K65" s="73" t="str">
        <f t="shared" si="0"/>
        <v/>
      </c>
      <c r="L65" s="73"/>
      <c r="M65" s="6" t="str">
        <f t="shared" si="2"/>
        <v/>
      </c>
      <c r="N65" s="20"/>
      <c r="O65" s="8"/>
      <c r="P65" s="74"/>
      <c r="Q65" s="74"/>
      <c r="R65" s="75" t="str">
        <f t="shared" si="3"/>
        <v/>
      </c>
      <c r="S65" s="75"/>
      <c r="T65" s="76" t="str">
        <f t="shared" si="4"/>
        <v/>
      </c>
      <c r="U65" s="76"/>
    </row>
    <row r="66" spans="2:21" x14ac:dyDescent="0.15">
      <c r="B66" s="20">
        <v>58</v>
      </c>
      <c r="C66" s="73" t="str">
        <f t="shared" si="1"/>
        <v/>
      </c>
      <c r="D66" s="73"/>
      <c r="E66" s="20"/>
      <c r="F66" s="8"/>
      <c r="G66" s="20" t="s">
        <v>3</v>
      </c>
      <c r="H66" s="74"/>
      <c r="I66" s="74"/>
      <c r="J66" s="20"/>
      <c r="K66" s="73" t="str">
        <f t="shared" si="0"/>
        <v/>
      </c>
      <c r="L66" s="73"/>
      <c r="M66" s="6" t="str">
        <f t="shared" si="2"/>
        <v/>
      </c>
      <c r="N66" s="20"/>
      <c r="O66" s="8"/>
      <c r="P66" s="74"/>
      <c r="Q66" s="74"/>
      <c r="R66" s="75" t="str">
        <f t="shared" si="3"/>
        <v/>
      </c>
      <c r="S66" s="75"/>
      <c r="T66" s="76" t="str">
        <f t="shared" si="4"/>
        <v/>
      </c>
      <c r="U66" s="76"/>
    </row>
    <row r="67" spans="2:21" x14ac:dyDescent="0.15">
      <c r="B67" s="20">
        <v>59</v>
      </c>
      <c r="C67" s="73" t="str">
        <f t="shared" si="1"/>
        <v/>
      </c>
      <c r="D67" s="73"/>
      <c r="E67" s="20"/>
      <c r="F67" s="8"/>
      <c r="G67" s="20" t="s">
        <v>3</v>
      </c>
      <c r="H67" s="74"/>
      <c r="I67" s="74"/>
      <c r="J67" s="20"/>
      <c r="K67" s="73" t="str">
        <f t="shared" si="0"/>
        <v/>
      </c>
      <c r="L67" s="73"/>
      <c r="M67" s="6" t="str">
        <f t="shared" si="2"/>
        <v/>
      </c>
      <c r="N67" s="20"/>
      <c r="O67" s="8"/>
      <c r="P67" s="74"/>
      <c r="Q67" s="74"/>
      <c r="R67" s="75" t="str">
        <f t="shared" si="3"/>
        <v/>
      </c>
      <c r="S67" s="75"/>
      <c r="T67" s="76" t="str">
        <f t="shared" si="4"/>
        <v/>
      </c>
      <c r="U67" s="76"/>
    </row>
    <row r="68" spans="2:21" x14ac:dyDescent="0.15">
      <c r="B68" s="20">
        <v>60</v>
      </c>
      <c r="C68" s="73" t="str">
        <f t="shared" si="1"/>
        <v/>
      </c>
      <c r="D68" s="73"/>
      <c r="E68" s="20"/>
      <c r="F68" s="8"/>
      <c r="G68" s="20" t="s">
        <v>4</v>
      </c>
      <c r="H68" s="74"/>
      <c r="I68" s="74"/>
      <c r="J68" s="20"/>
      <c r="K68" s="73" t="str">
        <f t="shared" si="0"/>
        <v/>
      </c>
      <c r="L68" s="73"/>
      <c r="M68" s="6" t="str">
        <f t="shared" si="2"/>
        <v/>
      </c>
      <c r="N68" s="20"/>
      <c r="O68" s="8"/>
      <c r="P68" s="74"/>
      <c r="Q68" s="74"/>
      <c r="R68" s="75" t="str">
        <f t="shared" si="3"/>
        <v/>
      </c>
      <c r="S68" s="75"/>
      <c r="T68" s="76" t="str">
        <f t="shared" si="4"/>
        <v/>
      </c>
      <c r="U68" s="76"/>
    </row>
    <row r="69" spans="2:21" x14ac:dyDescent="0.15">
      <c r="B69" s="20">
        <v>61</v>
      </c>
      <c r="C69" s="73" t="str">
        <f t="shared" si="1"/>
        <v/>
      </c>
      <c r="D69" s="73"/>
      <c r="E69" s="20"/>
      <c r="F69" s="8"/>
      <c r="G69" s="20" t="s">
        <v>4</v>
      </c>
      <c r="H69" s="74"/>
      <c r="I69" s="74"/>
      <c r="J69" s="20"/>
      <c r="K69" s="73" t="str">
        <f t="shared" si="0"/>
        <v/>
      </c>
      <c r="L69" s="73"/>
      <c r="M69" s="6" t="str">
        <f t="shared" si="2"/>
        <v/>
      </c>
      <c r="N69" s="20"/>
      <c r="O69" s="8"/>
      <c r="P69" s="74"/>
      <c r="Q69" s="74"/>
      <c r="R69" s="75" t="str">
        <f t="shared" si="3"/>
        <v/>
      </c>
      <c r="S69" s="75"/>
      <c r="T69" s="76" t="str">
        <f t="shared" si="4"/>
        <v/>
      </c>
      <c r="U69" s="76"/>
    </row>
    <row r="70" spans="2:21" x14ac:dyDescent="0.15">
      <c r="B70" s="20">
        <v>62</v>
      </c>
      <c r="C70" s="73" t="str">
        <f t="shared" si="1"/>
        <v/>
      </c>
      <c r="D70" s="73"/>
      <c r="E70" s="20"/>
      <c r="F70" s="8"/>
      <c r="G70" s="20" t="s">
        <v>3</v>
      </c>
      <c r="H70" s="74"/>
      <c r="I70" s="74"/>
      <c r="J70" s="20"/>
      <c r="K70" s="73" t="str">
        <f t="shared" si="0"/>
        <v/>
      </c>
      <c r="L70" s="73"/>
      <c r="M70" s="6" t="str">
        <f t="shared" si="2"/>
        <v/>
      </c>
      <c r="N70" s="20"/>
      <c r="O70" s="8"/>
      <c r="P70" s="74"/>
      <c r="Q70" s="74"/>
      <c r="R70" s="75" t="str">
        <f t="shared" si="3"/>
        <v/>
      </c>
      <c r="S70" s="75"/>
      <c r="T70" s="76" t="str">
        <f t="shared" si="4"/>
        <v/>
      </c>
      <c r="U70" s="76"/>
    </row>
    <row r="71" spans="2:21" x14ac:dyDescent="0.15">
      <c r="B71" s="20">
        <v>63</v>
      </c>
      <c r="C71" s="73" t="str">
        <f t="shared" si="1"/>
        <v/>
      </c>
      <c r="D71" s="73"/>
      <c r="E71" s="20"/>
      <c r="F71" s="8"/>
      <c r="G71" s="20" t="s">
        <v>4</v>
      </c>
      <c r="H71" s="74"/>
      <c r="I71" s="74"/>
      <c r="J71" s="20"/>
      <c r="K71" s="73" t="str">
        <f t="shared" si="0"/>
        <v/>
      </c>
      <c r="L71" s="73"/>
      <c r="M71" s="6" t="str">
        <f t="shared" si="2"/>
        <v/>
      </c>
      <c r="N71" s="20"/>
      <c r="O71" s="8"/>
      <c r="P71" s="74"/>
      <c r="Q71" s="74"/>
      <c r="R71" s="75" t="str">
        <f t="shared" si="3"/>
        <v/>
      </c>
      <c r="S71" s="75"/>
      <c r="T71" s="76" t="str">
        <f t="shared" si="4"/>
        <v/>
      </c>
      <c r="U71" s="76"/>
    </row>
    <row r="72" spans="2:21" x14ac:dyDescent="0.15">
      <c r="B72" s="20">
        <v>64</v>
      </c>
      <c r="C72" s="73" t="str">
        <f t="shared" si="1"/>
        <v/>
      </c>
      <c r="D72" s="73"/>
      <c r="E72" s="20"/>
      <c r="F72" s="8"/>
      <c r="G72" s="20" t="s">
        <v>3</v>
      </c>
      <c r="H72" s="74"/>
      <c r="I72" s="74"/>
      <c r="J72" s="20"/>
      <c r="K72" s="73" t="str">
        <f t="shared" si="0"/>
        <v/>
      </c>
      <c r="L72" s="73"/>
      <c r="M72" s="6" t="str">
        <f t="shared" si="2"/>
        <v/>
      </c>
      <c r="N72" s="20"/>
      <c r="O72" s="8"/>
      <c r="P72" s="74"/>
      <c r="Q72" s="74"/>
      <c r="R72" s="75" t="str">
        <f t="shared" si="3"/>
        <v/>
      </c>
      <c r="S72" s="75"/>
      <c r="T72" s="76" t="str">
        <f t="shared" si="4"/>
        <v/>
      </c>
      <c r="U72" s="76"/>
    </row>
    <row r="73" spans="2:21" x14ac:dyDescent="0.15">
      <c r="B73" s="20">
        <v>65</v>
      </c>
      <c r="C73" s="73" t="str">
        <f t="shared" si="1"/>
        <v/>
      </c>
      <c r="D73" s="73"/>
      <c r="E73" s="20"/>
      <c r="F73" s="8"/>
      <c r="G73" s="20" t="s">
        <v>4</v>
      </c>
      <c r="H73" s="74"/>
      <c r="I73" s="74"/>
      <c r="J73" s="20"/>
      <c r="K73" s="73" t="str">
        <f t="shared" ref="K73:K108" si="5">IF(F73="","",C73*0.03)</f>
        <v/>
      </c>
      <c r="L73" s="73"/>
      <c r="M73" s="6" t="str">
        <f t="shared" si="2"/>
        <v/>
      </c>
      <c r="N73" s="20"/>
      <c r="O73" s="8"/>
      <c r="P73" s="74"/>
      <c r="Q73" s="74"/>
      <c r="R73" s="75" t="str">
        <f t="shared" si="3"/>
        <v/>
      </c>
      <c r="S73" s="75"/>
      <c r="T73" s="76" t="str">
        <f t="shared" si="4"/>
        <v/>
      </c>
      <c r="U73" s="76"/>
    </row>
    <row r="74" spans="2:21" x14ac:dyDescent="0.15">
      <c r="B74" s="20">
        <v>66</v>
      </c>
      <c r="C74" s="73" t="str">
        <f t="shared" ref="C74:C108" si="6">IF(R73="","",C73+R73)</f>
        <v/>
      </c>
      <c r="D74" s="73"/>
      <c r="E74" s="20"/>
      <c r="F74" s="8"/>
      <c r="G74" s="20" t="s">
        <v>4</v>
      </c>
      <c r="H74" s="74"/>
      <c r="I74" s="74"/>
      <c r="J74" s="20"/>
      <c r="K74" s="73" t="str">
        <f t="shared" si="5"/>
        <v/>
      </c>
      <c r="L74" s="73"/>
      <c r="M74" s="6" t="str">
        <f t="shared" ref="M74:M108" si="7">IF(J74="","",(K74/J74)/1000)</f>
        <v/>
      </c>
      <c r="N74" s="20"/>
      <c r="O74" s="8"/>
      <c r="P74" s="74"/>
      <c r="Q74" s="74"/>
      <c r="R74" s="75" t="str">
        <f t="shared" ref="R74:R108" si="8">IF(O74="","",(IF(G74="売",H74-P74,P74-H74))*M74*100000)</f>
        <v/>
      </c>
      <c r="S74" s="75"/>
      <c r="T74" s="76" t="str">
        <f t="shared" ref="T74:T108" si="9">IF(O74="","",IF(R74&lt;0,J74*(-1),IF(G74="買",(P74-H74)*100,(H74-P74)*100)))</f>
        <v/>
      </c>
      <c r="U74" s="76"/>
    </row>
    <row r="75" spans="2:21" x14ac:dyDescent="0.15">
      <c r="B75" s="20">
        <v>67</v>
      </c>
      <c r="C75" s="73" t="str">
        <f t="shared" si="6"/>
        <v/>
      </c>
      <c r="D75" s="73"/>
      <c r="E75" s="20"/>
      <c r="F75" s="8"/>
      <c r="G75" s="20" t="s">
        <v>3</v>
      </c>
      <c r="H75" s="74"/>
      <c r="I75" s="74"/>
      <c r="J75" s="20"/>
      <c r="K75" s="73" t="str">
        <f t="shared" si="5"/>
        <v/>
      </c>
      <c r="L75" s="73"/>
      <c r="M75" s="6" t="str">
        <f t="shared" si="7"/>
        <v/>
      </c>
      <c r="N75" s="20"/>
      <c r="O75" s="8"/>
      <c r="P75" s="74"/>
      <c r="Q75" s="74"/>
      <c r="R75" s="75" t="str">
        <f t="shared" si="8"/>
        <v/>
      </c>
      <c r="S75" s="75"/>
      <c r="T75" s="76" t="str">
        <f t="shared" si="9"/>
        <v/>
      </c>
      <c r="U75" s="76"/>
    </row>
    <row r="76" spans="2:21" x14ac:dyDescent="0.15">
      <c r="B76" s="20">
        <v>68</v>
      </c>
      <c r="C76" s="73" t="str">
        <f t="shared" si="6"/>
        <v/>
      </c>
      <c r="D76" s="73"/>
      <c r="E76" s="20"/>
      <c r="F76" s="8"/>
      <c r="G76" s="20" t="s">
        <v>3</v>
      </c>
      <c r="H76" s="74"/>
      <c r="I76" s="74"/>
      <c r="J76" s="20"/>
      <c r="K76" s="73" t="str">
        <f t="shared" si="5"/>
        <v/>
      </c>
      <c r="L76" s="73"/>
      <c r="M76" s="6" t="str">
        <f t="shared" si="7"/>
        <v/>
      </c>
      <c r="N76" s="20"/>
      <c r="O76" s="8"/>
      <c r="P76" s="74"/>
      <c r="Q76" s="74"/>
      <c r="R76" s="75" t="str">
        <f t="shared" si="8"/>
        <v/>
      </c>
      <c r="S76" s="75"/>
      <c r="T76" s="76" t="str">
        <f t="shared" si="9"/>
        <v/>
      </c>
      <c r="U76" s="76"/>
    </row>
    <row r="77" spans="2:21" x14ac:dyDescent="0.15">
      <c r="B77" s="20">
        <v>69</v>
      </c>
      <c r="C77" s="73" t="str">
        <f t="shared" si="6"/>
        <v/>
      </c>
      <c r="D77" s="73"/>
      <c r="E77" s="20"/>
      <c r="F77" s="8"/>
      <c r="G77" s="20" t="s">
        <v>3</v>
      </c>
      <c r="H77" s="74"/>
      <c r="I77" s="74"/>
      <c r="J77" s="20"/>
      <c r="K77" s="73" t="str">
        <f t="shared" si="5"/>
        <v/>
      </c>
      <c r="L77" s="73"/>
      <c r="M77" s="6" t="str">
        <f t="shared" si="7"/>
        <v/>
      </c>
      <c r="N77" s="20"/>
      <c r="O77" s="8"/>
      <c r="P77" s="74"/>
      <c r="Q77" s="74"/>
      <c r="R77" s="75" t="str">
        <f t="shared" si="8"/>
        <v/>
      </c>
      <c r="S77" s="75"/>
      <c r="T77" s="76" t="str">
        <f t="shared" si="9"/>
        <v/>
      </c>
      <c r="U77" s="76"/>
    </row>
    <row r="78" spans="2:21" x14ac:dyDescent="0.15">
      <c r="B78" s="20">
        <v>70</v>
      </c>
      <c r="C78" s="73" t="str">
        <f t="shared" si="6"/>
        <v/>
      </c>
      <c r="D78" s="73"/>
      <c r="E78" s="20"/>
      <c r="F78" s="8"/>
      <c r="G78" s="20" t="s">
        <v>4</v>
      </c>
      <c r="H78" s="74"/>
      <c r="I78" s="74"/>
      <c r="J78" s="20"/>
      <c r="K78" s="73" t="str">
        <f t="shared" si="5"/>
        <v/>
      </c>
      <c r="L78" s="73"/>
      <c r="M78" s="6" t="str">
        <f t="shared" si="7"/>
        <v/>
      </c>
      <c r="N78" s="20"/>
      <c r="O78" s="8"/>
      <c r="P78" s="74"/>
      <c r="Q78" s="74"/>
      <c r="R78" s="75" t="str">
        <f t="shared" si="8"/>
        <v/>
      </c>
      <c r="S78" s="75"/>
      <c r="T78" s="76" t="str">
        <f t="shared" si="9"/>
        <v/>
      </c>
      <c r="U78" s="76"/>
    </row>
    <row r="79" spans="2:21" x14ac:dyDescent="0.15">
      <c r="B79" s="20">
        <v>71</v>
      </c>
      <c r="C79" s="73" t="str">
        <f t="shared" si="6"/>
        <v/>
      </c>
      <c r="D79" s="73"/>
      <c r="E79" s="20"/>
      <c r="F79" s="8"/>
      <c r="G79" s="20" t="s">
        <v>3</v>
      </c>
      <c r="H79" s="74"/>
      <c r="I79" s="74"/>
      <c r="J79" s="20"/>
      <c r="K79" s="73" t="str">
        <f t="shared" si="5"/>
        <v/>
      </c>
      <c r="L79" s="73"/>
      <c r="M79" s="6" t="str">
        <f t="shared" si="7"/>
        <v/>
      </c>
      <c r="N79" s="20"/>
      <c r="O79" s="8"/>
      <c r="P79" s="74"/>
      <c r="Q79" s="74"/>
      <c r="R79" s="75" t="str">
        <f t="shared" si="8"/>
        <v/>
      </c>
      <c r="S79" s="75"/>
      <c r="T79" s="76" t="str">
        <f t="shared" si="9"/>
        <v/>
      </c>
      <c r="U79" s="76"/>
    </row>
    <row r="80" spans="2:21" x14ac:dyDescent="0.15">
      <c r="B80" s="20">
        <v>72</v>
      </c>
      <c r="C80" s="73" t="str">
        <f t="shared" si="6"/>
        <v/>
      </c>
      <c r="D80" s="73"/>
      <c r="E80" s="20"/>
      <c r="F80" s="8"/>
      <c r="G80" s="20" t="s">
        <v>4</v>
      </c>
      <c r="H80" s="74"/>
      <c r="I80" s="74"/>
      <c r="J80" s="20"/>
      <c r="K80" s="73" t="str">
        <f t="shared" si="5"/>
        <v/>
      </c>
      <c r="L80" s="73"/>
      <c r="M80" s="6" t="str">
        <f t="shared" si="7"/>
        <v/>
      </c>
      <c r="N80" s="20"/>
      <c r="O80" s="8"/>
      <c r="P80" s="74"/>
      <c r="Q80" s="74"/>
      <c r="R80" s="75" t="str">
        <f t="shared" si="8"/>
        <v/>
      </c>
      <c r="S80" s="75"/>
      <c r="T80" s="76" t="str">
        <f t="shared" si="9"/>
        <v/>
      </c>
      <c r="U80" s="76"/>
    </row>
    <row r="81" spans="2:21" x14ac:dyDescent="0.15">
      <c r="B81" s="20">
        <v>73</v>
      </c>
      <c r="C81" s="73" t="str">
        <f t="shared" si="6"/>
        <v/>
      </c>
      <c r="D81" s="73"/>
      <c r="E81" s="20"/>
      <c r="F81" s="8"/>
      <c r="G81" s="20" t="s">
        <v>3</v>
      </c>
      <c r="H81" s="74"/>
      <c r="I81" s="74"/>
      <c r="J81" s="20"/>
      <c r="K81" s="73" t="str">
        <f t="shared" si="5"/>
        <v/>
      </c>
      <c r="L81" s="73"/>
      <c r="M81" s="6" t="str">
        <f t="shared" si="7"/>
        <v/>
      </c>
      <c r="N81" s="20"/>
      <c r="O81" s="8"/>
      <c r="P81" s="74"/>
      <c r="Q81" s="74"/>
      <c r="R81" s="75" t="str">
        <f t="shared" si="8"/>
        <v/>
      </c>
      <c r="S81" s="75"/>
      <c r="T81" s="76" t="str">
        <f t="shared" si="9"/>
        <v/>
      </c>
      <c r="U81" s="76"/>
    </row>
    <row r="82" spans="2:21" x14ac:dyDescent="0.15">
      <c r="B82" s="20">
        <v>74</v>
      </c>
      <c r="C82" s="73" t="str">
        <f t="shared" si="6"/>
        <v/>
      </c>
      <c r="D82" s="73"/>
      <c r="E82" s="20"/>
      <c r="F82" s="8"/>
      <c r="G82" s="20" t="s">
        <v>3</v>
      </c>
      <c r="H82" s="74"/>
      <c r="I82" s="74"/>
      <c r="J82" s="20"/>
      <c r="K82" s="73" t="str">
        <f t="shared" si="5"/>
        <v/>
      </c>
      <c r="L82" s="73"/>
      <c r="M82" s="6" t="str">
        <f t="shared" si="7"/>
        <v/>
      </c>
      <c r="N82" s="20"/>
      <c r="O82" s="8"/>
      <c r="P82" s="74"/>
      <c r="Q82" s="74"/>
      <c r="R82" s="75" t="str">
        <f t="shared" si="8"/>
        <v/>
      </c>
      <c r="S82" s="75"/>
      <c r="T82" s="76" t="str">
        <f t="shared" si="9"/>
        <v/>
      </c>
      <c r="U82" s="76"/>
    </row>
    <row r="83" spans="2:21" x14ac:dyDescent="0.15">
      <c r="B83" s="20">
        <v>75</v>
      </c>
      <c r="C83" s="73" t="str">
        <f t="shared" si="6"/>
        <v/>
      </c>
      <c r="D83" s="73"/>
      <c r="E83" s="20"/>
      <c r="F83" s="8"/>
      <c r="G83" s="20" t="s">
        <v>3</v>
      </c>
      <c r="H83" s="74"/>
      <c r="I83" s="74"/>
      <c r="J83" s="20"/>
      <c r="K83" s="73" t="str">
        <f t="shared" si="5"/>
        <v/>
      </c>
      <c r="L83" s="73"/>
      <c r="M83" s="6" t="str">
        <f t="shared" si="7"/>
        <v/>
      </c>
      <c r="N83" s="20"/>
      <c r="O83" s="8"/>
      <c r="P83" s="74"/>
      <c r="Q83" s="74"/>
      <c r="R83" s="75" t="str">
        <f t="shared" si="8"/>
        <v/>
      </c>
      <c r="S83" s="75"/>
      <c r="T83" s="76" t="str">
        <f t="shared" si="9"/>
        <v/>
      </c>
      <c r="U83" s="76"/>
    </row>
    <row r="84" spans="2:21" x14ac:dyDescent="0.15">
      <c r="B84" s="20">
        <v>76</v>
      </c>
      <c r="C84" s="73" t="str">
        <f t="shared" si="6"/>
        <v/>
      </c>
      <c r="D84" s="73"/>
      <c r="E84" s="20"/>
      <c r="F84" s="8"/>
      <c r="G84" s="20" t="s">
        <v>3</v>
      </c>
      <c r="H84" s="74"/>
      <c r="I84" s="74"/>
      <c r="J84" s="20"/>
      <c r="K84" s="73" t="str">
        <f t="shared" si="5"/>
        <v/>
      </c>
      <c r="L84" s="73"/>
      <c r="M84" s="6" t="str">
        <f t="shared" si="7"/>
        <v/>
      </c>
      <c r="N84" s="20"/>
      <c r="O84" s="8"/>
      <c r="P84" s="74"/>
      <c r="Q84" s="74"/>
      <c r="R84" s="75" t="str">
        <f t="shared" si="8"/>
        <v/>
      </c>
      <c r="S84" s="75"/>
      <c r="T84" s="76" t="str">
        <f t="shared" si="9"/>
        <v/>
      </c>
      <c r="U84" s="76"/>
    </row>
    <row r="85" spans="2:21" x14ac:dyDescent="0.15">
      <c r="B85" s="20">
        <v>77</v>
      </c>
      <c r="C85" s="73" t="str">
        <f t="shared" si="6"/>
        <v/>
      </c>
      <c r="D85" s="73"/>
      <c r="E85" s="20"/>
      <c r="F85" s="8"/>
      <c r="G85" s="20" t="s">
        <v>4</v>
      </c>
      <c r="H85" s="74"/>
      <c r="I85" s="74"/>
      <c r="J85" s="20"/>
      <c r="K85" s="73" t="str">
        <f t="shared" si="5"/>
        <v/>
      </c>
      <c r="L85" s="73"/>
      <c r="M85" s="6" t="str">
        <f t="shared" si="7"/>
        <v/>
      </c>
      <c r="N85" s="20"/>
      <c r="O85" s="8"/>
      <c r="P85" s="74"/>
      <c r="Q85" s="74"/>
      <c r="R85" s="75" t="str">
        <f t="shared" si="8"/>
        <v/>
      </c>
      <c r="S85" s="75"/>
      <c r="T85" s="76" t="str">
        <f t="shared" si="9"/>
        <v/>
      </c>
      <c r="U85" s="76"/>
    </row>
    <row r="86" spans="2:21" x14ac:dyDescent="0.15">
      <c r="B86" s="20">
        <v>78</v>
      </c>
      <c r="C86" s="73" t="str">
        <f t="shared" si="6"/>
        <v/>
      </c>
      <c r="D86" s="73"/>
      <c r="E86" s="20"/>
      <c r="F86" s="8"/>
      <c r="G86" s="20" t="s">
        <v>3</v>
      </c>
      <c r="H86" s="74"/>
      <c r="I86" s="74"/>
      <c r="J86" s="20"/>
      <c r="K86" s="73" t="str">
        <f t="shared" si="5"/>
        <v/>
      </c>
      <c r="L86" s="73"/>
      <c r="M86" s="6" t="str">
        <f t="shared" si="7"/>
        <v/>
      </c>
      <c r="N86" s="20"/>
      <c r="O86" s="8"/>
      <c r="P86" s="74"/>
      <c r="Q86" s="74"/>
      <c r="R86" s="75" t="str">
        <f t="shared" si="8"/>
        <v/>
      </c>
      <c r="S86" s="75"/>
      <c r="T86" s="76" t="str">
        <f t="shared" si="9"/>
        <v/>
      </c>
      <c r="U86" s="76"/>
    </row>
    <row r="87" spans="2:21" x14ac:dyDescent="0.15">
      <c r="B87" s="20">
        <v>79</v>
      </c>
      <c r="C87" s="73" t="str">
        <f t="shared" si="6"/>
        <v/>
      </c>
      <c r="D87" s="73"/>
      <c r="E87" s="20"/>
      <c r="F87" s="8"/>
      <c r="G87" s="20" t="s">
        <v>4</v>
      </c>
      <c r="H87" s="74"/>
      <c r="I87" s="74"/>
      <c r="J87" s="20"/>
      <c r="K87" s="73" t="str">
        <f t="shared" si="5"/>
        <v/>
      </c>
      <c r="L87" s="73"/>
      <c r="M87" s="6" t="str">
        <f t="shared" si="7"/>
        <v/>
      </c>
      <c r="N87" s="20"/>
      <c r="O87" s="8"/>
      <c r="P87" s="74"/>
      <c r="Q87" s="74"/>
      <c r="R87" s="75" t="str">
        <f t="shared" si="8"/>
        <v/>
      </c>
      <c r="S87" s="75"/>
      <c r="T87" s="76" t="str">
        <f t="shared" si="9"/>
        <v/>
      </c>
      <c r="U87" s="76"/>
    </row>
    <row r="88" spans="2:21" x14ac:dyDescent="0.15">
      <c r="B88" s="20">
        <v>80</v>
      </c>
      <c r="C88" s="73" t="str">
        <f t="shared" si="6"/>
        <v/>
      </c>
      <c r="D88" s="73"/>
      <c r="E88" s="20"/>
      <c r="F88" s="8"/>
      <c r="G88" s="20" t="s">
        <v>4</v>
      </c>
      <c r="H88" s="74"/>
      <c r="I88" s="74"/>
      <c r="J88" s="20"/>
      <c r="K88" s="73" t="str">
        <f t="shared" si="5"/>
        <v/>
      </c>
      <c r="L88" s="73"/>
      <c r="M88" s="6" t="str">
        <f t="shared" si="7"/>
        <v/>
      </c>
      <c r="N88" s="20"/>
      <c r="O88" s="8"/>
      <c r="P88" s="74"/>
      <c r="Q88" s="74"/>
      <c r="R88" s="75" t="str">
        <f t="shared" si="8"/>
        <v/>
      </c>
      <c r="S88" s="75"/>
      <c r="T88" s="76" t="str">
        <f t="shared" si="9"/>
        <v/>
      </c>
      <c r="U88" s="76"/>
    </row>
    <row r="89" spans="2:21" x14ac:dyDescent="0.15">
      <c r="B89" s="20">
        <v>81</v>
      </c>
      <c r="C89" s="73" t="str">
        <f t="shared" si="6"/>
        <v/>
      </c>
      <c r="D89" s="73"/>
      <c r="E89" s="20"/>
      <c r="F89" s="8"/>
      <c r="G89" s="20" t="s">
        <v>4</v>
      </c>
      <c r="H89" s="74"/>
      <c r="I89" s="74"/>
      <c r="J89" s="20"/>
      <c r="K89" s="73" t="str">
        <f t="shared" si="5"/>
        <v/>
      </c>
      <c r="L89" s="73"/>
      <c r="M89" s="6" t="str">
        <f t="shared" si="7"/>
        <v/>
      </c>
      <c r="N89" s="20"/>
      <c r="O89" s="8"/>
      <c r="P89" s="74"/>
      <c r="Q89" s="74"/>
      <c r="R89" s="75" t="str">
        <f t="shared" si="8"/>
        <v/>
      </c>
      <c r="S89" s="75"/>
      <c r="T89" s="76" t="str">
        <f t="shared" si="9"/>
        <v/>
      </c>
      <c r="U89" s="76"/>
    </row>
    <row r="90" spans="2:21" x14ac:dyDescent="0.15">
      <c r="B90" s="20">
        <v>82</v>
      </c>
      <c r="C90" s="73" t="str">
        <f t="shared" si="6"/>
        <v/>
      </c>
      <c r="D90" s="73"/>
      <c r="E90" s="20"/>
      <c r="F90" s="8"/>
      <c r="G90" s="20" t="s">
        <v>4</v>
      </c>
      <c r="H90" s="74"/>
      <c r="I90" s="74"/>
      <c r="J90" s="20"/>
      <c r="K90" s="73" t="str">
        <f t="shared" si="5"/>
        <v/>
      </c>
      <c r="L90" s="73"/>
      <c r="M90" s="6" t="str">
        <f t="shared" si="7"/>
        <v/>
      </c>
      <c r="N90" s="20"/>
      <c r="O90" s="8"/>
      <c r="P90" s="74"/>
      <c r="Q90" s="74"/>
      <c r="R90" s="75" t="str">
        <f t="shared" si="8"/>
        <v/>
      </c>
      <c r="S90" s="75"/>
      <c r="T90" s="76" t="str">
        <f t="shared" si="9"/>
        <v/>
      </c>
      <c r="U90" s="76"/>
    </row>
    <row r="91" spans="2:21" x14ac:dyDescent="0.15">
      <c r="B91" s="20">
        <v>83</v>
      </c>
      <c r="C91" s="73" t="str">
        <f t="shared" si="6"/>
        <v/>
      </c>
      <c r="D91" s="73"/>
      <c r="E91" s="20"/>
      <c r="F91" s="8"/>
      <c r="G91" s="20" t="s">
        <v>4</v>
      </c>
      <c r="H91" s="74"/>
      <c r="I91" s="74"/>
      <c r="J91" s="20"/>
      <c r="K91" s="73" t="str">
        <f t="shared" si="5"/>
        <v/>
      </c>
      <c r="L91" s="73"/>
      <c r="M91" s="6" t="str">
        <f t="shared" si="7"/>
        <v/>
      </c>
      <c r="N91" s="20"/>
      <c r="O91" s="8"/>
      <c r="P91" s="74"/>
      <c r="Q91" s="74"/>
      <c r="R91" s="75" t="str">
        <f t="shared" si="8"/>
        <v/>
      </c>
      <c r="S91" s="75"/>
      <c r="T91" s="76" t="str">
        <f t="shared" si="9"/>
        <v/>
      </c>
      <c r="U91" s="76"/>
    </row>
    <row r="92" spans="2:21" x14ac:dyDescent="0.15">
      <c r="B92" s="20">
        <v>84</v>
      </c>
      <c r="C92" s="73" t="str">
        <f t="shared" si="6"/>
        <v/>
      </c>
      <c r="D92" s="73"/>
      <c r="E92" s="20"/>
      <c r="F92" s="8"/>
      <c r="G92" s="20" t="s">
        <v>3</v>
      </c>
      <c r="H92" s="74"/>
      <c r="I92" s="74"/>
      <c r="J92" s="20"/>
      <c r="K92" s="73" t="str">
        <f t="shared" si="5"/>
        <v/>
      </c>
      <c r="L92" s="73"/>
      <c r="M92" s="6" t="str">
        <f t="shared" si="7"/>
        <v/>
      </c>
      <c r="N92" s="20"/>
      <c r="O92" s="8"/>
      <c r="P92" s="74"/>
      <c r="Q92" s="74"/>
      <c r="R92" s="75" t="str">
        <f t="shared" si="8"/>
        <v/>
      </c>
      <c r="S92" s="75"/>
      <c r="T92" s="76" t="str">
        <f t="shared" si="9"/>
        <v/>
      </c>
      <c r="U92" s="76"/>
    </row>
    <row r="93" spans="2:21" x14ac:dyDescent="0.15">
      <c r="B93" s="20">
        <v>85</v>
      </c>
      <c r="C93" s="73" t="str">
        <f t="shared" si="6"/>
        <v/>
      </c>
      <c r="D93" s="73"/>
      <c r="E93" s="20"/>
      <c r="F93" s="8"/>
      <c r="G93" s="20" t="s">
        <v>4</v>
      </c>
      <c r="H93" s="74"/>
      <c r="I93" s="74"/>
      <c r="J93" s="20"/>
      <c r="K93" s="73" t="str">
        <f t="shared" si="5"/>
        <v/>
      </c>
      <c r="L93" s="73"/>
      <c r="M93" s="6" t="str">
        <f t="shared" si="7"/>
        <v/>
      </c>
      <c r="N93" s="20"/>
      <c r="O93" s="8"/>
      <c r="P93" s="74"/>
      <c r="Q93" s="74"/>
      <c r="R93" s="75" t="str">
        <f t="shared" si="8"/>
        <v/>
      </c>
      <c r="S93" s="75"/>
      <c r="T93" s="76" t="str">
        <f t="shared" si="9"/>
        <v/>
      </c>
      <c r="U93" s="76"/>
    </row>
    <row r="94" spans="2:21" x14ac:dyDescent="0.15">
      <c r="B94" s="20">
        <v>86</v>
      </c>
      <c r="C94" s="73" t="str">
        <f t="shared" si="6"/>
        <v/>
      </c>
      <c r="D94" s="73"/>
      <c r="E94" s="20"/>
      <c r="F94" s="8"/>
      <c r="G94" s="20" t="s">
        <v>3</v>
      </c>
      <c r="H94" s="74"/>
      <c r="I94" s="74"/>
      <c r="J94" s="20"/>
      <c r="K94" s="73" t="str">
        <f t="shared" si="5"/>
        <v/>
      </c>
      <c r="L94" s="73"/>
      <c r="M94" s="6" t="str">
        <f t="shared" si="7"/>
        <v/>
      </c>
      <c r="N94" s="20"/>
      <c r="O94" s="8"/>
      <c r="P94" s="74"/>
      <c r="Q94" s="74"/>
      <c r="R94" s="75" t="str">
        <f t="shared" si="8"/>
        <v/>
      </c>
      <c r="S94" s="75"/>
      <c r="T94" s="76" t="str">
        <f t="shared" si="9"/>
        <v/>
      </c>
      <c r="U94" s="76"/>
    </row>
    <row r="95" spans="2:21" x14ac:dyDescent="0.15">
      <c r="B95" s="20">
        <v>87</v>
      </c>
      <c r="C95" s="73" t="str">
        <f t="shared" si="6"/>
        <v/>
      </c>
      <c r="D95" s="73"/>
      <c r="E95" s="20"/>
      <c r="F95" s="8"/>
      <c r="G95" s="20" t="s">
        <v>4</v>
      </c>
      <c r="H95" s="74"/>
      <c r="I95" s="74"/>
      <c r="J95" s="20"/>
      <c r="K95" s="73" t="str">
        <f t="shared" si="5"/>
        <v/>
      </c>
      <c r="L95" s="73"/>
      <c r="M95" s="6" t="str">
        <f t="shared" si="7"/>
        <v/>
      </c>
      <c r="N95" s="20"/>
      <c r="O95" s="8"/>
      <c r="P95" s="74"/>
      <c r="Q95" s="74"/>
      <c r="R95" s="75" t="str">
        <f t="shared" si="8"/>
        <v/>
      </c>
      <c r="S95" s="75"/>
      <c r="T95" s="76" t="str">
        <f t="shared" si="9"/>
        <v/>
      </c>
      <c r="U95" s="76"/>
    </row>
    <row r="96" spans="2:21" x14ac:dyDescent="0.15">
      <c r="B96" s="20">
        <v>88</v>
      </c>
      <c r="C96" s="73" t="str">
        <f t="shared" si="6"/>
        <v/>
      </c>
      <c r="D96" s="73"/>
      <c r="E96" s="20"/>
      <c r="F96" s="8"/>
      <c r="G96" s="20" t="s">
        <v>3</v>
      </c>
      <c r="H96" s="74"/>
      <c r="I96" s="74"/>
      <c r="J96" s="20"/>
      <c r="K96" s="73" t="str">
        <f t="shared" si="5"/>
        <v/>
      </c>
      <c r="L96" s="73"/>
      <c r="M96" s="6" t="str">
        <f t="shared" si="7"/>
        <v/>
      </c>
      <c r="N96" s="20"/>
      <c r="O96" s="8"/>
      <c r="P96" s="74"/>
      <c r="Q96" s="74"/>
      <c r="R96" s="75" t="str">
        <f t="shared" si="8"/>
        <v/>
      </c>
      <c r="S96" s="75"/>
      <c r="T96" s="76" t="str">
        <f t="shared" si="9"/>
        <v/>
      </c>
      <c r="U96" s="76"/>
    </row>
    <row r="97" spans="2:21" x14ac:dyDescent="0.15">
      <c r="B97" s="20">
        <v>89</v>
      </c>
      <c r="C97" s="73" t="str">
        <f t="shared" si="6"/>
        <v/>
      </c>
      <c r="D97" s="73"/>
      <c r="E97" s="20"/>
      <c r="F97" s="8"/>
      <c r="G97" s="20" t="s">
        <v>4</v>
      </c>
      <c r="H97" s="74"/>
      <c r="I97" s="74"/>
      <c r="J97" s="20"/>
      <c r="K97" s="73" t="str">
        <f t="shared" si="5"/>
        <v/>
      </c>
      <c r="L97" s="73"/>
      <c r="M97" s="6" t="str">
        <f t="shared" si="7"/>
        <v/>
      </c>
      <c r="N97" s="20"/>
      <c r="O97" s="8"/>
      <c r="P97" s="74"/>
      <c r="Q97" s="74"/>
      <c r="R97" s="75" t="str">
        <f t="shared" si="8"/>
        <v/>
      </c>
      <c r="S97" s="75"/>
      <c r="T97" s="76" t="str">
        <f t="shared" si="9"/>
        <v/>
      </c>
      <c r="U97" s="76"/>
    </row>
    <row r="98" spans="2:21" x14ac:dyDescent="0.15">
      <c r="B98" s="20">
        <v>90</v>
      </c>
      <c r="C98" s="73" t="str">
        <f t="shared" si="6"/>
        <v/>
      </c>
      <c r="D98" s="73"/>
      <c r="E98" s="20"/>
      <c r="F98" s="8"/>
      <c r="G98" s="20" t="s">
        <v>3</v>
      </c>
      <c r="H98" s="74"/>
      <c r="I98" s="74"/>
      <c r="J98" s="20"/>
      <c r="K98" s="73" t="str">
        <f t="shared" si="5"/>
        <v/>
      </c>
      <c r="L98" s="73"/>
      <c r="M98" s="6" t="str">
        <f t="shared" si="7"/>
        <v/>
      </c>
      <c r="N98" s="20"/>
      <c r="O98" s="8"/>
      <c r="P98" s="74"/>
      <c r="Q98" s="74"/>
      <c r="R98" s="75" t="str">
        <f t="shared" si="8"/>
        <v/>
      </c>
      <c r="S98" s="75"/>
      <c r="T98" s="76" t="str">
        <f t="shared" si="9"/>
        <v/>
      </c>
      <c r="U98" s="76"/>
    </row>
    <row r="99" spans="2:21" x14ac:dyDescent="0.15">
      <c r="B99" s="20">
        <v>91</v>
      </c>
      <c r="C99" s="73" t="str">
        <f t="shared" si="6"/>
        <v/>
      </c>
      <c r="D99" s="73"/>
      <c r="E99" s="20"/>
      <c r="F99" s="8"/>
      <c r="G99" s="20" t="s">
        <v>4</v>
      </c>
      <c r="H99" s="74"/>
      <c r="I99" s="74"/>
      <c r="J99" s="20"/>
      <c r="K99" s="73" t="str">
        <f t="shared" si="5"/>
        <v/>
      </c>
      <c r="L99" s="73"/>
      <c r="M99" s="6" t="str">
        <f t="shared" si="7"/>
        <v/>
      </c>
      <c r="N99" s="20"/>
      <c r="O99" s="8"/>
      <c r="P99" s="74"/>
      <c r="Q99" s="74"/>
      <c r="R99" s="75" t="str">
        <f t="shared" si="8"/>
        <v/>
      </c>
      <c r="S99" s="75"/>
      <c r="T99" s="76" t="str">
        <f t="shared" si="9"/>
        <v/>
      </c>
      <c r="U99" s="76"/>
    </row>
    <row r="100" spans="2:21" x14ac:dyDescent="0.15">
      <c r="B100" s="20">
        <v>92</v>
      </c>
      <c r="C100" s="73" t="str">
        <f t="shared" si="6"/>
        <v/>
      </c>
      <c r="D100" s="73"/>
      <c r="E100" s="20"/>
      <c r="F100" s="8"/>
      <c r="G100" s="20" t="s">
        <v>4</v>
      </c>
      <c r="H100" s="74"/>
      <c r="I100" s="74"/>
      <c r="J100" s="20"/>
      <c r="K100" s="73" t="str">
        <f t="shared" si="5"/>
        <v/>
      </c>
      <c r="L100" s="73"/>
      <c r="M100" s="6" t="str">
        <f t="shared" si="7"/>
        <v/>
      </c>
      <c r="N100" s="20"/>
      <c r="O100" s="8"/>
      <c r="P100" s="74"/>
      <c r="Q100" s="74"/>
      <c r="R100" s="75" t="str">
        <f t="shared" si="8"/>
        <v/>
      </c>
      <c r="S100" s="75"/>
      <c r="T100" s="76" t="str">
        <f t="shared" si="9"/>
        <v/>
      </c>
      <c r="U100" s="76"/>
    </row>
    <row r="101" spans="2:21" x14ac:dyDescent="0.15">
      <c r="B101" s="20">
        <v>93</v>
      </c>
      <c r="C101" s="73" t="str">
        <f t="shared" si="6"/>
        <v/>
      </c>
      <c r="D101" s="73"/>
      <c r="E101" s="20"/>
      <c r="F101" s="8"/>
      <c r="G101" s="20" t="s">
        <v>3</v>
      </c>
      <c r="H101" s="74"/>
      <c r="I101" s="74"/>
      <c r="J101" s="20"/>
      <c r="K101" s="73" t="str">
        <f t="shared" si="5"/>
        <v/>
      </c>
      <c r="L101" s="73"/>
      <c r="M101" s="6" t="str">
        <f t="shared" si="7"/>
        <v/>
      </c>
      <c r="N101" s="20"/>
      <c r="O101" s="8"/>
      <c r="P101" s="74"/>
      <c r="Q101" s="74"/>
      <c r="R101" s="75" t="str">
        <f t="shared" si="8"/>
        <v/>
      </c>
      <c r="S101" s="75"/>
      <c r="T101" s="76" t="str">
        <f t="shared" si="9"/>
        <v/>
      </c>
      <c r="U101" s="76"/>
    </row>
    <row r="102" spans="2:21" x14ac:dyDescent="0.15">
      <c r="B102" s="20">
        <v>94</v>
      </c>
      <c r="C102" s="73" t="str">
        <f t="shared" si="6"/>
        <v/>
      </c>
      <c r="D102" s="73"/>
      <c r="E102" s="20"/>
      <c r="F102" s="8"/>
      <c r="G102" s="20" t="s">
        <v>3</v>
      </c>
      <c r="H102" s="74"/>
      <c r="I102" s="74"/>
      <c r="J102" s="20"/>
      <c r="K102" s="73" t="str">
        <f t="shared" si="5"/>
        <v/>
      </c>
      <c r="L102" s="73"/>
      <c r="M102" s="6" t="str">
        <f t="shared" si="7"/>
        <v/>
      </c>
      <c r="N102" s="20"/>
      <c r="O102" s="8"/>
      <c r="P102" s="74"/>
      <c r="Q102" s="74"/>
      <c r="R102" s="75" t="str">
        <f t="shared" si="8"/>
        <v/>
      </c>
      <c r="S102" s="75"/>
      <c r="T102" s="76" t="str">
        <f t="shared" si="9"/>
        <v/>
      </c>
      <c r="U102" s="76"/>
    </row>
    <row r="103" spans="2:21" x14ac:dyDescent="0.15">
      <c r="B103" s="20">
        <v>95</v>
      </c>
      <c r="C103" s="73" t="str">
        <f t="shared" si="6"/>
        <v/>
      </c>
      <c r="D103" s="73"/>
      <c r="E103" s="20"/>
      <c r="F103" s="8"/>
      <c r="G103" s="20" t="s">
        <v>3</v>
      </c>
      <c r="H103" s="74"/>
      <c r="I103" s="74"/>
      <c r="J103" s="20"/>
      <c r="K103" s="73" t="str">
        <f t="shared" si="5"/>
        <v/>
      </c>
      <c r="L103" s="73"/>
      <c r="M103" s="6" t="str">
        <f t="shared" si="7"/>
        <v/>
      </c>
      <c r="N103" s="20"/>
      <c r="O103" s="8"/>
      <c r="P103" s="74"/>
      <c r="Q103" s="74"/>
      <c r="R103" s="75" t="str">
        <f t="shared" si="8"/>
        <v/>
      </c>
      <c r="S103" s="75"/>
      <c r="T103" s="76" t="str">
        <f t="shared" si="9"/>
        <v/>
      </c>
      <c r="U103" s="76"/>
    </row>
    <row r="104" spans="2:21" x14ac:dyDescent="0.15">
      <c r="B104" s="20">
        <v>96</v>
      </c>
      <c r="C104" s="73" t="str">
        <f t="shared" si="6"/>
        <v/>
      </c>
      <c r="D104" s="73"/>
      <c r="E104" s="20"/>
      <c r="F104" s="8"/>
      <c r="G104" s="20" t="s">
        <v>4</v>
      </c>
      <c r="H104" s="74"/>
      <c r="I104" s="74"/>
      <c r="J104" s="20"/>
      <c r="K104" s="73" t="str">
        <f t="shared" si="5"/>
        <v/>
      </c>
      <c r="L104" s="73"/>
      <c r="M104" s="6" t="str">
        <f t="shared" si="7"/>
        <v/>
      </c>
      <c r="N104" s="20"/>
      <c r="O104" s="8"/>
      <c r="P104" s="74"/>
      <c r="Q104" s="74"/>
      <c r="R104" s="75" t="str">
        <f t="shared" si="8"/>
        <v/>
      </c>
      <c r="S104" s="75"/>
      <c r="T104" s="76" t="str">
        <f t="shared" si="9"/>
        <v/>
      </c>
      <c r="U104" s="76"/>
    </row>
    <row r="105" spans="2:21" x14ac:dyDescent="0.15">
      <c r="B105" s="20">
        <v>97</v>
      </c>
      <c r="C105" s="73" t="str">
        <f t="shared" si="6"/>
        <v/>
      </c>
      <c r="D105" s="73"/>
      <c r="E105" s="20"/>
      <c r="F105" s="8"/>
      <c r="G105" s="20" t="s">
        <v>3</v>
      </c>
      <c r="H105" s="74"/>
      <c r="I105" s="74"/>
      <c r="J105" s="20"/>
      <c r="K105" s="73" t="str">
        <f t="shared" si="5"/>
        <v/>
      </c>
      <c r="L105" s="73"/>
      <c r="M105" s="6" t="str">
        <f t="shared" si="7"/>
        <v/>
      </c>
      <c r="N105" s="20"/>
      <c r="O105" s="8"/>
      <c r="P105" s="74"/>
      <c r="Q105" s="74"/>
      <c r="R105" s="75" t="str">
        <f t="shared" si="8"/>
        <v/>
      </c>
      <c r="S105" s="75"/>
      <c r="T105" s="76" t="str">
        <f t="shared" si="9"/>
        <v/>
      </c>
      <c r="U105" s="76"/>
    </row>
    <row r="106" spans="2:21" x14ac:dyDescent="0.15">
      <c r="B106" s="20">
        <v>98</v>
      </c>
      <c r="C106" s="73" t="str">
        <f t="shared" si="6"/>
        <v/>
      </c>
      <c r="D106" s="73"/>
      <c r="E106" s="20"/>
      <c r="F106" s="8"/>
      <c r="G106" s="20" t="s">
        <v>4</v>
      </c>
      <c r="H106" s="74"/>
      <c r="I106" s="74"/>
      <c r="J106" s="20"/>
      <c r="K106" s="73" t="str">
        <f t="shared" si="5"/>
        <v/>
      </c>
      <c r="L106" s="73"/>
      <c r="M106" s="6" t="str">
        <f t="shared" si="7"/>
        <v/>
      </c>
      <c r="N106" s="20"/>
      <c r="O106" s="8"/>
      <c r="P106" s="74"/>
      <c r="Q106" s="74"/>
      <c r="R106" s="75" t="str">
        <f t="shared" si="8"/>
        <v/>
      </c>
      <c r="S106" s="75"/>
      <c r="T106" s="76" t="str">
        <f t="shared" si="9"/>
        <v/>
      </c>
      <c r="U106" s="76"/>
    </row>
    <row r="107" spans="2:21" x14ac:dyDescent="0.15">
      <c r="B107" s="20">
        <v>99</v>
      </c>
      <c r="C107" s="73" t="str">
        <f t="shared" si="6"/>
        <v/>
      </c>
      <c r="D107" s="73"/>
      <c r="E107" s="20"/>
      <c r="F107" s="8"/>
      <c r="G107" s="20" t="s">
        <v>4</v>
      </c>
      <c r="H107" s="74"/>
      <c r="I107" s="74"/>
      <c r="J107" s="20"/>
      <c r="K107" s="73" t="str">
        <f t="shared" si="5"/>
        <v/>
      </c>
      <c r="L107" s="73"/>
      <c r="M107" s="6" t="str">
        <f t="shared" si="7"/>
        <v/>
      </c>
      <c r="N107" s="20"/>
      <c r="O107" s="8"/>
      <c r="P107" s="74"/>
      <c r="Q107" s="74"/>
      <c r="R107" s="75" t="str">
        <f t="shared" si="8"/>
        <v/>
      </c>
      <c r="S107" s="75"/>
      <c r="T107" s="76" t="str">
        <f t="shared" si="9"/>
        <v/>
      </c>
      <c r="U107" s="76"/>
    </row>
    <row r="108" spans="2:21" x14ac:dyDescent="0.15">
      <c r="B108" s="20">
        <v>100</v>
      </c>
      <c r="C108" s="73" t="str">
        <f t="shared" si="6"/>
        <v/>
      </c>
      <c r="D108" s="73"/>
      <c r="E108" s="20"/>
      <c r="F108" s="8"/>
      <c r="G108" s="20" t="s">
        <v>3</v>
      </c>
      <c r="H108" s="74"/>
      <c r="I108" s="74"/>
      <c r="J108" s="20"/>
      <c r="K108" s="73" t="str">
        <f t="shared" si="5"/>
        <v/>
      </c>
      <c r="L108" s="73"/>
      <c r="M108" s="6" t="str">
        <f t="shared" si="7"/>
        <v/>
      </c>
      <c r="N108" s="20"/>
      <c r="O108" s="8"/>
      <c r="P108" s="74"/>
      <c r="Q108" s="74"/>
      <c r="R108" s="75" t="str">
        <f t="shared" si="8"/>
        <v/>
      </c>
      <c r="S108" s="75"/>
      <c r="T108" s="76" t="str">
        <f t="shared" si="9"/>
        <v/>
      </c>
      <c r="U108" s="76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USDJPY 1H</vt:lpstr>
      <vt:lpstr>画像１H</vt:lpstr>
      <vt:lpstr>気づき １H</vt:lpstr>
      <vt:lpstr>USDJPY 1D</vt:lpstr>
      <vt:lpstr>画像1D</vt:lpstr>
      <vt:lpstr>気づき１D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mika</cp:lastModifiedBy>
  <cp:revision/>
  <cp:lastPrinted>2015-07-15T10:17:15Z</cp:lastPrinted>
  <dcterms:created xsi:type="dcterms:W3CDTF">2013-10-09T23:04:08Z</dcterms:created>
  <dcterms:modified xsi:type="dcterms:W3CDTF">2016-04-27T15:27:39Z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